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70" windowWidth="17220" windowHeight="7020" activeTab="4"/>
  </bookViews>
  <sheets>
    <sheet name="פילוח סוציואקונומי" sheetId="10" r:id="rId1"/>
    <sheet name="&quot;לאום&quot; הרשות" sheetId="11" r:id="rId2"/>
    <sheet name="גיל וילדים" sheetId="12" r:id="rId3"/>
    <sheet name="אחוזי עולים" sheetId="13" r:id="rId4"/>
    <sheet name="ריכוז ומחולל גרפים" sheetId="8" r:id="rId5"/>
    <sheet name="נתוני 2008" sheetId="1" r:id="rId6"/>
    <sheet name="מספר חברי מועצה" sheetId="7" r:id="rId7"/>
    <sheet name="חברי מועצה  ללא השטחים 2013" sheetId="6" r:id="rId8"/>
    <sheet name="הצבעות 2008" sheetId="5" r:id="rId9"/>
    <sheet name="נתוני 2011" sheetId="2" r:id="rId10"/>
    <sheet name="תוצאות בחירות 2013" sheetId="3" r:id="rId11"/>
    <sheet name="חישוב בזב" sheetId="4" r:id="rId12"/>
    <sheet name="Sheet1" sheetId="9" r:id="rId13"/>
  </sheets>
  <externalReferences>
    <externalReference r:id="rId14"/>
  </externalReferences>
  <definedNames>
    <definedName name="_xlnm._FilterDatabase" localSheetId="8" hidden="1">'הצבעות 2008'!$A$2:$K$163</definedName>
    <definedName name="_xlnm._FilterDatabase" localSheetId="7" hidden="1">'חברי מועצה  ללא השטחים 2013'!$A$1:$K$2312</definedName>
    <definedName name="_xlnm._FilterDatabase" localSheetId="11" hidden="1">'חישוב בזב'!$A$1:$C$1884</definedName>
    <definedName name="_xlnm._FilterDatabase" localSheetId="10" hidden="1">'תוצאות בחירות 2013'!$A$1:$M$1886</definedName>
    <definedName name="date_update">[1]rosh!$M$1</definedName>
    <definedName name="_xlnm.Extract" localSheetId="11">'חישוב בזב'!$H$1:$J$1</definedName>
    <definedName name="_xlnm.Extract" localSheetId="6">'מספר חברי מועצה'!#REF!</definedName>
    <definedName name="_xlnm.Print_Titles" localSheetId="8">'הצבעות 2008'!$1:$2</definedName>
    <definedName name="תוצאות_בחירות">[1]siot!$B$3:$AB$1887</definedName>
  </definedNames>
  <calcPr calcId="145621"/>
</workbook>
</file>

<file path=xl/calcChain.xml><?xml version="1.0" encoding="utf-8"?>
<calcChain xmlns="http://schemas.openxmlformats.org/spreadsheetml/2006/main">
  <c r="D189" i="7" l="1"/>
  <c r="X24" i="8" l="1"/>
  <c r="X20" i="8"/>
  <c r="AI21" i="8"/>
  <c r="AK21" i="8"/>
  <c r="I7" i="2"/>
  <c r="G23" i="8" s="1"/>
  <c r="A21" i="8"/>
  <c r="G21" i="8"/>
  <c r="A22" i="8"/>
  <c r="G22" i="8"/>
  <c r="A23" i="8"/>
  <c r="A24" i="8"/>
  <c r="B24" i="8"/>
  <c r="C24" i="8"/>
  <c r="D24" i="8"/>
  <c r="E24" i="8"/>
  <c r="F24" i="8"/>
  <c r="G24" i="8"/>
  <c r="H24" i="8"/>
  <c r="I24" i="8"/>
  <c r="J24" i="8"/>
  <c r="K24" i="8"/>
  <c r="L24" i="8"/>
  <c r="M24" i="8"/>
  <c r="N24" i="8"/>
  <c r="O24" i="8"/>
  <c r="P24" i="8"/>
  <c r="Q24" i="8"/>
  <c r="R24" i="8"/>
  <c r="S24" i="8"/>
  <c r="T24" i="8"/>
  <c r="U24" i="8"/>
  <c r="V24" i="8"/>
  <c r="W24" i="8"/>
  <c r="Y24" i="8"/>
  <c r="Z24" i="8"/>
  <c r="AA24" i="8"/>
  <c r="AB24" i="8"/>
  <c r="AC24" i="8"/>
  <c r="AD24" i="8"/>
  <c r="AE24" i="8"/>
  <c r="AF24" i="8"/>
  <c r="AG24" i="8"/>
  <c r="AH24" i="8"/>
  <c r="AI24" i="8"/>
  <c r="AJ24" i="8"/>
  <c r="AK24" i="8"/>
  <c r="AL24" i="8"/>
  <c r="AM24" i="8"/>
  <c r="AN24" i="8"/>
  <c r="AO24" i="8"/>
  <c r="AP24" i="8"/>
  <c r="AQ24" i="8"/>
  <c r="AR24" i="8"/>
  <c r="AS24" i="8"/>
  <c r="AT24" i="8"/>
  <c r="AU24" i="8"/>
  <c r="AV24" i="8"/>
  <c r="AW24" i="8"/>
  <c r="AX24" i="8"/>
  <c r="AY24" i="8"/>
  <c r="AZ24" i="8"/>
  <c r="BA24" i="8"/>
  <c r="BB24" i="8"/>
  <c r="BC24" i="8"/>
  <c r="BD24" i="8"/>
  <c r="BE24" i="8"/>
  <c r="BF24" i="8"/>
  <c r="BG24" i="8"/>
  <c r="BH24" i="8"/>
  <c r="BI24" i="8"/>
  <c r="BJ24" i="8"/>
  <c r="BK24" i="8"/>
  <c r="BL24" i="8"/>
  <c r="BM24" i="8"/>
  <c r="BN24" i="8"/>
  <c r="BO24" i="8"/>
  <c r="BP24" i="8"/>
  <c r="BQ24" i="8"/>
  <c r="BR24" i="8"/>
  <c r="BO20" i="8"/>
  <c r="BN20" i="8"/>
  <c r="BM20" i="8"/>
  <c r="BL20" i="8"/>
  <c r="BK20" i="8"/>
  <c r="BJ20" i="8"/>
  <c r="BI20" i="8"/>
  <c r="BH20" i="8"/>
  <c r="BG20" i="8"/>
  <c r="BF20" i="8"/>
  <c r="BE20" i="8"/>
  <c r="BD20" i="8"/>
  <c r="BC20" i="8"/>
  <c r="BB20" i="8"/>
  <c r="BA20" i="8"/>
  <c r="AZ20" i="8"/>
  <c r="AY20" i="8"/>
  <c r="AX20" i="8"/>
  <c r="AW20" i="8"/>
  <c r="AV20" i="8"/>
  <c r="AU20" i="8"/>
  <c r="AT20" i="8"/>
  <c r="AS20" i="8"/>
  <c r="AR20" i="8"/>
  <c r="AQ20" i="8"/>
  <c r="AP20" i="8"/>
  <c r="AO20" i="8"/>
  <c r="AN20" i="8"/>
  <c r="AM20" i="8"/>
  <c r="AL20" i="8"/>
  <c r="AK20" i="8"/>
  <c r="AJ20" i="8"/>
  <c r="AI20" i="8"/>
  <c r="AH20" i="8"/>
  <c r="AG20" i="8"/>
  <c r="AF20" i="8"/>
  <c r="AE20" i="8"/>
  <c r="AD20" i="8"/>
  <c r="AC20" i="8"/>
  <c r="AB20" i="8"/>
  <c r="AA20" i="8"/>
  <c r="Z20" i="8"/>
  <c r="Y20" i="8"/>
  <c r="W20" i="8"/>
  <c r="V20" i="8"/>
  <c r="U20" i="8"/>
  <c r="T20" i="8"/>
  <c r="S20" i="8"/>
  <c r="R20" i="8"/>
  <c r="Q20" i="8"/>
  <c r="P20" i="8"/>
  <c r="BR20" i="8"/>
  <c r="BQ20" i="8"/>
  <c r="BP20" i="8"/>
  <c r="O20" i="8"/>
  <c r="N20" i="8"/>
  <c r="M20" i="8"/>
  <c r="L20" i="8"/>
  <c r="K20" i="8"/>
  <c r="J20" i="8"/>
  <c r="I20" i="8"/>
  <c r="H20" i="8"/>
  <c r="G20" i="8"/>
  <c r="F20" i="8"/>
  <c r="E20" i="8"/>
  <c r="D20" i="8"/>
  <c r="C20" i="8"/>
  <c r="B20" i="8"/>
  <c r="A20" i="8"/>
  <c r="A1" i="8"/>
  <c r="B1" i="8"/>
  <c r="C1" i="8"/>
  <c r="D1" i="8"/>
  <c r="E1" i="8"/>
  <c r="F1" i="8"/>
  <c r="G1" i="8"/>
  <c r="H1" i="8"/>
  <c r="I1" i="8"/>
  <c r="J1" i="8"/>
  <c r="K1" i="8"/>
  <c r="L1" i="8"/>
  <c r="M1" i="8"/>
  <c r="N1" i="8"/>
  <c r="O1" i="8"/>
  <c r="P1" i="8"/>
  <c r="Q1" i="8"/>
  <c r="R1" i="8"/>
  <c r="S1" i="8"/>
  <c r="T1" i="8"/>
  <c r="U1" i="8"/>
  <c r="V1" i="8"/>
  <c r="W1" i="8"/>
  <c r="X1" i="8"/>
  <c r="Y1" i="8"/>
  <c r="Z1" i="8"/>
  <c r="AA1" i="8"/>
  <c r="AB1" i="8"/>
  <c r="AC1" i="8"/>
  <c r="AD1" i="8"/>
  <c r="AE1" i="8"/>
  <c r="AF1" i="8"/>
  <c r="AG1" i="8"/>
  <c r="AH1" i="8"/>
  <c r="AI1" i="8"/>
  <c r="AJ1" i="8"/>
  <c r="AK1" i="8"/>
  <c r="AL1" i="8"/>
  <c r="AM1" i="8"/>
  <c r="AN1" i="8"/>
  <c r="AO1" i="8"/>
  <c r="AP1" i="8"/>
  <c r="AQ1" i="8"/>
  <c r="AR1" i="8"/>
  <c r="AS1" i="8"/>
  <c r="AT1" i="8"/>
  <c r="AU1" i="8"/>
  <c r="AV1" i="8"/>
  <c r="AW1" i="8"/>
  <c r="AX1" i="8"/>
  <c r="AY1" i="8"/>
  <c r="AZ1" i="8"/>
  <c r="BA1" i="8"/>
  <c r="BB1" i="8"/>
  <c r="BC1" i="8"/>
  <c r="BD1" i="8"/>
  <c r="BE1" i="8"/>
  <c r="BF1" i="8"/>
  <c r="BG1" i="8"/>
  <c r="BH1" i="8"/>
  <c r="BI1" i="8"/>
  <c r="BJ1" i="8"/>
  <c r="BK1" i="8"/>
  <c r="BL1" i="8"/>
  <c r="BM1" i="8"/>
  <c r="BN1" i="8"/>
  <c r="BO1" i="8"/>
  <c r="BP1" i="8"/>
  <c r="BQ1" i="8"/>
  <c r="BR1" i="8"/>
  <c r="A2" i="8"/>
  <c r="B2" i="8"/>
  <c r="C2" i="8"/>
  <c r="D2" i="8"/>
  <c r="E2" i="8"/>
  <c r="F2" i="8"/>
  <c r="G2" i="8"/>
  <c r="H2" i="8"/>
  <c r="I2" i="8"/>
  <c r="J2" i="8"/>
  <c r="K2" i="8"/>
  <c r="L2" i="8"/>
  <c r="M2" i="8"/>
  <c r="N2" i="8"/>
  <c r="O2" i="8"/>
  <c r="P2" i="8"/>
  <c r="Q2" i="8"/>
  <c r="R2" i="8"/>
  <c r="S2" i="8"/>
  <c r="T2" i="8"/>
  <c r="U2" i="8"/>
  <c r="V2" i="8"/>
  <c r="W2" i="8"/>
  <c r="X2" i="8"/>
  <c r="Y2" i="8"/>
  <c r="Z2" i="8"/>
  <c r="AA2" i="8"/>
  <c r="AB2" i="8"/>
  <c r="AC2" i="8"/>
  <c r="AD2" i="8"/>
  <c r="AE2" i="8"/>
  <c r="AF2" i="8"/>
  <c r="AG2" i="8"/>
  <c r="AH2" i="8"/>
  <c r="AI2" i="8"/>
  <c r="AJ2" i="8"/>
  <c r="AK2" i="8"/>
  <c r="AL2" i="8"/>
  <c r="AM2" i="8"/>
  <c r="AN2" i="8"/>
  <c r="AO2" i="8"/>
  <c r="AP2" i="8"/>
  <c r="AQ2" i="8"/>
  <c r="AR2" i="8"/>
  <c r="AS2" i="8"/>
  <c r="AT2" i="8"/>
  <c r="AU2" i="8"/>
  <c r="AV2" i="8"/>
  <c r="AW2" i="8"/>
  <c r="AX2" i="8"/>
  <c r="AY2" i="8"/>
  <c r="AZ2" i="8"/>
  <c r="BA2" i="8"/>
  <c r="BB2" i="8"/>
  <c r="BC2" i="8"/>
  <c r="BD2" i="8"/>
  <c r="BE2" i="8"/>
  <c r="BF2" i="8"/>
  <c r="BG2" i="8"/>
  <c r="BH2" i="8"/>
  <c r="BI2" i="8"/>
  <c r="BJ2" i="8"/>
  <c r="BK2" i="8"/>
  <c r="BL2" i="8"/>
  <c r="BM2" i="8"/>
  <c r="BN2" i="8"/>
  <c r="BO2" i="8"/>
  <c r="BP2" i="8"/>
  <c r="BQ2" i="8"/>
  <c r="BR2" i="8"/>
  <c r="A3" i="8"/>
  <c r="M3" i="8"/>
  <c r="AI3" i="8"/>
  <c r="A4" i="8"/>
  <c r="A5" i="8"/>
  <c r="B5" i="8"/>
  <c r="C5" i="8"/>
  <c r="D5" i="8"/>
  <c r="E5" i="8"/>
  <c r="F5" i="8"/>
  <c r="G5" i="8"/>
  <c r="H5" i="8"/>
  <c r="I5" i="8"/>
  <c r="J5" i="8"/>
  <c r="K5" i="8"/>
  <c r="L5" i="8"/>
  <c r="M5" i="8"/>
  <c r="N5" i="8"/>
  <c r="O5" i="8"/>
  <c r="P5" i="8"/>
  <c r="Q5" i="8"/>
  <c r="R5" i="8"/>
  <c r="S5" i="8"/>
  <c r="T5" i="8"/>
  <c r="U5" i="8"/>
  <c r="V5" i="8"/>
  <c r="W5" i="8"/>
  <c r="X5" i="8"/>
  <c r="Y5" i="8"/>
  <c r="Z5" i="8"/>
  <c r="AA5" i="8"/>
  <c r="AB5" i="8"/>
  <c r="AC5" i="8"/>
  <c r="AD5" i="8"/>
  <c r="AE5" i="8"/>
  <c r="AF5" i="8"/>
  <c r="AG5" i="8"/>
  <c r="AH5" i="8"/>
  <c r="AI5" i="8"/>
  <c r="AJ5" i="8"/>
  <c r="AK5" i="8"/>
  <c r="AL5" i="8"/>
  <c r="AM5" i="8"/>
  <c r="AN5" i="8"/>
  <c r="AO5" i="8"/>
  <c r="AP5" i="8"/>
  <c r="AQ5" i="8"/>
  <c r="AR5" i="8"/>
  <c r="AS5" i="8"/>
  <c r="AT5" i="8"/>
  <c r="AU5" i="8"/>
  <c r="AV5" i="8"/>
  <c r="AW5" i="8"/>
  <c r="AX5" i="8"/>
  <c r="AY5" i="8"/>
  <c r="AZ5" i="8"/>
  <c r="BA5" i="8"/>
  <c r="BB5" i="8"/>
  <c r="BC5" i="8"/>
  <c r="BD5" i="8"/>
  <c r="BE5" i="8"/>
  <c r="BF5" i="8"/>
  <c r="BG5" i="8"/>
  <c r="BH5" i="8"/>
  <c r="BI5" i="8"/>
  <c r="BJ5" i="8"/>
  <c r="BK5" i="8"/>
  <c r="BL5" i="8"/>
  <c r="BM5" i="8"/>
  <c r="BN5" i="8"/>
  <c r="BO5" i="8"/>
  <c r="BP5" i="8"/>
  <c r="BQ5" i="8"/>
  <c r="BR5" i="8"/>
  <c r="BN6" i="2"/>
  <c r="BG22" i="8" s="1"/>
  <c r="BY5" i="2"/>
  <c r="BX5" i="2"/>
  <c r="BW5" i="2"/>
  <c r="BV5" i="2"/>
  <c r="BV7" i="2" s="1"/>
  <c r="BO23" i="8" s="1"/>
  <c r="BU5" i="2"/>
  <c r="BT5" i="2"/>
  <c r="BS5" i="2"/>
  <c r="BR5" i="2"/>
  <c r="BQ5" i="2"/>
  <c r="BP5" i="2"/>
  <c r="BO5" i="2"/>
  <c r="BN5" i="2"/>
  <c r="BM5" i="2"/>
  <c r="BL5" i="2"/>
  <c r="BK5" i="2"/>
  <c r="BJ5" i="2"/>
  <c r="BI5" i="2"/>
  <c r="BH5" i="2"/>
  <c r="BG5" i="2"/>
  <c r="BF5" i="2"/>
  <c r="BE5" i="2"/>
  <c r="BD5" i="2"/>
  <c r="BC5" i="2"/>
  <c r="BB5" i="2"/>
  <c r="AV21" i="8" s="1"/>
  <c r="BA5" i="2"/>
  <c r="AU21" i="8" s="1"/>
  <c r="AU26" i="8" s="1"/>
  <c r="AZ5" i="2"/>
  <c r="AY5" i="2"/>
  <c r="AS21" i="8" s="1"/>
  <c r="AX5" i="2"/>
  <c r="AR21" i="8" s="1"/>
  <c r="AW5" i="2"/>
  <c r="AQ21" i="8" s="1"/>
  <c r="AQ26" i="8" s="1"/>
  <c r="AV5" i="2"/>
  <c r="AU5" i="2"/>
  <c r="AO21" i="8" s="1"/>
  <c r="AT5" i="2"/>
  <c r="AN21" i="8" s="1"/>
  <c r="AS5" i="2"/>
  <c r="AM21" i="8" s="1"/>
  <c r="AM26" i="8" s="1"/>
  <c r="AR5" i="2"/>
  <c r="AP5" i="2"/>
  <c r="AJ21" i="8" s="1"/>
  <c r="AJ26" i="8" s="1"/>
  <c r="AN5" i="2"/>
  <c r="AM5" i="2"/>
  <c r="AL5" i="2"/>
  <c r="AK5" i="2"/>
  <c r="AJ5" i="2"/>
  <c r="AI5" i="2"/>
  <c r="AH5" i="2"/>
  <c r="AG5" i="2"/>
  <c r="AF5" i="2"/>
  <c r="AE5" i="2"/>
  <c r="AD5" i="2"/>
  <c r="AC5" i="2"/>
  <c r="X21" i="8" s="1"/>
  <c r="X26" i="8" s="1"/>
  <c r="AB5" i="2"/>
  <c r="AA5" i="2"/>
  <c r="Z5" i="2"/>
  <c r="V21" i="8" s="1"/>
  <c r="V26" i="8" s="1"/>
  <c r="Y5" i="2"/>
  <c r="U21" i="8" s="1"/>
  <c r="X5" i="2"/>
  <c r="W5" i="2"/>
  <c r="V5" i="2"/>
  <c r="R21" i="8" s="1"/>
  <c r="R26" i="8" s="1"/>
  <c r="U5" i="2"/>
  <c r="Q21" i="8" s="1"/>
  <c r="T5" i="2"/>
  <c r="S5" i="2"/>
  <c r="R5" i="2"/>
  <c r="N21" i="8" s="1"/>
  <c r="N26" i="8" s="1"/>
  <c r="Q5" i="2"/>
  <c r="M21" i="8" s="1"/>
  <c r="P5" i="2"/>
  <c r="O5" i="2"/>
  <c r="N5" i="2"/>
  <c r="M5" i="2"/>
  <c r="J21" i="8" s="1"/>
  <c r="J26" i="8" s="1"/>
  <c r="L5" i="2"/>
  <c r="K5" i="2"/>
  <c r="J5" i="2"/>
  <c r="H5" i="2"/>
  <c r="G5" i="2"/>
  <c r="F5" i="2"/>
  <c r="E5" i="2"/>
  <c r="D5" i="2"/>
  <c r="C5" i="2"/>
  <c r="B21" i="8" s="1"/>
  <c r="B26" i="8" s="1"/>
  <c r="C189" i="7"/>
  <c r="BY6" i="2"/>
  <c r="BR22" i="8" s="1"/>
  <c r="BX6" i="2"/>
  <c r="BQ22" i="8" s="1"/>
  <c r="BW6" i="2"/>
  <c r="BP22" i="8" s="1"/>
  <c r="BV6" i="2"/>
  <c r="BO22" i="8" s="1"/>
  <c r="BU6" i="2"/>
  <c r="BN22" i="8" s="1"/>
  <c r="BT6" i="2"/>
  <c r="BM22" i="8" s="1"/>
  <c r="BS6" i="2"/>
  <c r="BL22" i="8" s="1"/>
  <c r="BR6" i="2"/>
  <c r="BK22" i="8" s="1"/>
  <c r="BQ6" i="2"/>
  <c r="BJ22" i="8" s="1"/>
  <c r="BP6" i="2"/>
  <c r="BI22" i="8" s="1"/>
  <c r="BO6" i="2"/>
  <c r="BH22" i="8" s="1"/>
  <c r="BM6" i="2"/>
  <c r="BF22" i="8" s="1"/>
  <c r="BL6" i="2"/>
  <c r="BE22" i="8" s="1"/>
  <c r="BK6" i="2"/>
  <c r="BD22" i="8" s="1"/>
  <c r="BJ6" i="2"/>
  <c r="BC22" i="8" s="1"/>
  <c r="BI6" i="2"/>
  <c r="BB22" i="8" s="1"/>
  <c r="BH6" i="2"/>
  <c r="BA22" i="8" s="1"/>
  <c r="BG6" i="2"/>
  <c r="AZ22" i="8" s="1"/>
  <c r="BF6" i="2"/>
  <c r="AY22" i="8" s="1"/>
  <c r="BE6" i="2"/>
  <c r="AX22" i="8" s="1"/>
  <c r="BD6" i="2"/>
  <c r="AW22" i="8" s="1"/>
  <c r="BC6" i="2"/>
  <c r="BB6" i="2"/>
  <c r="AV22" i="8" s="1"/>
  <c r="BA6" i="2"/>
  <c r="AU22" i="8" s="1"/>
  <c r="AZ6" i="2"/>
  <c r="AT22" i="8" s="1"/>
  <c r="AY6" i="2"/>
  <c r="AS22" i="8" s="1"/>
  <c r="AX6" i="2"/>
  <c r="AR22" i="8" s="1"/>
  <c r="AW6" i="2"/>
  <c r="AQ22" i="8" s="1"/>
  <c r="AV6" i="2"/>
  <c r="AP22" i="8" s="1"/>
  <c r="AU6" i="2"/>
  <c r="AO22" i="8" s="1"/>
  <c r="AT6" i="2"/>
  <c r="AN22" i="8" s="1"/>
  <c r="AS6" i="2"/>
  <c r="AM22" i="8" s="1"/>
  <c r="AR6" i="2"/>
  <c r="AL22" i="8" s="1"/>
  <c r="AQ6" i="2"/>
  <c r="AQ7" i="2" s="1"/>
  <c r="AK23" i="8" s="1"/>
  <c r="AP6" i="2"/>
  <c r="AJ22" i="8" s="1"/>
  <c r="AO6" i="2"/>
  <c r="AI22" i="8" s="1"/>
  <c r="AN6" i="2"/>
  <c r="AH22" i="8" s="1"/>
  <c r="AM6" i="2"/>
  <c r="AL6" i="2"/>
  <c r="AG22" i="8" s="1"/>
  <c r="AK6" i="2"/>
  <c r="AF22" i="8" s="1"/>
  <c r="AJ6" i="2"/>
  <c r="AE22" i="8" s="1"/>
  <c r="AI6" i="2"/>
  <c r="AD22" i="8" s="1"/>
  <c r="AH6" i="2"/>
  <c r="AC22" i="8" s="1"/>
  <c r="AG6" i="2"/>
  <c r="AB22" i="8" s="1"/>
  <c r="AF6" i="2"/>
  <c r="AA22" i="8" s="1"/>
  <c r="AE6" i="2"/>
  <c r="Z22" i="8" s="1"/>
  <c r="AD6" i="2"/>
  <c r="Y22" i="8" s="1"/>
  <c r="AC6" i="2"/>
  <c r="X22" i="8" s="1"/>
  <c r="AB6" i="2"/>
  <c r="AA6" i="2"/>
  <c r="W22" i="8" s="1"/>
  <c r="Z6" i="2"/>
  <c r="V22" i="8" s="1"/>
  <c r="Y6" i="2"/>
  <c r="U22" i="8" s="1"/>
  <c r="X6" i="2"/>
  <c r="T22" i="8" s="1"/>
  <c r="W6" i="2"/>
  <c r="S22" i="8" s="1"/>
  <c r="V6" i="2"/>
  <c r="R22" i="8" s="1"/>
  <c r="U6" i="2"/>
  <c r="Q22" i="8" s="1"/>
  <c r="T6" i="2"/>
  <c r="P22" i="8" s="1"/>
  <c r="S6" i="2"/>
  <c r="O22" i="8" s="1"/>
  <c r="R6" i="2"/>
  <c r="N22" i="8" s="1"/>
  <c r="Q6" i="2"/>
  <c r="M22" i="8" s="1"/>
  <c r="P6" i="2"/>
  <c r="O6" i="2"/>
  <c r="L22" i="8" s="1"/>
  <c r="N6" i="2"/>
  <c r="K22" i="8" s="1"/>
  <c r="M6" i="2"/>
  <c r="J22" i="8" s="1"/>
  <c r="L6" i="2"/>
  <c r="K6" i="2"/>
  <c r="I22" i="8" s="1"/>
  <c r="J6" i="2"/>
  <c r="H22" i="8" s="1"/>
  <c r="H6" i="2"/>
  <c r="F22" i="8" s="1"/>
  <c r="G6" i="2"/>
  <c r="E22" i="8" s="1"/>
  <c r="F6" i="2"/>
  <c r="D22" i="8" s="1"/>
  <c r="E6" i="2"/>
  <c r="C22" i="8" s="1"/>
  <c r="D6" i="2"/>
  <c r="C6" i="2"/>
  <c r="B22" i="8" s="1"/>
  <c r="BN7" i="2" l="1"/>
  <c r="BG23" i="8" s="1"/>
  <c r="M26" i="8"/>
  <c r="Q26" i="8"/>
  <c r="U26" i="8"/>
  <c r="AO26" i="8"/>
  <c r="AS26" i="8"/>
  <c r="BS1" i="8"/>
  <c r="B9" i="8"/>
  <c r="B15" i="8"/>
  <c r="B7" i="8"/>
  <c r="B8" i="8"/>
  <c r="B13" i="8"/>
  <c r="B18" i="8"/>
  <c r="B35" i="8"/>
  <c r="B12" i="8"/>
  <c r="B17" i="8"/>
  <c r="B14" i="8"/>
  <c r="B11" i="8"/>
  <c r="B16" i="8"/>
  <c r="F9" i="8"/>
  <c r="F15" i="8"/>
  <c r="F8" i="8"/>
  <c r="F13" i="8"/>
  <c r="F14" i="8"/>
  <c r="F18" i="8"/>
  <c r="F7" i="8"/>
  <c r="F12" i="8"/>
  <c r="F17" i="8"/>
  <c r="F11" i="8"/>
  <c r="F16" i="8"/>
  <c r="J9" i="8"/>
  <c r="J15" i="8"/>
  <c r="J8" i="8"/>
  <c r="J13" i="8"/>
  <c r="J14" i="8"/>
  <c r="J18" i="8"/>
  <c r="J7" i="8"/>
  <c r="J12" i="8"/>
  <c r="J17" i="8"/>
  <c r="J11" i="8"/>
  <c r="J16" i="8"/>
  <c r="N9" i="8"/>
  <c r="N15" i="8"/>
  <c r="N8" i="8"/>
  <c r="N13" i="8"/>
  <c r="N14" i="8"/>
  <c r="N18" i="8"/>
  <c r="N7" i="8"/>
  <c r="N12" i="8"/>
  <c r="N17" i="8"/>
  <c r="N11" i="8"/>
  <c r="N16" i="8"/>
  <c r="BR9" i="8"/>
  <c r="BR15" i="8"/>
  <c r="BR8" i="8"/>
  <c r="BR13" i="8"/>
  <c r="BR14" i="8"/>
  <c r="BR18" i="8"/>
  <c r="BR7" i="8"/>
  <c r="BR12" i="8"/>
  <c r="BR17" i="8"/>
  <c r="BR11" i="8"/>
  <c r="BR16" i="8"/>
  <c r="S8" i="8"/>
  <c r="S13" i="8"/>
  <c r="S14" i="8"/>
  <c r="S18" i="8"/>
  <c r="S12" i="8"/>
  <c r="S17" i="8"/>
  <c r="S11" i="8"/>
  <c r="S16" i="8"/>
  <c r="S9" i="8"/>
  <c r="S15" i="8"/>
  <c r="S7" i="8"/>
  <c r="W8" i="8"/>
  <c r="W13" i="8"/>
  <c r="W14" i="8"/>
  <c r="W18" i="8"/>
  <c r="W12" i="8"/>
  <c r="W17" i="8"/>
  <c r="W11" i="8"/>
  <c r="W16" i="8"/>
  <c r="W7" i="8"/>
  <c r="W9" i="8"/>
  <c r="W15" i="8"/>
  <c r="AB12" i="8"/>
  <c r="AB10" i="8" s="1"/>
  <c r="AB17" i="8"/>
  <c r="AB11" i="8"/>
  <c r="AB14" i="8"/>
  <c r="AB16" i="8"/>
  <c r="AB9" i="8"/>
  <c r="AB15" i="8"/>
  <c r="AB8" i="8"/>
  <c r="AB13" i="8"/>
  <c r="AB18" i="8"/>
  <c r="AB7" i="8"/>
  <c r="AF35" i="8"/>
  <c r="AF12" i="8"/>
  <c r="AF10" i="8" s="1"/>
  <c r="AF17" i="8"/>
  <c r="AF11" i="8"/>
  <c r="AF16" i="8"/>
  <c r="AF9" i="8"/>
  <c r="AF15" i="8"/>
  <c r="AF14" i="8"/>
  <c r="AF8" i="8"/>
  <c r="AF13" i="8"/>
  <c r="AF18" i="8"/>
  <c r="AF7" i="8"/>
  <c r="AJ12" i="8"/>
  <c r="AJ17" i="8"/>
  <c r="AJ11" i="8"/>
  <c r="AJ16" i="8"/>
  <c r="AJ9" i="8"/>
  <c r="AJ14" i="8"/>
  <c r="AJ15" i="8"/>
  <c r="AJ8" i="8"/>
  <c r="AJ13" i="8"/>
  <c r="AJ18" i="8"/>
  <c r="AJ7" i="8"/>
  <c r="AN12" i="8"/>
  <c r="AN17" i="8"/>
  <c r="AN11" i="8"/>
  <c r="AN16" i="8"/>
  <c r="AN9" i="8"/>
  <c r="AN14" i="8"/>
  <c r="AN15" i="8"/>
  <c r="AN8" i="8"/>
  <c r="AN13" i="8"/>
  <c r="AN18" i="8"/>
  <c r="AN7" i="8"/>
  <c r="AR12" i="8"/>
  <c r="AR17" i="8"/>
  <c r="AR11" i="8"/>
  <c r="AR16" i="8"/>
  <c r="AR9" i="8"/>
  <c r="AR15" i="8"/>
  <c r="AR8" i="8"/>
  <c r="AR13" i="8"/>
  <c r="AR14" i="8"/>
  <c r="AR18" i="8"/>
  <c r="AR7" i="8"/>
  <c r="AV12" i="8"/>
  <c r="AV14" i="8"/>
  <c r="AV17" i="8"/>
  <c r="AV11" i="8"/>
  <c r="AV16" i="8"/>
  <c r="AV9" i="8"/>
  <c r="AV15" i="8"/>
  <c r="AV8" i="8"/>
  <c r="AV13" i="8"/>
  <c r="AV18" i="8"/>
  <c r="AV7" i="8"/>
  <c r="AZ12" i="8"/>
  <c r="AZ10" i="8" s="1"/>
  <c r="AZ17" i="8"/>
  <c r="AZ11" i="8"/>
  <c r="AZ14" i="8"/>
  <c r="AZ16" i="8"/>
  <c r="AZ9" i="8"/>
  <c r="AZ15" i="8"/>
  <c r="AZ8" i="8"/>
  <c r="AZ13" i="8"/>
  <c r="AZ18" i="8"/>
  <c r="AZ7" i="8"/>
  <c r="BD12" i="8"/>
  <c r="BD17" i="8"/>
  <c r="BD11" i="8"/>
  <c r="BD14" i="8"/>
  <c r="BD16" i="8"/>
  <c r="BD9" i="8"/>
  <c r="BD15" i="8"/>
  <c r="BD8" i="8"/>
  <c r="BD13" i="8"/>
  <c r="BD18" i="8"/>
  <c r="BD7" i="8"/>
  <c r="BH12" i="8"/>
  <c r="BH17" i="8"/>
  <c r="BH11" i="8"/>
  <c r="BH14" i="8"/>
  <c r="BH16" i="8"/>
  <c r="BH9" i="8"/>
  <c r="BH15" i="8"/>
  <c r="BH8" i="8"/>
  <c r="BH13" i="8"/>
  <c r="BH18" i="8"/>
  <c r="BH7" i="8"/>
  <c r="BL12" i="8"/>
  <c r="BL10" i="8" s="1"/>
  <c r="BL17" i="8"/>
  <c r="BL11" i="8"/>
  <c r="BL16" i="8"/>
  <c r="BL9" i="8"/>
  <c r="BL14" i="8"/>
  <c r="BL15" i="8"/>
  <c r="BL8" i="8"/>
  <c r="BL13" i="8"/>
  <c r="BL18" i="8"/>
  <c r="BL7" i="8"/>
  <c r="E11" i="8"/>
  <c r="E16" i="8"/>
  <c r="E9" i="8"/>
  <c r="E15" i="8"/>
  <c r="E8" i="8"/>
  <c r="E13" i="8"/>
  <c r="E14" i="8"/>
  <c r="E18" i="8"/>
  <c r="E7" i="8"/>
  <c r="E12" i="8"/>
  <c r="E17" i="8"/>
  <c r="I11" i="8"/>
  <c r="I16" i="8"/>
  <c r="I9" i="8"/>
  <c r="I15" i="8"/>
  <c r="I8" i="8"/>
  <c r="I13" i="8"/>
  <c r="I14" i="8"/>
  <c r="I18" i="8"/>
  <c r="I7" i="8"/>
  <c r="I12" i="8"/>
  <c r="I10" i="8" s="1"/>
  <c r="I17" i="8"/>
  <c r="M11" i="8"/>
  <c r="M16" i="8"/>
  <c r="M9" i="8"/>
  <c r="M15" i="8"/>
  <c r="M8" i="8"/>
  <c r="M13" i="8"/>
  <c r="M14" i="8"/>
  <c r="M18" i="8"/>
  <c r="M7" i="8"/>
  <c r="M12" i="8"/>
  <c r="M17" i="8"/>
  <c r="BQ11" i="8"/>
  <c r="BQ16" i="8"/>
  <c r="BQ9" i="8"/>
  <c r="BQ15" i="8"/>
  <c r="BQ35" i="8"/>
  <c r="BQ8" i="8"/>
  <c r="BQ13" i="8"/>
  <c r="BQ18" i="8"/>
  <c r="BQ7" i="8"/>
  <c r="BQ14" i="8"/>
  <c r="BQ12" i="8"/>
  <c r="BQ17" i="8"/>
  <c r="R9" i="8"/>
  <c r="R15" i="8"/>
  <c r="R8" i="8"/>
  <c r="R13" i="8"/>
  <c r="R14" i="8"/>
  <c r="R18" i="8"/>
  <c r="R7" i="8"/>
  <c r="R12" i="8"/>
  <c r="R17" i="8"/>
  <c r="R11" i="8"/>
  <c r="R16" i="8"/>
  <c r="V9" i="8"/>
  <c r="V15" i="8"/>
  <c r="V8" i="8"/>
  <c r="V13" i="8"/>
  <c r="V14" i="8"/>
  <c r="V18" i="8"/>
  <c r="V7" i="8"/>
  <c r="V12" i="8"/>
  <c r="V17" i="8"/>
  <c r="V11" i="8"/>
  <c r="V16" i="8"/>
  <c r="AA8" i="8"/>
  <c r="AA13" i="8"/>
  <c r="AA18" i="8"/>
  <c r="AA7" i="8"/>
  <c r="AA12" i="8"/>
  <c r="AA17" i="8"/>
  <c r="AA11" i="8"/>
  <c r="AA14" i="8"/>
  <c r="AA16" i="8"/>
  <c r="AA9" i="8"/>
  <c r="AA15" i="8"/>
  <c r="AE8" i="8"/>
  <c r="AE13" i="8"/>
  <c r="AE18" i="8"/>
  <c r="AE12" i="8"/>
  <c r="AE17" i="8"/>
  <c r="AE11" i="8"/>
  <c r="AE14" i="8"/>
  <c r="AE16" i="8"/>
  <c r="AE9" i="8"/>
  <c r="AE15" i="8"/>
  <c r="AE7" i="8"/>
  <c r="AI8" i="8"/>
  <c r="AI13" i="8"/>
  <c r="AI18" i="8"/>
  <c r="AI12" i="8"/>
  <c r="AI17" i="8"/>
  <c r="AI7" i="8"/>
  <c r="AI11" i="8"/>
  <c r="AI16" i="8"/>
  <c r="AI9" i="8"/>
  <c r="AI14" i="8"/>
  <c r="AI15" i="8"/>
  <c r="AM8" i="8"/>
  <c r="AM13" i="8"/>
  <c r="AM18" i="8"/>
  <c r="AM12" i="8"/>
  <c r="AM17" i="8"/>
  <c r="AM11" i="8"/>
  <c r="AM16" i="8"/>
  <c r="AM7" i="8"/>
  <c r="AM9" i="8"/>
  <c r="AM14" i="8"/>
  <c r="AM15" i="8"/>
  <c r="AQ8" i="8"/>
  <c r="AQ13" i="8"/>
  <c r="AQ14" i="8"/>
  <c r="AQ18" i="8"/>
  <c r="AQ7" i="8"/>
  <c r="AQ12" i="8"/>
  <c r="AQ10" i="8" s="1"/>
  <c r="AQ17" i="8"/>
  <c r="AQ11" i="8"/>
  <c r="AQ16" i="8"/>
  <c r="AQ9" i="8"/>
  <c r="AQ15" i="8"/>
  <c r="AU8" i="8"/>
  <c r="AU13" i="8"/>
  <c r="AU12" i="8"/>
  <c r="AU14" i="8"/>
  <c r="AU17" i="8"/>
  <c r="AU11" i="8"/>
  <c r="AU16" i="8"/>
  <c r="AU18" i="8"/>
  <c r="AU9" i="8"/>
  <c r="AU15" i="8"/>
  <c r="AU7" i="8"/>
  <c r="AY8" i="8"/>
  <c r="AY13" i="8"/>
  <c r="AY18" i="8"/>
  <c r="AY12" i="8"/>
  <c r="AY17" i="8"/>
  <c r="AY7" i="8"/>
  <c r="AY35" i="8"/>
  <c r="AY11" i="8"/>
  <c r="AY16" i="8"/>
  <c r="AY14" i="8"/>
  <c r="AY9" i="8"/>
  <c r="AY15" i="8"/>
  <c r="BC8" i="8"/>
  <c r="BC13" i="8"/>
  <c r="BC12" i="8"/>
  <c r="BC17" i="8"/>
  <c r="BC11" i="8"/>
  <c r="BC14" i="8"/>
  <c r="BC16" i="8"/>
  <c r="BC7" i="8"/>
  <c r="BC9" i="8"/>
  <c r="BC15" i="8"/>
  <c r="BC18" i="8"/>
  <c r="BG8" i="8"/>
  <c r="BG13" i="8"/>
  <c r="BG7" i="8"/>
  <c r="BG12" i="8"/>
  <c r="BG17" i="8"/>
  <c r="BG18" i="8"/>
  <c r="BG11" i="8"/>
  <c r="BG14" i="8"/>
  <c r="BG16" i="8"/>
  <c r="BG9" i="8"/>
  <c r="BG15" i="8"/>
  <c r="BK8" i="8"/>
  <c r="BK13" i="8"/>
  <c r="BK18" i="8"/>
  <c r="BK12" i="8"/>
  <c r="BK17" i="8"/>
  <c r="BK7" i="8"/>
  <c r="BK11" i="8"/>
  <c r="BK16" i="8"/>
  <c r="BK9" i="8"/>
  <c r="BK14" i="8"/>
  <c r="BK15" i="8"/>
  <c r="BO8" i="8"/>
  <c r="BO13" i="8"/>
  <c r="BO18" i="8"/>
  <c r="BO12" i="8"/>
  <c r="BO17" i="8"/>
  <c r="BO11" i="8"/>
  <c r="BO16" i="8"/>
  <c r="BO9" i="8"/>
  <c r="BO14" i="8"/>
  <c r="BO15" i="8"/>
  <c r="BO7" i="8"/>
  <c r="D12" i="8"/>
  <c r="D17" i="8"/>
  <c r="D11" i="8"/>
  <c r="D16" i="8"/>
  <c r="D9" i="8"/>
  <c r="D15" i="8"/>
  <c r="D8" i="8"/>
  <c r="D13" i="8"/>
  <c r="D14" i="8"/>
  <c r="D18" i="8"/>
  <c r="D7" i="8"/>
  <c r="H12" i="8"/>
  <c r="H10" i="8" s="1"/>
  <c r="H17" i="8"/>
  <c r="H11" i="8"/>
  <c r="H16" i="8"/>
  <c r="H9" i="8"/>
  <c r="H15" i="8"/>
  <c r="H8" i="8"/>
  <c r="H13" i="8"/>
  <c r="H14" i="8"/>
  <c r="H18" i="8"/>
  <c r="H7" i="8"/>
  <c r="L12" i="8"/>
  <c r="L17" i="8"/>
  <c r="L11" i="8"/>
  <c r="L16" i="8"/>
  <c r="L9" i="8"/>
  <c r="L15" i="8"/>
  <c r="L8" i="8"/>
  <c r="L13" i="8"/>
  <c r="L14" i="8"/>
  <c r="L18" i="8"/>
  <c r="L7" i="8"/>
  <c r="BP12" i="8"/>
  <c r="BP17" i="8"/>
  <c r="BP11" i="8"/>
  <c r="BP16" i="8"/>
  <c r="BP9" i="8"/>
  <c r="BP14" i="8"/>
  <c r="BP15" i="8"/>
  <c r="BP8" i="8"/>
  <c r="BP13" i="8"/>
  <c r="BP18" i="8"/>
  <c r="BP7" i="8"/>
  <c r="Q11" i="8"/>
  <c r="Q16" i="8"/>
  <c r="Q9" i="8"/>
  <c r="Q15" i="8"/>
  <c r="Q8" i="8"/>
  <c r="Q13" i="8"/>
  <c r="Q14" i="8"/>
  <c r="Q18" i="8"/>
  <c r="Q7" i="8"/>
  <c r="Q12" i="8"/>
  <c r="Q10" i="8" s="1"/>
  <c r="Q17" i="8"/>
  <c r="U11" i="8"/>
  <c r="U16" i="8"/>
  <c r="U9" i="8"/>
  <c r="U15" i="8"/>
  <c r="U8" i="8"/>
  <c r="U13" i="8"/>
  <c r="U14" i="8"/>
  <c r="U18" i="8"/>
  <c r="U7" i="8"/>
  <c r="U12" i="8"/>
  <c r="U17" i="8"/>
  <c r="Z9" i="8"/>
  <c r="Z15" i="8"/>
  <c r="Z35" i="8"/>
  <c r="Z8" i="8"/>
  <c r="Z13" i="8"/>
  <c r="Z18" i="8"/>
  <c r="Z7" i="8"/>
  <c r="Z14" i="8"/>
  <c r="Z12" i="8"/>
  <c r="Z17" i="8"/>
  <c r="Z11" i="8"/>
  <c r="Z16" i="8"/>
  <c r="AD9" i="8"/>
  <c r="AD15" i="8"/>
  <c r="AD8" i="8"/>
  <c r="AD13" i="8"/>
  <c r="AD18" i="8"/>
  <c r="AD7" i="8"/>
  <c r="AD12" i="8"/>
  <c r="AD17" i="8"/>
  <c r="AD11" i="8"/>
  <c r="AD14" i="8"/>
  <c r="AD16" i="8"/>
  <c r="AH9" i="8"/>
  <c r="AH14" i="8"/>
  <c r="AH15" i="8"/>
  <c r="AH8" i="8"/>
  <c r="AH13" i="8"/>
  <c r="AH18" i="8"/>
  <c r="AH7" i="8"/>
  <c r="AH12" i="8"/>
  <c r="AH17" i="8"/>
  <c r="AH11" i="8"/>
  <c r="AH16" i="8"/>
  <c r="AL9" i="8"/>
  <c r="AL14" i="8"/>
  <c r="AL15" i="8"/>
  <c r="AL8" i="8"/>
  <c r="AL13" i="8"/>
  <c r="AL18" i="8"/>
  <c r="AL7" i="8"/>
  <c r="AL12" i="8"/>
  <c r="AL17" i="8"/>
  <c r="AL11" i="8"/>
  <c r="AL16" i="8"/>
  <c r="AP9" i="8"/>
  <c r="AP15" i="8"/>
  <c r="AP8" i="8"/>
  <c r="AP13" i="8"/>
  <c r="AP14" i="8"/>
  <c r="AP18" i="8"/>
  <c r="AP7" i="8"/>
  <c r="AP12" i="8"/>
  <c r="AP17" i="8"/>
  <c r="AP11" i="8"/>
  <c r="AP16" i="8"/>
  <c r="AT14" i="8"/>
  <c r="AT9" i="8"/>
  <c r="AT15" i="8"/>
  <c r="AT35" i="8"/>
  <c r="AT8" i="8"/>
  <c r="AT13" i="8"/>
  <c r="AT18" i="8"/>
  <c r="AT7" i="8"/>
  <c r="AT12" i="8"/>
  <c r="AT17" i="8"/>
  <c r="AT11" i="8"/>
  <c r="AT16" i="8"/>
  <c r="AX9" i="8"/>
  <c r="AX15" i="8"/>
  <c r="AX8" i="8"/>
  <c r="AX13" i="8"/>
  <c r="AX18" i="8"/>
  <c r="AX7" i="8"/>
  <c r="AX12" i="8"/>
  <c r="AX14" i="8"/>
  <c r="AX17" i="8"/>
  <c r="AX11" i="8"/>
  <c r="AX16" i="8"/>
  <c r="BB9" i="8"/>
  <c r="BB15" i="8"/>
  <c r="BB8" i="8"/>
  <c r="BB13" i="8"/>
  <c r="BB18" i="8"/>
  <c r="BB7" i="8"/>
  <c r="BB12" i="8"/>
  <c r="BB10" i="8" s="1"/>
  <c r="BB17" i="8"/>
  <c r="BB11" i="8"/>
  <c r="BB14" i="8"/>
  <c r="BB16" i="8"/>
  <c r="BF9" i="8"/>
  <c r="BF15" i="8"/>
  <c r="BF8" i="8"/>
  <c r="BF13" i="8"/>
  <c r="BF18" i="8"/>
  <c r="BF7" i="8"/>
  <c r="BF12" i="8"/>
  <c r="BF17" i="8"/>
  <c r="BF11" i="8"/>
  <c r="BF14" i="8"/>
  <c r="BF16" i="8"/>
  <c r="BJ14" i="8"/>
  <c r="BJ9" i="8"/>
  <c r="BJ15" i="8"/>
  <c r="BJ35" i="8"/>
  <c r="BJ8" i="8"/>
  <c r="BJ13" i="8"/>
  <c r="BJ18" i="8"/>
  <c r="BJ7" i="8"/>
  <c r="BJ12" i="8"/>
  <c r="BJ17" i="8"/>
  <c r="BJ11" i="8"/>
  <c r="BJ16" i="8"/>
  <c r="BN9" i="8"/>
  <c r="BN14" i="8"/>
  <c r="BN15" i="8"/>
  <c r="BN8" i="8"/>
  <c r="BN13" i="8"/>
  <c r="BN18" i="8"/>
  <c r="BN7" i="8"/>
  <c r="BN12" i="8"/>
  <c r="BN17" i="8"/>
  <c r="BN11" i="8"/>
  <c r="BN16" i="8"/>
  <c r="X14" i="8"/>
  <c r="X12" i="8"/>
  <c r="X17" i="8"/>
  <c r="X35" i="8"/>
  <c r="X11" i="8"/>
  <c r="X16" i="8"/>
  <c r="X9" i="8"/>
  <c r="X15" i="8"/>
  <c r="X8" i="8"/>
  <c r="X13" i="8"/>
  <c r="X18" i="8"/>
  <c r="X7" i="8"/>
  <c r="C8" i="8"/>
  <c r="C13" i="8"/>
  <c r="C14" i="8"/>
  <c r="C18" i="8"/>
  <c r="C7" i="8"/>
  <c r="C12" i="8"/>
  <c r="C10" i="8" s="1"/>
  <c r="C17" i="8"/>
  <c r="C11" i="8"/>
  <c r="C16" i="8"/>
  <c r="C9" i="8"/>
  <c r="C15" i="8"/>
  <c r="G8" i="8"/>
  <c r="G13" i="8"/>
  <c r="G14" i="8"/>
  <c r="G18" i="8"/>
  <c r="G12" i="8"/>
  <c r="G17" i="8"/>
  <c r="G11" i="8"/>
  <c r="G16" i="8"/>
  <c r="G7" i="8"/>
  <c r="G9" i="8"/>
  <c r="G15" i="8"/>
  <c r="K8" i="8"/>
  <c r="K13" i="8"/>
  <c r="K14" i="8"/>
  <c r="K18" i="8"/>
  <c r="K7" i="8"/>
  <c r="K12" i="8"/>
  <c r="K17" i="8"/>
  <c r="K11" i="8"/>
  <c r="K16" i="8"/>
  <c r="K9" i="8"/>
  <c r="K15" i="8"/>
  <c r="O8" i="8"/>
  <c r="O13" i="8"/>
  <c r="O14" i="8"/>
  <c r="O18" i="8"/>
  <c r="O12" i="8"/>
  <c r="O17" i="8"/>
  <c r="O7" i="8"/>
  <c r="O11" i="8"/>
  <c r="O16" i="8"/>
  <c r="O9" i="8"/>
  <c r="O15" i="8"/>
  <c r="P12" i="8"/>
  <c r="P17" i="8"/>
  <c r="P11" i="8"/>
  <c r="P16" i="8"/>
  <c r="P9" i="8"/>
  <c r="P15" i="8"/>
  <c r="P8" i="8"/>
  <c r="P13" i="8"/>
  <c r="P14" i="8"/>
  <c r="P18" i="8"/>
  <c r="P7" i="8"/>
  <c r="T12" i="8"/>
  <c r="T17" i="8"/>
  <c r="T11" i="8"/>
  <c r="T16" i="8"/>
  <c r="T9" i="8"/>
  <c r="T15" i="8"/>
  <c r="T8" i="8"/>
  <c r="T13" i="8"/>
  <c r="T14" i="8"/>
  <c r="T18" i="8"/>
  <c r="T7" i="8"/>
  <c r="Y11" i="8"/>
  <c r="Y16" i="8"/>
  <c r="Y9" i="8"/>
  <c r="Y15" i="8"/>
  <c r="Y8" i="8"/>
  <c r="Y13" i="8"/>
  <c r="Y18" i="8"/>
  <c r="Y7" i="8"/>
  <c r="Y12" i="8"/>
  <c r="Y10" i="8" s="1"/>
  <c r="Y14" i="8"/>
  <c r="Y17" i="8"/>
  <c r="AC11" i="8"/>
  <c r="AC14" i="8"/>
  <c r="AC16" i="8"/>
  <c r="AC9" i="8"/>
  <c r="AC15" i="8"/>
  <c r="AC8" i="8"/>
  <c r="AC13" i="8"/>
  <c r="AC18" i="8"/>
  <c r="AC7" i="8"/>
  <c r="AC12" i="8"/>
  <c r="AC17" i="8"/>
  <c r="AG11" i="8"/>
  <c r="AG16" i="8"/>
  <c r="AG9" i="8"/>
  <c r="AG14" i="8"/>
  <c r="AG15" i="8"/>
  <c r="AG8" i="8"/>
  <c r="AG13" i="8"/>
  <c r="AG18" i="8"/>
  <c r="AG7" i="8"/>
  <c r="AG12" i="8"/>
  <c r="AG17" i="8"/>
  <c r="AK11" i="8"/>
  <c r="AK16" i="8"/>
  <c r="AK9" i="8"/>
  <c r="AK14" i="8"/>
  <c r="AK15" i="8"/>
  <c r="AK8" i="8"/>
  <c r="AK13" i="8"/>
  <c r="AK18" i="8"/>
  <c r="AK7" i="8"/>
  <c r="AK12" i="8"/>
  <c r="AK17" i="8"/>
  <c r="AO11" i="8"/>
  <c r="AO16" i="8"/>
  <c r="AO9" i="8"/>
  <c r="AO15" i="8"/>
  <c r="AO35" i="8"/>
  <c r="AO8" i="8"/>
  <c r="AO13" i="8"/>
  <c r="AO18" i="8"/>
  <c r="AO7" i="8"/>
  <c r="AO14" i="8"/>
  <c r="AO12" i="8"/>
  <c r="AO17" i="8"/>
  <c r="AS11" i="8"/>
  <c r="AS16" i="8"/>
  <c r="AS9" i="8"/>
  <c r="AS15" i="8"/>
  <c r="AS8" i="8"/>
  <c r="AS13" i="8"/>
  <c r="AS14" i="8"/>
  <c r="AS18" i="8"/>
  <c r="AS7" i="8"/>
  <c r="AS12" i="8"/>
  <c r="AS10" i="8" s="1"/>
  <c r="AS17" i="8"/>
  <c r="AW11" i="8"/>
  <c r="AW16" i="8"/>
  <c r="AW9" i="8"/>
  <c r="AW15" i="8"/>
  <c r="AW8" i="8"/>
  <c r="AW13" i="8"/>
  <c r="AW18" i="8"/>
  <c r="AW7" i="8"/>
  <c r="AW12" i="8"/>
  <c r="AW10" i="8" s="1"/>
  <c r="AW14" i="8"/>
  <c r="AW17" i="8"/>
  <c r="BA11" i="8"/>
  <c r="BA14" i="8"/>
  <c r="BA16" i="8"/>
  <c r="BA9" i="8"/>
  <c r="BA15" i="8"/>
  <c r="BA8" i="8"/>
  <c r="BA13" i="8"/>
  <c r="BA18" i="8"/>
  <c r="BA7" i="8"/>
  <c r="BA12" i="8"/>
  <c r="BA17" i="8"/>
  <c r="BE11" i="8"/>
  <c r="BE14" i="8"/>
  <c r="BE16" i="8"/>
  <c r="BE9" i="8"/>
  <c r="BE15" i="8"/>
  <c r="BE8" i="8"/>
  <c r="BE13" i="8"/>
  <c r="BE18" i="8"/>
  <c r="BE7" i="8"/>
  <c r="BE12" i="8"/>
  <c r="BE17" i="8"/>
  <c r="BI11" i="8"/>
  <c r="BI14" i="8"/>
  <c r="BI16" i="8"/>
  <c r="BI9" i="8"/>
  <c r="BI15" i="8"/>
  <c r="BI8" i="8"/>
  <c r="BI13" i="8"/>
  <c r="BI18" i="8"/>
  <c r="BI7" i="8"/>
  <c r="BI12" i="8"/>
  <c r="BI10" i="8" s="1"/>
  <c r="BI17" i="8"/>
  <c r="BM11" i="8"/>
  <c r="BM16" i="8"/>
  <c r="BM9" i="8"/>
  <c r="BM14" i="8"/>
  <c r="BM15" i="8"/>
  <c r="BM8" i="8"/>
  <c r="BM13" i="8"/>
  <c r="BM18" i="8"/>
  <c r="BM7" i="8"/>
  <c r="BM12" i="8"/>
  <c r="BM17" i="8"/>
  <c r="E28" i="8"/>
  <c r="E32" i="8"/>
  <c r="E30" i="8"/>
  <c r="E37" i="8"/>
  <c r="E33" i="8"/>
  <c r="E36" i="8"/>
  <c r="E35" i="8"/>
  <c r="E39" i="8"/>
  <c r="E29" i="8"/>
  <c r="E34" i="8"/>
  <c r="E38" i="8"/>
  <c r="I28" i="8"/>
  <c r="I32" i="8"/>
  <c r="I30" i="8"/>
  <c r="I33" i="8"/>
  <c r="I37" i="8"/>
  <c r="I36" i="8"/>
  <c r="I35" i="8"/>
  <c r="I39" i="8"/>
  <c r="I34" i="8"/>
  <c r="I38" i="8"/>
  <c r="I29" i="8"/>
  <c r="M28" i="8"/>
  <c r="M32" i="8"/>
  <c r="M30" i="8"/>
  <c r="M37" i="8"/>
  <c r="M36" i="8"/>
  <c r="M35" i="8"/>
  <c r="M39" i="8"/>
  <c r="M33" i="8"/>
  <c r="M34" i="8"/>
  <c r="M38" i="8"/>
  <c r="M29" i="8"/>
  <c r="BQ28" i="8"/>
  <c r="BQ32" i="8"/>
  <c r="BQ30" i="8"/>
  <c r="BQ33" i="8"/>
  <c r="BQ37" i="8"/>
  <c r="BQ36" i="8"/>
  <c r="BQ39" i="8"/>
  <c r="BQ34" i="8"/>
  <c r="BQ38" i="8"/>
  <c r="BQ29" i="8"/>
  <c r="R28" i="8"/>
  <c r="R30" i="8"/>
  <c r="R33" i="8"/>
  <c r="R36" i="8"/>
  <c r="R35" i="8"/>
  <c r="R39" i="8"/>
  <c r="R34" i="8"/>
  <c r="R38" i="8"/>
  <c r="R29" i="8"/>
  <c r="R32" i="8"/>
  <c r="R37" i="8"/>
  <c r="V28" i="8"/>
  <c r="V30" i="8"/>
  <c r="V33" i="8"/>
  <c r="V36" i="8"/>
  <c r="V35" i="8"/>
  <c r="V39" i="8"/>
  <c r="V32" i="8"/>
  <c r="V34" i="8"/>
  <c r="V38" i="8"/>
  <c r="V29" i="8"/>
  <c r="V37" i="8"/>
  <c r="AA28" i="8"/>
  <c r="AA33" i="8"/>
  <c r="AA32" i="8"/>
  <c r="AA35" i="8"/>
  <c r="AA39" i="8"/>
  <c r="AA34" i="8"/>
  <c r="AA38" i="8"/>
  <c r="AA29" i="8"/>
  <c r="AA30" i="8"/>
  <c r="AA37" i="8"/>
  <c r="AA36" i="8"/>
  <c r="AE28" i="8"/>
  <c r="AE33" i="8"/>
  <c r="AE32" i="8"/>
  <c r="AE35" i="8"/>
  <c r="AE39" i="8"/>
  <c r="AE30" i="8"/>
  <c r="AE34" i="8"/>
  <c r="AE38" i="8"/>
  <c r="AE29" i="8"/>
  <c r="AE37" i="8"/>
  <c r="AE36" i="8"/>
  <c r="AI28" i="8"/>
  <c r="AI33" i="8"/>
  <c r="AI32" i="8"/>
  <c r="AI30" i="8"/>
  <c r="AI35" i="8"/>
  <c r="AI39" i="8"/>
  <c r="AI34" i="8"/>
  <c r="AI38" i="8"/>
  <c r="AI29" i="8"/>
  <c r="AI37" i="8"/>
  <c r="AI36" i="8"/>
  <c r="AM28" i="8"/>
  <c r="AM33" i="8"/>
  <c r="AM32" i="8"/>
  <c r="AM35" i="8"/>
  <c r="AM39" i="8"/>
  <c r="AM34" i="8"/>
  <c r="AM38" i="8"/>
  <c r="AM29" i="8"/>
  <c r="AM37" i="8"/>
  <c r="AM30" i="8"/>
  <c r="AM36" i="8"/>
  <c r="AQ28" i="8"/>
  <c r="AQ33" i="8"/>
  <c r="AQ32" i="8"/>
  <c r="AQ35" i="8"/>
  <c r="AQ39" i="8"/>
  <c r="AQ34" i="8"/>
  <c r="AQ38" i="8"/>
  <c r="AQ29" i="8"/>
  <c r="AQ30" i="8"/>
  <c r="AQ37" i="8"/>
  <c r="AQ36" i="8"/>
  <c r="AU28" i="8"/>
  <c r="AU33" i="8"/>
  <c r="AU32" i="8"/>
  <c r="AU35" i="8"/>
  <c r="AU39" i="8"/>
  <c r="AU30" i="8"/>
  <c r="AU34" i="8"/>
  <c r="AU38" i="8"/>
  <c r="AU29" i="8"/>
  <c r="AU37" i="8"/>
  <c r="AU36" i="8"/>
  <c r="AY28" i="8"/>
  <c r="AY33" i="8"/>
  <c r="AY32" i="8"/>
  <c r="AY30" i="8"/>
  <c r="AY34" i="8"/>
  <c r="AY38" i="8"/>
  <c r="AY29" i="8"/>
  <c r="AY37" i="8"/>
  <c r="AY36" i="8"/>
  <c r="AY39" i="8"/>
  <c r="BC28" i="8"/>
  <c r="BC33" i="8"/>
  <c r="BC32" i="8"/>
  <c r="BC35" i="8"/>
  <c r="BC34" i="8"/>
  <c r="BC38" i="8"/>
  <c r="BC29" i="8"/>
  <c r="BC37" i="8"/>
  <c r="BC39" i="8"/>
  <c r="BC30" i="8"/>
  <c r="BC36" i="8"/>
  <c r="BG28" i="8"/>
  <c r="BG32" i="8"/>
  <c r="BG35" i="8"/>
  <c r="BG39" i="8"/>
  <c r="BG34" i="8"/>
  <c r="BG38" i="8"/>
  <c r="BG29" i="8"/>
  <c r="BG30" i="8"/>
  <c r="BG33" i="8"/>
  <c r="BG37" i="8"/>
  <c r="BG36" i="8"/>
  <c r="BK28" i="8"/>
  <c r="BK32" i="8"/>
  <c r="BK35" i="8"/>
  <c r="BK30" i="8"/>
  <c r="BK34" i="8"/>
  <c r="BK38" i="8"/>
  <c r="BK29" i="8"/>
  <c r="BK33" i="8"/>
  <c r="BK37" i="8"/>
  <c r="BK36" i="8"/>
  <c r="BK39" i="8"/>
  <c r="BO28" i="8"/>
  <c r="BO32" i="8"/>
  <c r="BO30" i="8"/>
  <c r="BO35" i="8"/>
  <c r="BO34" i="8"/>
  <c r="BO38" i="8"/>
  <c r="BO29" i="8"/>
  <c r="BO33" i="8"/>
  <c r="BO37" i="8"/>
  <c r="BO39" i="8"/>
  <c r="BO36" i="8"/>
  <c r="B43" i="8"/>
  <c r="D28" i="8"/>
  <c r="D33" i="8"/>
  <c r="D32" i="8"/>
  <c r="D30" i="8"/>
  <c r="D34" i="8"/>
  <c r="D38" i="8"/>
  <c r="D37" i="8"/>
  <c r="D36" i="8"/>
  <c r="D35" i="8"/>
  <c r="D39" i="8"/>
  <c r="D29" i="8"/>
  <c r="H28" i="8"/>
  <c r="H33" i="8"/>
  <c r="H32" i="8"/>
  <c r="H30" i="8"/>
  <c r="H34" i="8"/>
  <c r="H38" i="8"/>
  <c r="H37" i="8"/>
  <c r="H29" i="8"/>
  <c r="H36" i="8"/>
  <c r="H35" i="8"/>
  <c r="H39" i="8"/>
  <c r="L28" i="8"/>
  <c r="L33" i="8"/>
  <c r="L32" i="8"/>
  <c r="L30" i="8"/>
  <c r="L34" i="8"/>
  <c r="L38" i="8"/>
  <c r="L37" i="8"/>
  <c r="L29" i="8"/>
  <c r="L36" i="8"/>
  <c r="L35" i="8"/>
  <c r="L39" i="8"/>
  <c r="BP28" i="8"/>
  <c r="BP32" i="8"/>
  <c r="BP30" i="8"/>
  <c r="BP34" i="8"/>
  <c r="BP38" i="8"/>
  <c r="BP33" i="8"/>
  <c r="BP31" i="8" s="1"/>
  <c r="BP37" i="8"/>
  <c r="BP29" i="8"/>
  <c r="BP36" i="8"/>
  <c r="BP35" i="8"/>
  <c r="BP39" i="8"/>
  <c r="Q28" i="8"/>
  <c r="Q32" i="8"/>
  <c r="Q30" i="8"/>
  <c r="Q37" i="8"/>
  <c r="Q36" i="8"/>
  <c r="Q33" i="8"/>
  <c r="Q35" i="8"/>
  <c r="Q39" i="8"/>
  <c r="Q34" i="8"/>
  <c r="Q38" i="8"/>
  <c r="Q29" i="8"/>
  <c r="U28" i="8"/>
  <c r="U32" i="8"/>
  <c r="U30" i="8"/>
  <c r="U37" i="8"/>
  <c r="U33" i="8"/>
  <c r="U36" i="8"/>
  <c r="U35" i="8"/>
  <c r="U39" i="8"/>
  <c r="U34" i="8"/>
  <c r="U38" i="8"/>
  <c r="U29" i="8"/>
  <c r="Z28" i="8"/>
  <c r="Z30" i="8"/>
  <c r="Z33" i="8"/>
  <c r="Z36" i="8"/>
  <c r="Z32" i="8"/>
  <c r="Z39" i="8"/>
  <c r="Z34" i="8"/>
  <c r="Z38" i="8"/>
  <c r="Z29" i="8"/>
  <c r="Z37" i="8"/>
  <c r="AD28" i="8"/>
  <c r="AD30" i="8"/>
  <c r="AD33" i="8"/>
  <c r="AD32" i="8"/>
  <c r="AD36" i="8"/>
  <c r="AD35" i="8"/>
  <c r="AD39" i="8"/>
  <c r="AD34" i="8"/>
  <c r="AD38" i="8"/>
  <c r="AD29" i="8"/>
  <c r="AD37" i="8"/>
  <c r="AH28" i="8"/>
  <c r="AH30" i="8"/>
  <c r="AH33" i="8"/>
  <c r="AH36" i="8"/>
  <c r="AH35" i="8"/>
  <c r="AH39" i="8"/>
  <c r="AH34" i="8"/>
  <c r="AH38" i="8"/>
  <c r="AH29" i="8"/>
  <c r="AH32" i="8"/>
  <c r="AH37" i="8"/>
  <c r="AL28" i="8"/>
  <c r="AL30" i="8"/>
  <c r="AL33" i="8"/>
  <c r="AL36" i="8"/>
  <c r="AL35" i="8"/>
  <c r="AL39" i="8"/>
  <c r="AL32" i="8"/>
  <c r="AL34" i="8"/>
  <c r="AL38" i="8"/>
  <c r="AL29" i="8"/>
  <c r="AL37" i="8"/>
  <c r="AP28" i="8"/>
  <c r="AP30" i="8"/>
  <c r="AP36" i="8"/>
  <c r="AP32" i="8"/>
  <c r="AP35" i="8"/>
  <c r="AP39" i="8"/>
  <c r="AP34" i="8"/>
  <c r="AP38" i="8"/>
  <c r="AP29" i="8"/>
  <c r="AP33" i="8"/>
  <c r="AP37" i="8"/>
  <c r="AT28" i="8"/>
  <c r="AT30" i="8"/>
  <c r="AT32" i="8"/>
  <c r="AT33" i="8"/>
  <c r="AT36" i="8"/>
  <c r="AT39" i="8"/>
  <c r="AT34" i="8"/>
  <c r="AT38" i="8"/>
  <c r="AT29" i="8"/>
  <c r="AT37" i="8"/>
  <c r="AX28" i="8"/>
  <c r="AX30" i="8"/>
  <c r="AX36" i="8"/>
  <c r="AX33" i="8"/>
  <c r="AX35" i="8"/>
  <c r="AX39" i="8"/>
  <c r="AX34" i="8"/>
  <c r="AX38" i="8"/>
  <c r="AX29" i="8"/>
  <c r="AX32" i="8"/>
  <c r="AX37" i="8"/>
  <c r="BB28" i="8"/>
  <c r="BB30" i="8"/>
  <c r="BB36" i="8"/>
  <c r="BB35" i="8"/>
  <c r="BB39" i="8"/>
  <c r="BB32" i="8"/>
  <c r="BB33" i="8"/>
  <c r="BB34" i="8"/>
  <c r="BB38" i="8"/>
  <c r="BB29" i="8"/>
  <c r="BB37" i="8"/>
  <c r="BF28" i="8"/>
  <c r="BF30" i="8"/>
  <c r="BF36" i="8"/>
  <c r="BF32" i="8"/>
  <c r="BF35" i="8"/>
  <c r="BF39" i="8"/>
  <c r="BF34" i="8"/>
  <c r="BF38" i="8"/>
  <c r="BF29" i="8"/>
  <c r="BF33" i="8"/>
  <c r="BF37" i="8"/>
  <c r="BJ28" i="8"/>
  <c r="BJ30" i="8"/>
  <c r="BJ32" i="8"/>
  <c r="BJ36" i="8"/>
  <c r="BJ39" i="8"/>
  <c r="BJ34" i="8"/>
  <c r="BJ38" i="8"/>
  <c r="BJ29" i="8"/>
  <c r="BJ33" i="8"/>
  <c r="BJ37" i="8"/>
  <c r="BN28" i="8"/>
  <c r="BN30" i="8"/>
  <c r="BN36" i="8"/>
  <c r="BN35" i="8"/>
  <c r="BN39" i="8"/>
  <c r="BN34" i="8"/>
  <c r="BN38" i="8"/>
  <c r="BN29" i="8"/>
  <c r="BN32" i="8"/>
  <c r="BN33" i="8"/>
  <c r="BN37" i="8"/>
  <c r="X28" i="8"/>
  <c r="X33" i="8"/>
  <c r="X32" i="8"/>
  <c r="X30" i="8"/>
  <c r="X34" i="8"/>
  <c r="X38" i="8"/>
  <c r="X37" i="8"/>
  <c r="X36" i="8"/>
  <c r="X39" i="8"/>
  <c r="X29" i="8"/>
  <c r="C28" i="8"/>
  <c r="C33" i="8"/>
  <c r="C32" i="8"/>
  <c r="C30" i="8"/>
  <c r="C35" i="8"/>
  <c r="C39" i="8"/>
  <c r="C34" i="8"/>
  <c r="C38" i="8"/>
  <c r="C29" i="8"/>
  <c r="C37" i="8"/>
  <c r="C36" i="8"/>
  <c r="G28" i="8"/>
  <c r="G33" i="8"/>
  <c r="G32" i="8"/>
  <c r="G35" i="8"/>
  <c r="G39" i="8"/>
  <c r="G34" i="8"/>
  <c r="G38" i="8"/>
  <c r="G29" i="8"/>
  <c r="G37" i="8"/>
  <c r="G30" i="8"/>
  <c r="G36" i="8"/>
  <c r="K28" i="8"/>
  <c r="K33" i="8"/>
  <c r="K32" i="8"/>
  <c r="K35" i="8"/>
  <c r="K39" i="8"/>
  <c r="K34" i="8"/>
  <c r="K38" i="8"/>
  <c r="K29" i="8"/>
  <c r="K30" i="8"/>
  <c r="K37" i="8"/>
  <c r="K36" i="8"/>
  <c r="O28" i="8"/>
  <c r="O33" i="8"/>
  <c r="O32" i="8"/>
  <c r="O35" i="8"/>
  <c r="O39" i="8"/>
  <c r="O30" i="8"/>
  <c r="O34" i="8"/>
  <c r="O38" i="8"/>
  <c r="O29" i="8"/>
  <c r="O37" i="8"/>
  <c r="O36" i="8"/>
  <c r="P28" i="8"/>
  <c r="P33" i="8"/>
  <c r="P32" i="8"/>
  <c r="P30" i="8"/>
  <c r="P34" i="8"/>
  <c r="P38" i="8"/>
  <c r="P29" i="8"/>
  <c r="P37" i="8"/>
  <c r="P36" i="8"/>
  <c r="P35" i="8"/>
  <c r="P39" i="8"/>
  <c r="T28" i="8"/>
  <c r="T33" i="8"/>
  <c r="T32" i="8"/>
  <c r="T30" i="8"/>
  <c r="T34" i="8"/>
  <c r="T38" i="8"/>
  <c r="T37" i="8"/>
  <c r="T29" i="8"/>
  <c r="T36" i="8"/>
  <c r="T35" i="8"/>
  <c r="T39" i="8"/>
  <c r="Y28" i="8"/>
  <c r="Y32" i="8"/>
  <c r="Y30" i="8"/>
  <c r="Y33" i="8"/>
  <c r="Y37" i="8"/>
  <c r="Y36" i="8"/>
  <c r="Y35" i="8"/>
  <c r="Y39" i="8"/>
  <c r="Y34" i="8"/>
  <c r="Y38" i="8"/>
  <c r="Y29" i="8"/>
  <c r="AC28" i="8"/>
  <c r="AC32" i="8"/>
  <c r="AC30" i="8"/>
  <c r="AC37" i="8"/>
  <c r="AC36" i="8"/>
  <c r="AC35" i="8"/>
  <c r="AC39" i="8"/>
  <c r="AC33" i="8"/>
  <c r="AC34" i="8"/>
  <c r="AC38" i="8"/>
  <c r="AC29" i="8"/>
  <c r="AG28" i="8"/>
  <c r="AG32" i="8"/>
  <c r="AG30" i="8"/>
  <c r="AG37" i="8"/>
  <c r="AG36" i="8"/>
  <c r="AG33" i="8"/>
  <c r="AG31" i="8" s="1"/>
  <c r="AG35" i="8"/>
  <c r="AG39" i="8"/>
  <c r="AG34" i="8"/>
  <c r="AG38" i="8"/>
  <c r="AG29" i="8"/>
  <c r="AK28" i="8"/>
  <c r="AK32" i="8"/>
  <c r="AK30" i="8"/>
  <c r="AK37" i="8"/>
  <c r="AK33" i="8"/>
  <c r="AK36" i="8"/>
  <c r="AK35" i="8"/>
  <c r="AK39" i="8"/>
  <c r="AK34" i="8"/>
  <c r="AK38" i="8"/>
  <c r="AK29" i="8"/>
  <c r="AO28" i="8"/>
  <c r="AO32" i="8"/>
  <c r="AO30" i="8"/>
  <c r="AO33" i="8"/>
  <c r="AO37" i="8"/>
  <c r="AO36" i="8"/>
  <c r="AO39" i="8"/>
  <c r="AO29" i="8"/>
  <c r="AO34" i="8"/>
  <c r="AO38" i="8"/>
  <c r="AS28" i="8"/>
  <c r="AS32" i="8"/>
  <c r="AS30" i="8"/>
  <c r="AS37" i="8"/>
  <c r="AS33" i="8"/>
  <c r="AS36" i="8"/>
  <c r="AS35" i="8"/>
  <c r="AS39" i="8"/>
  <c r="AS34" i="8"/>
  <c r="AS38" i="8"/>
  <c r="AS29" i="8"/>
  <c r="AW28" i="8"/>
  <c r="AW32" i="8"/>
  <c r="AW30" i="8"/>
  <c r="AW37" i="8"/>
  <c r="AW36" i="8"/>
  <c r="AW33" i="8"/>
  <c r="AW31" i="8" s="1"/>
  <c r="AW35" i="8"/>
  <c r="AW39" i="8"/>
  <c r="AW29" i="8"/>
  <c r="AW34" i="8"/>
  <c r="AW38" i="8"/>
  <c r="BA28" i="8"/>
  <c r="BA32" i="8"/>
  <c r="BA30" i="8"/>
  <c r="BA37" i="8"/>
  <c r="BA36" i="8"/>
  <c r="BA35" i="8"/>
  <c r="BA39" i="8"/>
  <c r="BA33" i="8"/>
  <c r="BA34" i="8"/>
  <c r="BA38" i="8"/>
  <c r="BA29" i="8"/>
  <c r="BE28" i="8"/>
  <c r="BE32" i="8"/>
  <c r="BE30" i="8"/>
  <c r="BE33" i="8"/>
  <c r="BE37" i="8"/>
  <c r="BE36" i="8"/>
  <c r="BE35" i="8"/>
  <c r="BE39" i="8"/>
  <c r="BE29" i="8"/>
  <c r="BE34" i="8"/>
  <c r="BE38" i="8"/>
  <c r="BI28" i="8"/>
  <c r="BI32" i="8"/>
  <c r="BI30" i="8"/>
  <c r="BI33" i="8"/>
  <c r="BI37" i="8"/>
  <c r="BI36" i="8"/>
  <c r="BI35" i="8"/>
  <c r="BI39" i="8"/>
  <c r="BI34" i="8"/>
  <c r="BI38" i="8"/>
  <c r="BI29" i="8"/>
  <c r="BM28" i="8"/>
  <c r="BM32" i="8"/>
  <c r="BM30" i="8"/>
  <c r="BM33" i="8"/>
  <c r="BM37" i="8"/>
  <c r="BM36" i="8"/>
  <c r="BM35" i="8"/>
  <c r="BM39" i="8"/>
  <c r="BM29" i="8"/>
  <c r="BM34" i="8"/>
  <c r="BM38" i="8"/>
  <c r="B28" i="8"/>
  <c r="B30" i="8"/>
  <c r="B33" i="8"/>
  <c r="B36" i="8"/>
  <c r="B39" i="8"/>
  <c r="B34" i="8"/>
  <c r="B38" i="8"/>
  <c r="B29" i="8"/>
  <c r="B32" i="8"/>
  <c r="B37" i="8"/>
  <c r="F28" i="8"/>
  <c r="F30" i="8"/>
  <c r="F33" i="8"/>
  <c r="F36" i="8"/>
  <c r="F35" i="8"/>
  <c r="F39" i="8"/>
  <c r="F32" i="8"/>
  <c r="F34" i="8"/>
  <c r="F38" i="8"/>
  <c r="F29" i="8"/>
  <c r="F37" i="8"/>
  <c r="J28" i="8"/>
  <c r="J30" i="8"/>
  <c r="J33" i="8"/>
  <c r="J36" i="8"/>
  <c r="J32" i="8"/>
  <c r="J35" i="8"/>
  <c r="J39" i="8"/>
  <c r="J34" i="8"/>
  <c r="J38" i="8"/>
  <c r="J29" i="8"/>
  <c r="J37" i="8"/>
  <c r="N28" i="8"/>
  <c r="N30" i="8"/>
  <c r="N33" i="8"/>
  <c r="N32" i="8"/>
  <c r="N36" i="8"/>
  <c r="N35" i="8"/>
  <c r="N39" i="8"/>
  <c r="N34" i="8"/>
  <c r="N38" i="8"/>
  <c r="N29" i="8"/>
  <c r="N37" i="8"/>
  <c r="BR28" i="8"/>
  <c r="BR30" i="8"/>
  <c r="BR36" i="8"/>
  <c r="BR35" i="8"/>
  <c r="BR39" i="8"/>
  <c r="BR32" i="8"/>
  <c r="BR34" i="8"/>
  <c r="BR38" i="8"/>
  <c r="BR29" i="8"/>
  <c r="BR33" i="8"/>
  <c r="BR31" i="8" s="1"/>
  <c r="BR37" i="8"/>
  <c r="S28" i="8"/>
  <c r="S33" i="8"/>
  <c r="S32" i="8"/>
  <c r="S30" i="8"/>
  <c r="S35" i="8"/>
  <c r="S39" i="8"/>
  <c r="S34" i="8"/>
  <c r="S38" i="8"/>
  <c r="S29" i="8"/>
  <c r="S37" i="8"/>
  <c r="S36" i="8"/>
  <c r="W28" i="8"/>
  <c r="W33" i="8"/>
  <c r="W32" i="8"/>
  <c r="W35" i="8"/>
  <c r="W39" i="8"/>
  <c r="W34" i="8"/>
  <c r="W38" i="8"/>
  <c r="W29" i="8"/>
  <c r="W37" i="8"/>
  <c r="W30" i="8"/>
  <c r="W36" i="8"/>
  <c r="AB28" i="8"/>
  <c r="AB33" i="8"/>
  <c r="AB32" i="8"/>
  <c r="AB30" i="8"/>
  <c r="AB34" i="8"/>
  <c r="AB38" i="8"/>
  <c r="AB37" i="8"/>
  <c r="AB36" i="8"/>
  <c r="AB29" i="8"/>
  <c r="AB35" i="8"/>
  <c r="AB39" i="8"/>
  <c r="AF28" i="8"/>
  <c r="AF33" i="8"/>
  <c r="AF32" i="8"/>
  <c r="AF30" i="8"/>
  <c r="AF34" i="8"/>
  <c r="AF38" i="8"/>
  <c r="AF29" i="8"/>
  <c r="AF37" i="8"/>
  <c r="AF36" i="8"/>
  <c r="AF39" i="8"/>
  <c r="AJ28" i="8"/>
  <c r="AJ33" i="8"/>
  <c r="AJ32" i="8"/>
  <c r="AJ30" i="8"/>
  <c r="AJ34" i="8"/>
  <c r="AJ38" i="8"/>
  <c r="AJ37" i="8"/>
  <c r="AJ29" i="8"/>
  <c r="AJ36" i="8"/>
  <c r="AJ35" i="8"/>
  <c r="AJ39" i="8"/>
  <c r="AN28" i="8"/>
  <c r="AN33" i="8"/>
  <c r="AN32" i="8"/>
  <c r="AN30" i="8"/>
  <c r="AN34" i="8"/>
  <c r="AN38" i="8"/>
  <c r="AN37" i="8"/>
  <c r="AN36" i="8"/>
  <c r="AN35" i="8"/>
  <c r="AN39" i="8"/>
  <c r="AN29" i="8"/>
  <c r="AR28" i="8"/>
  <c r="AR32" i="8"/>
  <c r="AR30" i="8"/>
  <c r="AR34" i="8"/>
  <c r="AR38" i="8"/>
  <c r="AR37" i="8"/>
  <c r="AR33" i="8"/>
  <c r="AR36" i="8"/>
  <c r="AR29" i="8"/>
  <c r="AR35" i="8"/>
  <c r="AR39" i="8"/>
  <c r="AV28" i="8"/>
  <c r="AV32" i="8"/>
  <c r="AV30" i="8"/>
  <c r="AV34" i="8"/>
  <c r="AV38" i="8"/>
  <c r="AV29" i="8"/>
  <c r="AV37" i="8"/>
  <c r="AV36" i="8"/>
  <c r="AV33" i="8"/>
  <c r="AV35" i="8"/>
  <c r="AV39" i="8"/>
  <c r="AZ28" i="8"/>
  <c r="AZ32" i="8"/>
  <c r="AZ30" i="8"/>
  <c r="AZ33" i="8"/>
  <c r="AZ34" i="8"/>
  <c r="AZ38" i="8"/>
  <c r="AZ37" i="8"/>
  <c r="AZ29" i="8"/>
  <c r="AZ36" i="8"/>
  <c r="AZ35" i="8"/>
  <c r="AZ39" i="8"/>
  <c r="BD28" i="8"/>
  <c r="BD32" i="8"/>
  <c r="BD30" i="8"/>
  <c r="BD34" i="8"/>
  <c r="BD38" i="8"/>
  <c r="BD33" i="8"/>
  <c r="BD37" i="8"/>
  <c r="BD36" i="8"/>
  <c r="BD35" i="8"/>
  <c r="BD39" i="8"/>
  <c r="BD29" i="8"/>
  <c r="BH28" i="8"/>
  <c r="BH32" i="8"/>
  <c r="BH30" i="8"/>
  <c r="BH34" i="8"/>
  <c r="BH38" i="8"/>
  <c r="BH33" i="8"/>
  <c r="BH31" i="8" s="1"/>
  <c r="BH37" i="8"/>
  <c r="BH36" i="8"/>
  <c r="BH29" i="8"/>
  <c r="BH35" i="8"/>
  <c r="BH39" i="8"/>
  <c r="BL28" i="8"/>
  <c r="BL32" i="8"/>
  <c r="BL30" i="8"/>
  <c r="BL34" i="8"/>
  <c r="BL38" i="8"/>
  <c r="BL29" i="8"/>
  <c r="BL33" i="8"/>
  <c r="BL37" i="8"/>
  <c r="BL36" i="8"/>
  <c r="BL35" i="8"/>
  <c r="BL39" i="8"/>
  <c r="E7" i="2"/>
  <c r="C23" i="8" s="1"/>
  <c r="J7" i="2"/>
  <c r="H23" i="8" s="1"/>
  <c r="N7" i="2"/>
  <c r="K23" i="8" s="1"/>
  <c r="AD7" i="2"/>
  <c r="Y23" i="8" s="1"/>
  <c r="AH7" i="2"/>
  <c r="AC23" i="8" s="1"/>
  <c r="AL7" i="2"/>
  <c r="AG23" i="8" s="1"/>
  <c r="AR7" i="2"/>
  <c r="AL23" i="8" s="1"/>
  <c r="AV7" i="2"/>
  <c r="AP23" i="8" s="1"/>
  <c r="AZ7" i="2"/>
  <c r="AT23" i="8" s="1"/>
  <c r="BD7" i="2"/>
  <c r="AW23" i="8" s="1"/>
  <c r="BH7" i="2"/>
  <c r="BA23" i="8" s="1"/>
  <c r="BL7" i="2"/>
  <c r="BE23" i="8" s="1"/>
  <c r="BP7" i="2"/>
  <c r="BI23" i="8" s="1"/>
  <c r="BT7" i="2"/>
  <c r="BM23" i="8" s="1"/>
  <c r="BX7" i="2"/>
  <c r="BQ23" i="8" s="1"/>
  <c r="D7" i="2"/>
  <c r="H7" i="2"/>
  <c r="F23" i="8" s="1"/>
  <c r="AG7" i="2"/>
  <c r="AB23" i="8" s="1"/>
  <c r="AK7" i="2"/>
  <c r="AF23" i="8" s="1"/>
  <c r="BC7" i="2"/>
  <c r="BG7" i="2"/>
  <c r="AZ23" i="8" s="1"/>
  <c r="BK7" i="2"/>
  <c r="BD23" i="8" s="1"/>
  <c r="BO7" i="2"/>
  <c r="BH23" i="8" s="1"/>
  <c r="BS7" i="2"/>
  <c r="BL23" i="8" s="1"/>
  <c r="BW7" i="2"/>
  <c r="BP23" i="8" s="1"/>
  <c r="AK22" i="8"/>
  <c r="G7" i="2"/>
  <c r="E23" i="8" s="1"/>
  <c r="L7" i="2"/>
  <c r="P7" i="2"/>
  <c r="T7" i="2"/>
  <c r="P23" i="8" s="1"/>
  <c r="X7" i="2"/>
  <c r="T23" i="8" s="1"/>
  <c r="AB7" i="2"/>
  <c r="AF7" i="2"/>
  <c r="AA23" i="8" s="1"/>
  <c r="AJ7" i="2"/>
  <c r="AE23" i="8" s="1"/>
  <c r="AN7" i="2"/>
  <c r="AH23" i="8" s="1"/>
  <c r="BF7" i="2"/>
  <c r="AY23" i="8" s="1"/>
  <c r="BJ7" i="2"/>
  <c r="BC23" i="8" s="1"/>
  <c r="BR7" i="2"/>
  <c r="BK23" i="8" s="1"/>
  <c r="AO7" i="2"/>
  <c r="AI23" i="8" s="1"/>
  <c r="F7" i="2"/>
  <c r="D23" i="8" s="1"/>
  <c r="K7" i="2"/>
  <c r="I23" i="8" s="1"/>
  <c r="O7" i="2"/>
  <c r="L23" i="8" s="1"/>
  <c r="S7" i="2"/>
  <c r="O23" i="8" s="1"/>
  <c r="W7" i="2"/>
  <c r="S23" i="8" s="1"/>
  <c r="AA7" i="2"/>
  <c r="W23" i="8" s="1"/>
  <c r="AE7" i="2"/>
  <c r="Z23" i="8" s="1"/>
  <c r="AI7" i="2"/>
  <c r="AD23" i="8" s="1"/>
  <c r="AM7" i="2"/>
  <c r="BE7" i="2"/>
  <c r="AX23" i="8" s="1"/>
  <c r="BI7" i="2"/>
  <c r="BB23" i="8" s="1"/>
  <c r="BM7" i="2"/>
  <c r="BF23" i="8" s="1"/>
  <c r="BQ7" i="2"/>
  <c r="BJ23" i="8" s="1"/>
  <c r="BU7" i="2"/>
  <c r="BN23" i="8" s="1"/>
  <c r="BY7" i="2"/>
  <c r="BR23" i="8" s="1"/>
  <c r="G26" i="8"/>
  <c r="AK26" i="8"/>
  <c r="AN26" i="8"/>
  <c r="AR26" i="8"/>
  <c r="AV26" i="8"/>
  <c r="BS2" i="8"/>
  <c r="B59" i="8" s="1"/>
  <c r="AI26" i="8"/>
  <c r="BR21" i="8"/>
  <c r="BR26" i="8" s="1"/>
  <c r="BN21" i="8"/>
  <c r="BN26" i="8" s="1"/>
  <c r="BJ21" i="8"/>
  <c r="BJ26" i="8" s="1"/>
  <c r="BF21" i="8"/>
  <c r="BF26" i="8" s="1"/>
  <c r="BB21" i="8"/>
  <c r="BB26" i="8" s="1"/>
  <c r="AX21" i="8"/>
  <c r="AX26" i="8" s="1"/>
  <c r="AT21" i="8"/>
  <c r="AT26" i="8" s="1"/>
  <c r="AP21" i="8"/>
  <c r="AP26" i="8" s="1"/>
  <c r="AL21" i="8"/>
  <c r="AL26" i="8" s="1"/>
  <c r="AF21" i="8"/>
  <c r="AF26" i="8" s="1"/>
  <c r="AB21" i="8"/>
  <c r="AB26" i="8" s="1"/>
  <c r="W21" i="8"/>
  <c r="W26" i="8" s="1"/>
  <c r="S21" i="8"/>
  <c r="S26" i="8" s="1"/>
  <c r="O21" i="8"/>
  <c r="O26" i="8" s="1"/>
  <c r="K21" i="8"/>
  <c r="K26" i="8" s="1"/>
  <c r="C21" i="8"/>
  <c r="C26" i="8" s="1"/>
  <c r="BA7" i="2"/>
  <c r="AU23" i="8" s="1"/>
  <c r="AW7" i="2"/>
  <c r="AQ23" i="8" s="1"/>
  <c r="AS7" i="2"/>
  <c r="AM23" i="8" s="1"/>
  <c r="AC7" i="2"/>
  <c r="X23" i="8" s="1"/>
  <c r="Y7" i="2"/>
  <c r="U23" i="8" s="1"/>
  <c r="U7" i="2"/>
  <c r="Q23" i="8" s="1"/>
  <c r="Q7" i="2"/>
  <c r="M23" i="8" s="1"/>
  <c r="M7" i="2"/>
  <c r="J23" i="8" s="1"/>
  <c r="BO21" i="8"/>
  <c r="BO26" i="8" s="1"/>
  <c r="BK21" i="8"/>
  <c r="BK26" i="8" s="1"/>
  <c r="BG21" i="8"/>
  <c r="BG26" i="8" s="1"/>
  <c r="BC21" i="8"/>
  <c r="BC26" i="8" s="1"/>
  <c r="AY21" i="8"/>
  <c r="AY26" i="8" s="1"/>
  <c r="AG21" i="8"/>
  <c r="AG26" i="8" s="1"/>
  <c r="AC21" i="8"/>
  <c r="AC26" i="8" s="1"/>
  <c r="Y21" i="8"/>
  <c r="Y26" i="8" s="1"/>
  <c r="T21" i="8"/>
  <c r="T26" i="8" s="1"/>
  <c r="P21" i="8"/>
  <c r="P26" i="8" s="1"/>
  <c r="L21" i="8"/>
  <c r="L26" i="8" s="1"/>
  <c r="H21" i="8"/>
  <c r="H26" i="8" s="1"/>
  <c r="D21" i="8"/>
  <c r="D26" i="8" s="1"/>
  <c r="C7" i="2"/>
  <c r="B23" i="8" s="1"/>
  <c r="BB7" i="2"/>
  <c r="AV23" i="8" s="1"/>
  <c r="AX7" i="2"/>
  <c r="AR23" i="8" s="1"/>
  <c r="AT7" i="2"/>
  <c r="AN23" i="8" s="1"/>
  <c r="AP7" i="2"/>
  <c r="AJ23" i="8" s="1"/>
  <c r="Z7" i="2"/>
  <c r="V23" i="8" s="1"/>
  <c r="V7" i="2"/>
  <c r="R23" i="8" s="1"/>
  <c r="R7" i="2"/>
  <c r="N23" i="8" s="1"/>
  <c r="BP21" i="8"/>
  <c r="BP26" i="8" s="1"/>
  <c r="BL21" i="8"/>
  <c r="BL26" i="8" s="1"/>
  <c r="BH21" i="8"/>
  <c r="BH26" i="8" s="1"/>
  <c r="BD21" i="8"/>
  <c r="BD26" i="8" s="1"/>
  <c r="AZ21" i="8"/>
  <c r="AZ26" i="8" s="1"/>
  <c r="AH21" i="8"/>
  <c r="AH26" i="8" s="1"/>
  <c r="AD21" i="8"/>
  <c r="AD26" i="8" s="1"/>
  <c r="Z21" i="8"/>
  <c r="Z26" i="8" s="1"/>
  <c r="I21" i="8"/>
  <c r="I26" i="8" s="1"/>
  <c r="E21" i="8"/>
  <c r="E26" i="8" s="1"/>
  <c r="AY7" i="2"/>
  <c r="AS23" i="8" s="1"/>
  <c r="AU7" i="2"/>
  <c r="AO23" i="8" s="1"/>
  <c r="BQ21" i="8"/>
  <c r="BQ26" i="8" s="1"/>
  <c r="BM21" i="8"/>
  <c r="BM26" i="8" s="1"/>
  <c r="BI21" i="8"/>
  <c r="BI26" i="8" s="1"/>
  <c r="BE21" i="8"/>
  <c r="BE26" i="8" s="1"/>
  <c r="BA21" i="8"/>
  <c r="BA26" i="8" s="1"/>
  <c r="AW21" i="8"/>
  <c r="AW26" i="8" s="1"/>
  <c r="AE21" i="8"/>
  <c r="AE26" i="8" s="1"/>
  <c r="AA21" i="8"/>
  <c r="AA26" i="8" s="1"/>
  <c r="F21" i="8"/>
  <c r="F26" i="8" s="1"/>
  <c r="N7" i="1"/>
  <c r="M4" i="8" s="1"/>
  <c r="AJ7" i="1"/>
  <c r="AI4" i="8" s="1"/>
  <c r="BT9" i="1"/>
  <c r="BT5" i="1"/>
  <c r="D6" i="1"/>
  <c r="E6" i="1"/>
  <c r="F6" i="1"/>
  <c r="G6" i="1"/>
  <c r="H6" i="1"/>
  <c r="I6" i="1"/>
  <c r="J6" i="1"/>
  <c r="K6" i="1"/>
  <c r="L6" i="1"/>
  <c r="M6" i="1"/>
  <c r="O6" i="1"/>
  <c r="P6" i="1"/>
  <c r="Q6" i="1"/>
  <c r="R6" i="1"/>
  <c r="S6" i="1"/>
  <c r="T6" i="1"/>
  <c r="U6" i="1"/>
  <c r="V6" i="1"/>
  <c r="W6" i="1"/>
  <c r="X6" i="1"/>
  <c r="Y6" i="1"/>
  <c r="Z6" i="1"/>
  <c r="AA6" i="1"/>
  <c r="AB6" i="1"/>
  <c r="AC6" i="1"/>
  <c r="AD6" i="1"/>
  <c r="AE6" i="1"/>
  <c r="AF6" i="1"/>
  <c r="AG6" i="1"/>
  <c r="AH6" i="1"/>
  <c r="AI6" i="1"/>
  <c r="AK6" i="1"/>
  <c r="AL6" i="1"/>
  <c r="AM6" i="1"/>
  <c r="AN6" i="1"/>
  <c r="AO6" i="1"/>
  <c r="AP6" i="1"/>
  <c r="AQ6" i="1"/>
  <c r="AR6" i="1"/>
  <c r="AS6" i="1"/>
  <c r="AT6" i="1"/>
  <c r="AU6" i="1"/>
  <c r="AV6" i="1"/>
  <c r="AW6" i="1"/>
  <c r="AX6" i="1"/>
  <c r="AY6" i="1"/>
  <c r="AZ6" i="1"/>
  <c r="BA6" i="1"/>
  <c r="BB6" i="1"/>
  <c r="BC6" i="1"/>
  <c r="BD6" i="1"/>
  <c r="BE6" i="1"/>
  <c r="BF6" i="1"/>
  <c r="BG6" i="1"/>
  <c r="BH6" i="1"/>
  <c r="BI6" i="1"/>
  <c r="BJ6" i="1"/>
  <c r="BK6" i="1"/>
  <c r="BL6" i="1"/>
  <c r="BM6" i="1"/>
  <c r="BN6" i="1"/>
  <c r="BO6" i="1"/>
  <c r="BP6" i="1"/>
  <c r="BQ6" i="1"/>
  <c r="BR6" i="1"/>
  <c r="BS6" i="1"/>
  <c r="C6" i="1"/>
  <c r="M162" i="5"/>
  <c r="L162" i="5"/>
  <c r="H170" i="5"/>
  <c r="D170" i="5"/>
  <c r="H169" i="5"/>
  <c r="D169" i="5"/>
  <c r="H168" i="5"/>
  <c r="D168" i="5"/>
  <c r="H167" i="5"/>
  <c r="D167" i="5"/>
  <c r="J163" i="5"/>
  <c r="I163" i="5"/>
  <c r="G163" i="5"/>
  <c r="F163" i="5"/>
  <c r="E163" i="5"/>
  <c r="C163" i="5"/>
  <c r="B163" i="5"/>
  <c r="H161" i="5"/>
  <c r="D161" i="5"/>
  <c r="H160" i="5"/>
  <c r="D160" i="5"/>
  <c r="H159" i="5"/>
  <c r="D159" i="5"/>
  <c r="H158" i="5"/>
  <c r="D158" i="5"/>
  <c r="H157" i="5"/>
  <c r="D157" i="5"/>
  <c r="H156" i="5"/>
  <c r="D156" i="5"/>
  <c r="H155" i="5"/>
  <c r="D155" i="5"/>
  <c r="H154" i="5"/>
  <c r="D154" i="5"/>
  <c r="H153" i="5"/>
  <c r="D153" i="5"/>
  <c r="H152" i="5"/>
  <c r="D152" i="5"/>
  <c r="H151" i="5"/>
  <c r="D151" i="5"/>
  <c r="H150" i="5"/>
  <c r="D150" i="5"/>
  <c r="H149" i="5"/>
  <c r="D149" i="5"/>
  <c r="H148" i="5"/>
  <c r="D148" i="5"/>
  <c r="H147" i="5"/>
  <c r="D147" i="5"/>
  <c r="H146" i="5"/>
  <c r="D146" i="5"/>
  <c r="H145" i="5"/>
  <c r="D145" i="5"/>
  <c r="H144" i="5"/>
  <c r="D144" i="5"/>
  <c r="H143" i="5"/>
  <c r="D143" i="5"/>
  <c r="H142" i="5"/>
  <c r="D142" i="5"/>
  <c r="H141" i="5"/>
  <c r="D141" i="5"/>
  <c r="H140" i="5"/>
  <c r="D140" i="5"/>
  <c r="H139" i="5"/>
  <c r="D139" i="5"/>
  <c r="H138" i="5"/>
  <c r="D138" i="5"/>
  <c r="H137" i="5"/>
  <c r="D137" i="5"/>
  <c r="H136" i="5"/>
  <c r="D136" i="5"/>
  <c r="H135" i="5"/>
  <c r="D135" i="5"/>
  <c r="H134" i="5"/>
  <c r="D134" i="5"/>
  <c r="H133" i="5"/>
  <c r="D133" i="5"/>
  <c r="H132" i="5"/>
  <c r="D132" i="5"/>
  <c r="H131" i="5"/>
  <c r="D131" i="5"/>
  <c r="H130" i="5"/>
  <c r="D130" i="5"/>
  <c r="H129" i="5"/>
  <c r="D129" i="5"/>
  <c r="H128" i="5"/>
  <c r="D128" i="5"/>
  <c r="H127" i="5"/>
  <c r="D127" i="5"/>
  <c r="H126" i="5"/>
  <c r="D126" i="5"/>
  <c r="H125" i="5"/>
  <c r="D125" i="5"/>
  <c r="H124" i="5"/>
  <c r="D124" i="5"/>
  <c r="H123" i="5"/>
  <c r="D123" i="5"/>
  <c r="H122" i="5"/>
  <c r="D122" i="5"/>
  <c r="H121" i="5"/>
  <c r="D121" i="5"/>
  <c r="H120" i="5"/>
  <c r="D120" i="5"/>
  <c r="H119" i="5"/>
  <c r="D119" i="5"/>
  <c r="H118" i="5"/>
  <c r="D118" i="5"/>
  <c r="H117" i="5"/>
  <c r="D117" i="5"/>
  <c r="H116" i="5"/>
  <c r="D116" i="5"/>
  <c r="H115" i="5"/>
  <c r="D115" i="5"/>
  <c r="H114" i="5"/>
  <c r="D114" i="5"/>
  <c r="H113" i="5"/>
  <c r="D113" i="5"/>
  <c r="H112" i="5"/>
  <c r="D112" i="5"/>
  <c r="H111" i="5"/>
  <c r="D111" i="5"/>
  <c r="H110" i="5"/>
  <c r="D110" i="5"/>
  <c r="H109" i="5"/>
  <c r="D109" i="5"/>
  <c r="H108" i="5"/>
  <c r="D108" i="5"/>
  <c r="H107" i="5"/>
  <c r="D107" i="5"/>
  <c r="H106" i="5"/>
  <c r="D106" i="5"/>
  <c r="H105" i="5"/>
  <c r="D105" i="5"/>
  <c r="H104" i="5"/>
  <c r="D104" i="5"/>
  <c r="H103" i="5"/>
  <c r="D103" i="5"/>
  <c r="H102" i="5"/>
  <c r="D102" i="5"/>
  <c r="H101" i="5"/>
  <c r="D101" i="5"/>
  <c r="H100" i="5"/>
  <c r="D100" i="5"/>
  <c r="H99" i="5"/>
  <c r="D99" i="5"/>
  <c r="H98" i="5"/>
  <c r="D98" i="5"/>
  <c r="H97" i="5"/>
  <c r="D97" i="5"/>
  <c r="H96" i="5"/>
  <c r="D96" i="5"/>
  <c r="H95" i="5"/>
  <c r="D95" i="5"/>
  <c r="H94" i="5"/>
  <c r="D94" i="5"/>
  <c r="H93" i="5"/>
  <c r="D93" i="5"/>
  <c r="H92" i="5"/>
  <c r="D92" i="5"/>
  <c r="H91" i="5"/>
  <c r="D91" i="5"/>
  <c r="H90" i="5"/>
  <c r="D90" i="5"/>
  <c r="H89" i="5"/>
  <c r="D89" i="5"/>
  <c r="H88" i="5"/>
  <c r="D88" i="5"/>
  <c r="H87" i="5"/>
  <c r="D87" i="5"/>
  <c r="H86" i="5"/>
  <c r="D86" i="5"/>
  <c r="H85" i="5"/>
  <c r="D85" i="5"/>
  <c r="H84" i="5"/>
  <c r="D84" i="5"/>
  <c r="H83" i="5"/>
  <c r="D83" i="5"/>
  <c r="H82" i="5"/>
  <c r="D82" i="5"/>
  <c r="H81" i="5"/>
  <c r="D81" i="5"/>
  <c r="H80" i="5"/>
  <c r="D80" i="5"/>
  <c r="H79" i="5"/>
  <c r="D79" i="5"/>
  <c r="H78" i="5"/>
  <c r="D78" i="5"/>
  <c r="H77" i="5"/>
  <c r="D77" i="5"/>
  <c r="H76" i="5"/>
  <c r="D76" i="5"/>
  <c r="H75" i="5"/>
  <c r="D75" i="5"/>
  <c r="H74" i="5"/>
  <c r="D74" i="5"/>
  <c r="H73" i="5"/>
  <c r="D73" i="5"/>
  <c r="H72" i="5"/>
  <c r="D72" i="5"/>
  <c r="H71" i="5"/>
  <c r="D71" i="5"/>
  <c r="H70" i="5"/>
  <c r="D70" i="5"/>
  <c r="H69" i="5"/>
  <c r="D69" i="5"/>
  <c r="H68" i="5"/>
  <c r="D68" i="5"/>
  <c r="H67" i="5"/>
  <c r="D67" i="5"/>
  <c r="H66" i="5"/>
  <c r="D66" i="5"/>
  <c r="H65" i="5"/>
  <c r="D65" i="5"/>
  <c r="H64" i="5"/>
  <c r="D64" i="5"/>
  <c r="H63" i="5"/>
  <c r="D63" i="5"/>
  <c r="H62" i="5"/>
  <c r="D62" i="5"/>
  <c r="H61" i="5"/>
  <c r="D61" i="5"/>
  <c r="H60" i="5"/>
  <c r="D60" i="5"/>
  <c r="H59" i="5"/>
  <c r="D59" i="5"/>
  <c r="H58" i="5"/>
  <c r="D58" i="5"/>
  <c r="H57" i="5"/>
  <c r="D57" i="5"/>
  <c r="H56" i="5"/>
  <c r="D56" i="5"/>
  <c r="H55" i="5"/>
  <c r="D55" i="5"/>
  <c r="H54" i="5"/>
  <c r="D54" i="5"/>
  <c r="H53" i="5"/>
  <c r="D53" i="5"/>
  <c r="H52" i="5"/>
  <c r="D52" i="5"/>
  <c r="H51" i="5"/>
  <c r="D51" i="5"/>
  <c r="H50" i="5"/>
  <c r="D50" i="5"/>
  <c r="H49" i="5"/>
  <c r="D49" i="5"/>
  <c r="H48" i="5"/>
  <c r="D48" i="5"/>
  <c r="H47" i="5"/>
  <c r="D47" i="5"/>
  <c r="H46" i="5"/>
  <c r="D46" i="5"/>
  <c r="H45" i="5"/>
  <c r="D45" i="5"/>
  <c r="H44" i="5"/>
  <c r="D44" i="5"/>
  <c r="H43" i="5"/>
  <c r="D43" i="5"/>
  <c r="H42" i="5"/>
  <c r="D42" i="5"/>
  <c r="H41" i="5"/>
  <c r="D41" i="5"/>
  <c r="H40" i="5"/>
  <c r="D40" i="5"/>
  <c r="H39" i="5"/>
  <c r="D39" i="5"/>
  <c r="H38" i="5"/>
  <c r="D38" i="5"/>
  <c r="H37" i="5"/>
  <c r="D37" i="5"/>
  <c r="H36" i="5"/>
  <c r="D36" i="5"/>
  <c r="H35" i="5"/>
  <c r="D35" i="5"/>
  <c r="H34" i="5"/>
  <c r="D34" i="5"/>
  <c r="H33" i="5"/>
  <c r="D33" i="5"/>
  <c r="H32" i="5"/>
  <c r="D32" i="5"/>
  <c r="H31" i="5"/>
  <c r="D31" i="5"/>
  <c r="H30" i="5"/>
  <c r="D30" i="5"/>
  <c r="H29" i="5"/>
  <c r="D29" i="5"/>
  <c r="H28" i="5"/>
  <c r="D28" i="5"/>
  <c r="H27" i="5"/>
  <c r="D27" i="5"/>
  <c r="H26" i="5"/>
  <c r="D26" i="5"/>
  <c r="H25" i="5"/>
  <c r="D25" i="5"/>
  <c r="H24" i="5"/>
  <c r="D24" i="5"/>
  <c r="H23" i="5"/>
  <c r="D23" i="5"/>
  <c r="H22" i="5"/>
  <c r="D22" i="5"/>
  <c r="H21" i="5"/>
  <c r="D21" i="5"/>
  <c r="H20" i="5"/>
  <c r="D20" i="5"/>
  <c r="H19" i="5"/>
  <c r="D19" i="5"/>
  <c r="H18" i="5"/>
  <c r="D18" i="5"/>
  <c r="H17" i="5"/>
  <c r="D17" i="5"/>
  <c r="H16" i="5"/>
  <c r="D16" i="5"/>
  <c r="H15" i="5"/>
  <c r="D15" i="5"/>
  <c r="H14" i="5"/>
  <c r="D14" i="5"/>
  <c r="H13" i="5"/>
  <c r="D13" i="5"/>
  <c r="H12" i="5"/>
  <c r="D12" i="5"/>
  <c r="H11" i="5"/>
  <c r="D11" i="5"/>
  <c r="H10" i="5"/>
  <c r="D10" i="5"/>
  <c r="H9" i="5"/>
  <c r="D9" i="5"/>
  <c r="H8" i="5"/>
  <c r="D8" i="5"/>
  <c r="H7" i="5"/>
  <c r="D7" i="5"/>
  <c r="H6" i="5"/>
  <c r="D6" i="5"/>
  <c r="H5" i="5"/>
  <c r="D5" i="5"/>
  <c r="H4" i="5"/>
  <c r="D4" i="5"/>
  <c r="H3" i="5"/>
  <c r="D3" i="5"/>
  <c r="E175" i="3"/>
  <c r="E154" i="3"/>
  <c r="E91" i="3"/>
  <c r="E62" i="3"/>
  <c r="E30" i="3"/>
  <c r="E26" i="3"/>
  <c r="J189" i="4"/>
  <c r="K2" i="4"/>
  <c r="E3" i="3" s="1"/>
  <c r="K3" i="4"/>
  <c r="E15" i="3" s="1"/>
  <c r="K4" i="4"/>
  <c r="K5" i="5" s="1"/>
  <c r="K5" i="4"/>
  <c r="E33" i="3" s="1"/>
  <c r="K6" i="4"/>
  <c r="E42" i="3" s="1"/>
  <c r="K7" i="4"/>
  <c r="K8" i="4"/>
  <c r="K8" i="5" s="1"/>
  <c r="K9" i="4"/>
  <c r="K9" i="5" s="1"/>
  <c r="K10" i="4"/>
  <c r="K11" i="4"/>
  <c r="E74" i="3" s="1"/>
  <c r="K12" i="4"/>
  <c r="K12" i="5" s="1"/>
  <c r="K13" i="4"/>
  <c r="K13" i="5" s="1"/>
  <c r="K14" i="4"/>
  <c r="E103" i="3" s="1"/>
  <c r="K15" i="4"/>
  <c r="K16" i="4"/>
  <c r="K16" i="5" s="1"/>
  <c r="K17" i="4"/>
  <c r="K17" i="5" s="1"/>
  <c r="K18" i="4"/>
  <c r="E123" i="3" s="1"/>
  <c r="K19" i="4"/>
  <c r="E151" i="3" s="1"/>
  <c r="K20" i="4"/>
  <c r="E173" i="3" s="1"/>
  <c r="K21" i="4"/>
  <c r="K21" i="5" s="1"/>
  <c r="K22" i="4"/>
  <c r="E191" i="3" s="1"/>
  <c r="K23" i="4"/>
  <c r="E206" i="3" s="1"/>
  <c r="K24" i="4"/>
  <c r="K24" i="5" s="1"/>
  <c r="K25" i="4"/>
  <c r="E229" i="3" s="1"/>
  <c r="K26" i="4"/>
  <c r="K27" i="4"/>
  <c r="K28" i="4"/>
  <c r="K27" i="5" s="1"/>
  <c r="K29" i="4"/>
  <c r="K28" i="5" s="1"/>
  <c r="K30" i="4"/>
  <c r="E271" i="3" s="1"/>
  <c r="K31" i="4"/>
  <c r="K32" i="4"/>
  <c r="E294" i="3" s="1"/>
  <c r="K33" i="4"/>
  <c r="E302" i="3" s="1"/>
  <c r="K34" i="4"/>
  <c r="K35" i="4"/>
  <c r="E323" i="3" s="1"/>
  <c r="K36" i="4"/>
  <c r="K32" i="5" s="1"/>
  <c r="K37" i="4"/>
  <c r="E341" i="3" s="1"/>
  <c r="K38" i="4"/>
  <c r="E351" i="3" s="1"/>
  <c r="K39" i="4"/>
  <c r="K40" i="4"/>
  <c r="E385" i="3" s="1"/>
  <c r="K41" i="4"/>
  <c r="E400" i="3" s="1"/>
  <c r="K42" i="4"/>
  <c r="E409" i="3" s="1"/>
  <c r="K43" i="4"/>
  <c r="E420" i="3" s="1"/>
  <c r="K44" i="4"/>
  <c r="E433" i="3" s="1"/>
  <c r="K45" i="4"/>
  <c r="E436" i="3" s="1"/>
  <c r="K46" i="4"/>
  <c r="K47" i="4"/>
  <c r="E447" i="3" s="1"/>
  <c r="K48" i="4"/>
  <c r="E460" i="3" s="1"/>
  <c r="K49" i="4"/>
  <c r="E468" i="3" s="1"/>
  <c r="K50" i="4"/>
  <c r="K51" i="4"/>
  <c r="K52" i="4"/>
  <c r="E503" i="3" s="1"/>
  <c r="K53" i="4"/>
  <c r="E511" i="3" s="1"/>
  <c r="K54" i="4"/>
  <c r="K55" i="4"/>
  <c r="E532" i="3" s="1"/>
  <c r="K56" i="4"/>
  <c r="E536" i="3" s="1"/>
  <c r="K57" i="4"/>
  <c r="E548" i="3" s="1"/>
  <c r="K58" i="4"/>
  <c r="E559" i="3" s="1"/>
  <c r="K59" i="4"/>
  <c r="E569" i="3" s="1"/>
  <c r="K60" i="4"/>
  <c r="E583" i="3" s="1"/>
  <c r="K61" i="4"/>
  <c r="E597" i="3" s="1"/>
  <c r="K62" i="4"/>
  <c r="K63" i="4"/>
  <c r="K64" i="4"/>
  <c r="E625" i="3" s="1"/>
  <c r="K65" i="4"/>
  <c r="E645" i="3" s="1"/>
  <c r="K66" i="4"/>
  <c r="E665" i="3" s="1"/>
  <c r="K67" i="4"/>
  <c r="K68" i="4"/>
  <c r="E679" i="3" s="1"/>
  <c r="K69" i="4"/>
  <c r="E682" i="3" s="1"/>
  <c r="K70" i="4"/>
  <c r="K71" i="4"/>
  <c r="K72" i="4"/>
  <c r="E721" i="3" s="1"/>
  <c r="K73" i="4"/>
  <c r="E740" i="3" s="1"/>
  <c r="K74" i="4"/>
  <c r="K75" i="4"/>
  <c r="E767" i="3" s="1"/>
  <c r="K76" i="4"/>
  <c r="E775" i="3" s="1"/>
  <c r="K77" i="4"/>
  <c r="E787" i="3" s="1"/>
  <c r="K78" i="4"/>
  <c r="K79" i="4"/>
  <c r="K80" i="4"/>
  <c r="E807" i="3" s="1"/>
  <c r="K81" i="4"/>
  <c r="E819" i="3" s="1"/>
  <c r="K82" i="4"/>
  <c r="K83" i="4"/>
  <c r="K84" i="4"/>
  <c r="E863" i="3" s="1"/>
  <c r="K85" i="4"/>
  <c r="E867" i="3" s="1"/>
  <c r="K86" i="4"/>
  <c r="K87" i="4"/>
  <c r="K88" i="4"/>
  <c r="E887" i="3" s="1"/>
  <c r="K89" i="4"/>
  <c r="E900" i="3" s="1"/>
  <c r="K90" i="4"/>
  <c r="E907" i="3" s="1"/>
  <c r="K91" i="4"/>
  <c r="K92" i="4"/>
  <c r="E927" i="3" s="1"/>
  <c r="K93" i="4"/>
  <c r="E932" i="3" s="1"/>
  <c r="K94" i="4"/>
  <c r="K95" i="4"/>
  <c r="K96" i="4"/>
  <c r="E967" i="3" s="1"/>
  <c r="K97" i="4"/>
  <c r="E988" i="3" s="1"/>
  <c r="K98" i="4"/>
  <c r="K99" i="4"/>
  <c r="K100" i="4"/>
  <c r="E1015" i="3" s="1"/>
  <c r="K101" i="4"/>
  <c r="E1020" i="3" s="1"/>
  <c r="K102" i="4"/>
  <c r="E1035" i="3" s="1"/>
  <c r="K103" i="4"/>
  <c r="K104" i="4"/>
  <c r="E1047" i="3" s="1"/>
  <c r="K105" i="4"/>
  <c r="E1052" i="3" s="1"/>
  <c r="K106" i="4"/>
  <c r="K107" i="4"/>
  <c r="K108" i="4"/>
  <c r="E1086" i="3" s="1"/>
  <c r="K109" i="4"/>
  <c r="E1092" i="3" s="1"/>
  <c r="K110" i="4"/>
  <c r="E1102" i="3" s="1"/>
  <c r="K111" i="4"/>
  <c r="K112" i="4"/>
  <c r="E1118" i="3" s="1"/>
  <c r="K113" i="4"/>
  <c r="E1124" i="3" s="1"/>
  <c r="K114" i="4"/>
  <c r="K115" i="4"/>
  <c r="K116" i="4"/>
  <c r="E1150" i="3" s="1"/>
  <c r="K117" i="4"/>
  <c r="E1156" i="3" s="1"/>
  <c r="K118" i="4"/>
  <c r="K119" i="4"/>
  <c r="K120" i="4"/>
  <c r="E1193" i="3" s="1"/>
  <c r="K121" i="4"/>
  <c r="E1198" i="3" s="1"/>
  <c r="K122" i="4"/>
  <c r="E1220" i="3" s="1"/>
  <c r="K123" i="4"/>
  <c r="K124" i="4"/>
  <c r="E1230" i="3" s="1"/>
  <c r="K125" i="4"/>
  <c r="E1241" i="3" s="1"/>
  <c r="K126" i="4"/>
  <c r="K127" i="4"/>
  <c r="E1262" i="3" s="1"/>
  <c r="K128" i="4"/>
  <c r="E1278" i="3" s="1"/>
  <c r="K129" i="4"/>
  <c r="E1285" i="3" s="1"/>
  <c r="K130" i="4"/>
  <c r="K131" i="4"/>
  <c r="K132" i="4"/>
  <c r="E1317" i="3" s="1"/>
  <c r="K133" i="4"/>
  <c r="E1320" i="3" s="1"/>
  <c r="K134" i="4"/>
  <c r="K135" i="4"/>
  <c r="K136" i="4"/>
  <c r="E1349" i="3" s="1"/>
  <c r="K137" i="4"/>
  <c r="E1352" i="3" s="1"/>
  <c r="K138" i="4"/>
  <c r="K139" i="4"/>
  <c r="E1381" i="3" s="1"/>
  <c r="K140" i="4"/>
  <c r="E1389" i="3" s="1"/>
  <c r="K141" i="4"/>
  <c r="E1400" i="3" s="1"/>
  <c r="K142" i="4"/>
  <c r="K143" i="4"/>
  <c r="K144" i="4"/>
  <c r="E1437" i="3" s="1"/>
  <c r="K145" i="4"/>
  <c r="E1445" i="3" s="1"/>
  <c r="K146" i="4"/>
  <c r="K147" i="4"/>
  <c r="K148" i="4"/>
  <c r="E1485" i="3" s="1"/>
  <c r="K149" i="4"/>
  <c r="E1493" i="3" s="1"/>
  <c r="K150" i="4"/>
  <c r="K151" i="4"/>
  <c r="K152" i="4"/>
  <c r="K153" i="4"/>
  <c r="E1540" i="3" s="1"/>
  <c r="K154" i="4"/>
  <c r="K155" i="4"/>
  <c r="K156" i="4"/>
  <c r="E1557" i="3" s="1"/>
  <c r="K157" i="4"/>
  <c r="K158" i="4"/>
  <c r="E1578" i="3" s="1"/>
  <c r="K159" i="4"/>
  <c r="K160" i="4"/>
  <c r="E1590" i="3" s="1"/>
  <c r="K161" i="4"/>
  <c r="K162" i="4"/>
  <c r="K163" i="4"/>
  <c r="K164" i="4"/>
  <c r="E1616" i="3" s="1"/>
  <c r="K165" i="4"/>
  <c r="K166" i="4"/>
  <c r="K167" i="4"/>
  <c r="K168" i="4"/>
  <c r="K169" i="4"/>
  <c r="E1658" i="3" s="1"/>
  <c r="K170" i="4"/>
  <c r="K171" i="4"/>
  <c r="K172" i="4"/>
  <c r="E1716" i="3" s="1"/>
  <c r="K173" i="4"/>
  <c r="K174" i="4"/>
  <c r="K175" i="4"/>
  <c r="K176" i="4"/>
  <c r="E1758" i="3" s="1"/>
  <c r="K177" i="4"/>
  <c r="K178" i="4"/>
  <c r="E1777" i="3" s="1"/>
  <c r="K179" i="4"/>
  <c r="K180" i="4"/>
  <c r="K181" i="4"/>
  <c r="K182" i="4"/>
  <c r="K183" i="4"/>
  <c r="E1815" i="3" s="1"/>
  <c r="K184" i="4"/>
  <c r="K185" i="4"/>
  <c r="K186" i="4"/>
  <c r="K187" i="4"/>
  <c r="K188" i="4"/>
  <c r="K161" i="5" s="1"/>
  <c r="BZ9" i="2"/>
  <c r="BI7" i="1" l="1"/>
  <c r="BH4" i="8" s="1"/>
  <c r="BH3" i="8"/>
  <c r="AS7" i="1"/>
  <c r="AR4" i="8" s="1"/>
  <c r="AR3" i="8"/>
  <c r="AF7" i="1"/>
  <c r="AE4" i="8" s="1"/>
  <c r="AE3" i="8"/>
  <c r="T7" i="1"/>
  <c r="S4" i="8" s="1"/>
  <c r="S3" i="8"/>
  <c r="BM7" i="1"/>
  <c r="BL4" i="8" s="1"/>
  <c r="BL3" i="8"/>
  <c r="AW7" i="1"/>
  <c r="AV4" i="8" s="1"/>
  <c r="AV3" i="8"/>
  <c r="AK7" i="1"/>
  <c r="AJ4" i="8" s="1"/>
  <c r="AJ3" i="8"/>
  <c r="X7" i="1"/>
  <c r="W4" i="8" s="1"/>
  <c r="W3" i="8"/>
  <c r="P7" i="1"/>
  <c r="O4" i="8" s="1"/>
  <c r="O3" i="8"/>
  <c r="K7" i="1"/>
  <c r="J4" i="8" s="1"/>
  <c r="J3" i="8"/>
  <c r="G7" i="1"/>
  <c r="F4" i="8" s="1"/>
  <c r="F3" i="8"/>
  <c r="E34" i="3"/>
  <c r="E98" i="3"/>
  <c r="E226" i="3"/>
  <c r="C7" i="1"/>
  <c r="B4" i="8" s="1"/>
  <c r="B3" i="8"/>
  <c r="BP7" i="1"/>
  <c r="BO4" i="8" s="1"/>
  <c r="BO3" i="8"/>
  <c r="BL7" i="1"/>
  <c r="BK4" i="8" s="1"/>
  <c r="BK3" i="8"/>
  <c r="BH7" i="1"/>
  <c r="BG4" i="8" s="1"/>
  <c r="BG3" i="8"/>
  <c r="BD7" i="1"/>
  <c r="BC4" i="8" s="1"/>
  <c r="BC3" i="8"/>
  <c r="AZ7" i="1"/>
  <c r="AY4" i="8" s="1"/>
  <c r="AY3" i="8"/>
  <c r="AV7" i="1"/>
  <c r="AU4" i="8" s="1"/>
  <c r="AU3" i="8"/>
  <c r="AR7" i="1"/>
  <c r="AQ4" i="8" s="1"/>
  <c r="AQ3" i="8"/>
  <c r="AN7" i="1"/>
  <c r="AM4" i="8" s="1"/>
  <c r="AM3" i="8"/>
  <c r="AI7" i="1"/>
  <c r="AH4" i="8" s="1"/>
  <c r="AH3" i="8"/>
  <c r="AE7" i="1"/>
  <c r="AD4" i="8" s="1"/>
  <c r="AD3" i="8"/>
  <c r="AA7" i="1"/>
  <c r="Z4" i="8" s="1"/>
  <c r="Z3" i="8"/>
  <c r="W7" i="1"/>
  <c r="V4" i="8" s="1"/>
  <c r="V3" i="8"/>
  <c r="S7" i="1"/>
  <c r="R4" i="8" s="1"/>
  <c r="R3" i="8"/>
  <c r="O7" i="1"/>
  <c r="N4" i="8" s="1"/>
  <c r="N3" i="8"/>
  <c r="J7" i="1"/>
  <c r="I4" i="8" s="1"/>
  <c r="I3" i="8"/>
  <c r="F7" i="1"/>
  <c r="E4" i="8" s="1"/>
  <c r="E3" i="8"/>
  <c r="BS28" i="8"/>
  <c r="C58" i="8" s="1"/>
  <c r="T10" i="8"/>
  <c r="BQ7" i="1"/>
  <c r="BP4" i="8" s="1"/>
  <c r="BP3" i="8"/>
  <c r="BA7" i="1"/>
  <c r="AZ4" i="8" s="1"/>
  <c r="AZ3" i="8"/>
  <c r="AO7" i="1"/>
  <c r="AN4" i="8" s="1"/>
  <c r="AN3" i="8"/>
  <c r="AB7" i="1"/>
  <c r="AA4" i="8" s="1"/>
  <c r="AA3" i="8"/>
  <c r="E23" i="3"/>
  <c r="E59" i="3"/>
  <c r="E119" i="3"/>
  <c r="BS7" i="1"/>
  <c r="BR4" i="8" s="1"/>
  <c r="BR3" i="8"/>
  <c r="BO7" i="1"/>
  <c r="BN4" i="8" s="1"/>
  <c r="BN3" i="8"/>
  <c r="BK7" i="1"/>
  <c r="BJ4" i="8" s="1"/>
  <c r="BJ3" i="8"/>
  <c r="B42" i="8" s="1"/>
  <c r="BG7" i="1"/>
  <c r="BF4" i="8" s="1"/>
  <c r="BF3" i="8"/>
  <c r="BC7" i="1"/>
  <c r="BB4" i="8" s="1"/>
  <c r="BB3" i="8"/>
  <c r="AY7" i="1"/>
  <c r="AX4" i="8" s="1"/>
  <c r="AX3" i="8"/>
  <c r="AU7" i="1"/>
  <c r="AT4" i="8" s="1"/>
  <c r="AT3" i="8"/>
  <c r="C46" i="8" s="1"/>
  <c r="AQ7" i="1"/>
  <c r="AP4" i="8" s="1"/>
  <c r="AP3" i="8"/>
  <c r="AM7" i="1"/>
  <c r="AL4" i="8" s="1"/>
  <c r="AL3" i="8"/>
  <c r="AH7" i="1"/>
  <c r="AG4" i="8" s="1"/>
  <c r="AG3" i="8"/>
  <c r="AD7" i="1"/>
  <c r="AC4" i="8" s="1"/>
  <c r="AC3" i="8"/>
  <c r="Z7" i="1"/>
  <c r="Y4" i="8" s="1"/>
  <c r="Y3" i="8"/>
  <c r="V7" i="1"/>
  <c r="U4" i="8" s="1"/>
  <c r="U3" i="8"/>
  <c r="C54" i="8" s="1"/>
  <c r="R7" i="1"/>
  <c r="Q4" i="8" s="1"/>
  <c r="Q3" i="8"/>
  <c r="E42" i="8" s="1"/>
  <c r="M7" i="1"/>
  <c r="L4" i="8" s="1"/>
  <c r="L3" i="8"/>
  <c r="D42" i="8" s="1"/>
  <c r="I7" i="1"/>
  <c r="H4" i="8" s="1"/>
  <c r="H3" i="8"/>
  <c r="E7" i="1"/>
  <c r="D4" i="8" s="1"/>
  <c r="D3" i="8"/>
  <c r="D54" i="8" s="1"/>
  <c r="J31" i="8"/>
  <c r="BA31" i="8"/>
  <c r="BK31" i="8"/>
  <c r="I31" i="8"/>
  <c r="AH10" i="8"/>
  <c r="AD10" i="8"/>
  <c r="D10" i="8"/>
  <c r="BO10" i="8"/>
  <c r="AE10" i="8"/>
  <c r="BE7" i="1"/>
  <c r="BD4" i="8" s="1"/>
  <c r="BD3" i="8"/>
  <c r="BR7" i="1"/>
  <c r="BQ4" i="8" s="1"/>
  <c r="BQ3" i="8"/>
  <c r="BN7" i="1"/>
  <c r="BM4" i="8" s="1"/>
  <c r="BM3" i="8"/>
  <c r="BJ7" i="1"/>
  <c r="BI4" i="8" s="1"/>
  <c r="BI3" i="8"/>
  <c r="BF7" i="1"/>
  <c r="BE4" i="8" s="1"/>
  <c r="BE3" i="8"/>
  <c r="BB7" i="1"/>
  <c r="BA4" i="8" s="1"/>
  <c r="BA3" i="8"/>
  <c r="AX7" i="1"/>
  <c r="AW4" i="8" s="1"/>
  <c r="AW3" i="8"/>
  <c r="AT7" i="1"/>
  <c r="AS4" i="8" s="1"/>
  <c r="AS3" i="8"/>
  <c r="AP7" i="1"/>
  <c r="AO4" i="8" s="1"/>
  <c r="AO3" i="8"/>
  <c r="AL7" i="1"/>
  <c r="AK4" i="8" s="1"/>
  <c r="AK3" i="8"/>
  <c r="AG7" i="1"/>
  <c r="AF4" i="8" s="1"/>
  <c r="AF3" i="8"/>
  <c r="AC7" i="1"/>
  <c r="AB4" i="8" s="1"/>
  <c r="AB3" i="8"/>
  <c r="Y7" i="1"/>
  <c r="X4" i="8" s="1"/>
  <c r="X3" i="8"/>
  <c r="U7" i="1"/>
  <c r="T4" i="8" s="1"/>
  <c r="T3" i="8"/>
  <c r="Q7" i="1"/>
  <c r="P4" i="8" s="1"/>
  <c r="P3" i="8"/>
  <c r="J42" i="8" s="1"/>
  <c r="L7" i="1"/>
  <c r="K4" i="8" s="1"/>
  <c r="K3" i="8"/>
  <c r="H7" i="1"/>
  <c r="G4" i="8" s="1"/>
  <c r="G3" i="8"/>
  <c r="C50" i="8" s="1"/>
  <c r="D7" i="1"/>
  <c r="C4" i="8" s="1"/>
  <c r="C3" i="8"/>
  <c r="BA10" i="8"/>
  <c r="AG10" i="8"/>
  <c r="O10" i="8"/>
  <c r="X10" i="8"/>
  <c r="AU10" i="8"/>
  <c r="AI10" i="8"/>
  <c r="R10" i="8"/>
  <c r="BG31" i="8"/>
  <c r="BQ31" i="8"/>
  <c r="E31" i="8"/>
  <c r="BE10" i="8"/>
  <c r="AO10" i="8"/>
  <c r="AK10" i="8"/>
  <c r="P10" i="8"/>
  <c r="BN10" i="8"/>
  <c r="BF10" i="8"/>
  <c r="AT10" i="8"/>
  <c r="AP10" i="8"/>
  <c r="Z10" i="8"/>
  <c r="L10" i="8"/>
  <c r="BG10" i="8"/>
  <c r="BC10" i="8"/>
  <c r="AM10" i="8"/>
  <c r="AA10" i="8"/>
  <c r="V10" i="8"/>
  <c r="BQ10" i="8"/>
  <c r="M10" i="8"/>
  <c r="BD10" i="8"/>
  <c r="AN10" i="8"/>
  <c r="S10" i="8"/>
  <c r="BR10" i="8"/>
  <c r="B54" i="8"/>
  <c r="M31" i="8"/>
  <c r="BJ10" i="8"/>
  <c r="AL10" i="8"/>
  <c r="AY10" i="8"/>
  <c r="AJ10" i="8"/>
  <c r="N10" i="8"/>
  <c r="B50" i="8"/>
  <c r="D55" i="8"/>
  <c r="B55" i="8"/>
  <c r="C55" i="8"/>
  <c r="E55" i="8"/>
  <c r="BM10" i="8"/>
  <c r="AC10" i="8"/>
  <c r="AX10" i="8"/>
  <c r="U10" i="8"/>
  <c r="E10" i="8"/>
  <c r="AV10" i="8"/>
  <c r="J10" i="8"/>
  <c r="BS7" i="8"/>
  <c r="B58" i="8" s="1"/>
  <c r="B10" i="8"/>
  <c r="E50" i="8"/>
  <c r="K10" i="8"/>
  <c r="G10" i="8"/>
  <c r="BP10" i="8"/>
  <c r="BK10" i="8"/>
  <c r="BH10" i="8"/>
  <c r="AR10" i="8"/>
  <c r="W10" i="8"/>
  <c r="F10" i="8"/>
  <c r="AV31" i="8"/>
  <c r="BJ31" i="8"/>
  <c r="AJ31" i="8"/>
  <c r="AC31" i="8"/>
  <c r="C47" i="8"/>
  <c r="B47" i="8"/>
  <c r="D47" i="8"/>
  <c r="BI31" i="8"/>
  <c r="AD31" i="8"/>
  <c r="V31" i="8"/>
  <c r="D51" i="8"/>
  <c r="E51" i="8"/>
  <c r="U31" i="8"/>
  <c r="C51" i="8"/>
  <c r="B51" i="8"/>
  <c r="D31" i="8"/>
  <c r="F43" i="8"/>
  <c r="N31" i="8"/>
  <c r="AS31" i="8"/>
  <c r="Q31" i="8"/>
  <c r="BS22" i="8"/>
  <c r="C60" i="8" s="1"/>
  <c r="BL31" i="8"/>
  <c r="AZ31" i="8"/>
  <c r="AF31" i="8"/>
  <c r="BE31" i="8"/>
  <c r="AO31" i="8"/>
  <c r="Y31" i="8"/>
  <c r="T31" i="8"/>
  <c r="AX31" i="8"/>
  <c r="AL31" i="8"/>
  <c r="BF31" i="8"/>
  <c r="AP31" i="8"/>
  <c r="AR31" i="8"/>
  <c r="AN31" i="8"/>
  <c r="AK31" i="8"/>
  <c r="C31" i="8"/>
  <c r="L31" i="8"/>
  <c r="G43" i="8"/>
  <c r="H43" i="8"/>
  <c r="BO31" i="8"/>
  <c r="BC31" i="8"/>
  <c r="AM31" i="8"/>
  <c r="BD31" i="8"/>
  <c r="AB31" i="8"/>
  <c r="B31" i="8"/>
  <c r="BM31" i="8"/>
  <c r="P31" i="8"/>
  <c r="G31" i="8"/>
  <c r="BN31" i="8"/>
  <c r="AT31" i="8"/>
  <c r="AH31" i="8"/>
  <c r="C43" i="8"/>
  <c r="J43" i="8"/>
  <c r="D43" i="8"/>
  <c r="AQ31" i="8"/>
  <c r="AA31" i="8"/>
  <c r="S31" i="8"/>
  <c r="F31" i="8"/>
  <c r="K31" i="8"/>
  <c r="I43" i="8"/>
  <c r="AU31" i="8"/>
  <c r="AE31" i="8"/>
  <c r="W31" i="8"/>
  <c r="O31" i="8"/>
  <c r="X31" i="8"/>
  <c r="BB31" i="8"/>
  <c r="Z31" i="8"/>
  <c r="H31" i="8"/>
  <c r="E43" i="8"/>
  <c r="AY31" i="8"/>
  <c r="AI31" i="8"/>
  <c r="R31" i="8"/>
  <c r="BS21" i="8"/>
  <c r="C59" i="8" s="1"/>
  <c r="BS23" i="8"/>
  <c r="C61" i="8" s="1"/>
  <c r="E170" i="3"/>
  <c r="E220" i="3"/>
  <c r="E268" i="3"/>
  <c r="E335" i="3"/>
  <c r="E469" i="3"/>
  <c r="E591" i="3"/>
  <c r="E681" i="3"/>
  <c r="E22" i="3"/>
  <c r="E58" i="3"/>
  <c r="E86" i="3"/>
  <c r="E114" i="3"/>
  <c r="E164" i="3"/>
  <c r="E215" i="3"/>
  <c r="E260" i="3"/>
  <c r="E327" i="3"/>
  <c r="E549" i="3"/>
  <c r="E649" i="3"/>
  <c r="E27" i="3"/>
  <c r="E54" i="3"/>
  <c r="E63" i="3"/>
  <c r="E99" i="3"/>
  <c r="E159" i="3"/>
  <c r="E183" i="3"/>
  <c r="E255" i="3"/>
  <c r="E299" i="3"/>
  <c r="E393" i="3"/>
  <c r="E539" i="3"/>
  <c r="E639" i="3"/>
  <c r="E291" i="3"/>
  <c r="E345" i="3"/>
  <c r="E507" i="3"/>
  <c r="E601" i="3"/>
  <c r="E24" i="3"/>
  <c r="E31" i="3"/>
  <c r="E55" i="3"/>
  <c r="E60" i="3"/>
  <c r="E83" i="3"/>
  <c r="E88" i="3"/>
  <c r="E94" i="3"/>
  <c r="E116" i="3"/>
  <c r="E156" i="3"/>
  <c r="E162" i="3"/>
  <c r="E167" i="3"/>
  <c r="E172" i="3"/>
  <c r="E179" i="3"/>
  <c r="E199" i="3"/>
  <c r="E218" i="3"/>
  <c r="E223" i="3"/>
  <c r="E230" i="3"/>
  <c r="E258" i="3"/>
  <c r="E263" i="3"/>
  <c r="E287" i="3"/>
  <c r="E295" i="3"/>
  <c r="E303" i="3"/>
  <c r="E331" i="3"/>
  <c r="E340" i="3"/>
  <c r="E377" i="3"/>
  <c r="E388" i="3"/>
  <c r="E399" i="3"/>
  <c r="E427" i="3"/>
  <c r="E437" i="3"/>
  <c r="E464" i="3"/>
  <c r="E501" i="3"/>
  <c r="E512" i="3"/>
  <c r="E544" i="3"/>
  <c r="E585" i="3"/>
  <c r="E596" i="3"/>
  <c r="E623" i="3"/>
  <c r="E633" i="3"/>
  <c r="E644" i="3"/>
  <c r="E655" i="3"/>
  <c r="E676" i="3"/>
  <c r="E715" i="3"/>
  <c r="E725" i="3"/>
  <c r="E736" i="3"/>
  <c r="E747" i="3"/>
  <c r="E780" i="3"/>
  <c r="E812" i="3"/>
  <c r="E828" i="3"/>
  <c r="E860" i="3"/>
  <c r="E899" i="3"/>
  <c r="E931" i="3"/>
  <c r="E971" i="3"/>
  <c r="E987" i="3"/>
  <c r="E1019" i="3"/>
  <c r="E1044" i="3"/>
  <c r="E1061" i="3"/>
  <c r="E1093" i="3"/>
  <c r="E1188" i="3"/>
  <c r="E1242" i="3"/>
  <c r="E1288" i="3"/>
  <c r="E1429" i="3"/>
  <c r="E1477" i="3"/>
  <c r="E1536" i="3"/>
  <c r="E82" i="3"/>
  <c r="E87" i="3"/>
  <c r="E92" i="3"/>
  <c r="E115" i="3"/>
  <c r="E122" i="3"/>
  <c r="E155" i="3"/>
  <c r="E160" i="3"/>
  <c r="E166" i="3"/>
  <c r="E171" i="3"/>
  <c r="E178" i="3"/>
  <c r="E216" i="3"/>
  <c r="E222" i="3"/>
  <c r="E227" i="3"/>
  <c r="E256" i="3"/>
  <c r="E262" i="3"/>
  <c r="E292" i="3"/>
  <c r="E300" i="3"/>
  <c r="E328" i="3"/>
  <c r="E336" i="3"/>
  <c r="E384" i="3"/>
  <c r="E395" i="3"/>
  <c r="E425" i="3"/>
  <c r="E463" i="3"/>
  <c r="E500" i="3"/>
  <c r="E543" i="3"/>
  <c r="E553" i="3"/>
  <c r="E581" i="3"/>
  <c r="E592" i="3"/>
  <c r="E619" i="3"/>
  <c r="E629" i="3"/>
  <c r="E640" i="3"/>
  <c r="E651" i="3"/>
  <c r="E672" i="3"/>
  <c r="E713" i="3"/>
  <c r="E724" i="3"/>
  <c r="E735" i="3"/>
  <c r="E745" i="3"/>
  <c r="E779" i="3"/>
  <c r="E811" i="3"/>
  <c r="E827" i="3"/>
  <c r="E859" i="3"/>
  <c r="E892" i="3"/>
  <c r="E924" i="3"/>
  <c r="E964" i="3"/>
  <c r="E980" i="3"/>
  <c r="E1012" i="3"/>
  <c r="E1043" i="3"/>
  <c r="E1060" i="3"/>
  <c r="E1114" i="3"/>
  <c r="E1157" i="3"/>
  <c r="E1200" i="3"/>
  <c r="E1413" i="3"/>
  <c r="E1448" i="3"/>
  <c r="E1497" i="3"/>
  <c r="E1561" i="3"/>
  <c r="K74" i="5"/>
  <c r="E383" i="3"/>
  <c r="E432" i="3"/>
  <c r="E459" i="3"/>
  <c r="E580" i="3"/>
  <c r="E628" i="3"/>
  <c r="E671" i="3"/>
  <c r="E720" i="3"/>
  <c r="E731" i="3"/>
  <c r="E741" i="3"/>
  <c r="E773" i="3"/>
  <c r="E788" i="3"/>
  <c r="E820" i="3"/>
  <c r="E852" i="3"/>
  <c r="E891" i="3"/>
  <c r="E963" i="3"/>
  <c r="E979" i="3"/>
  <c r="E1011" i="3"/>
  <c r="E1082" i="3"/>
  <c r="E1113" i="3"/>
  <c r="E1232" i="3"/>
  <c r="E1274" i="3"/>
  <c r="E1664" i="3"/>
  <c r="E56" i="3"/>
  <c r="E84" i="3"/>
  <c r="E90" i="3"/>
  <c r="E95" i="3"/>
  <c r="E112" i="3"/>
  <c r="E118" i="3"/>
  <c r="E152" i="3"/>
  <c r="E158" i="3"/>
  <c r="E163" i="3"/>
  <c r="E168" i="3"/>
  <c r="E174" i="3"/>
  <c r="E182" i="3"/>
  <c r="E214" i="3"/>
  <c r="E219" i="3"/>
  <c r="E224" i="3"/>
  <c r="E231" i="3"/>
  <c r="E259" i="3"/>
  <c r="E266" i="3"/>
  <c r="E288" i="3"/>
  <c r="E296" i="3"/>
  <c r="E304" i="3"/>
  <c r="E332" i="3"/>
  <c r="E379" i="3"/>
  <c r="E389" i="3"/>
  <c r="E431" i="3"/>
  <c r="E457" i="3"/>
  <c r="E505" i="3"/>
  <c r="E537" i="3"/>
  <c r="E576" i="3"/>
  <c r="E587" i="3"/>
  <c r="E624" i="3"/>
  <c r="E635" i="3"/>
  <c r="E677" i="3"/>
  <c r="E719" i="3"/>
  <c r="E729" i="3"/>
  <c r="E772" i="3"/>
  <c r="E851" i="3"/>
  <c r="E972" i="3"/>
  <c r="E1051" i="3"/>
  <c r="E1081" i="3"/>
  <c r="E1146" i="3"/>
  <c r="E1189" i="3"/>
  <c r="E1273" i="3"/>
  <c r="E1397" i="3"/>
  <c r="E1432" i="3"/>
  <c r="E1480" i="3"/>
  <c r="E1782" i="3"/>
  <c r="E1778" i="3"/>
  <c r="K152" i="5"/>
  <c r="E1785" i="3"/>
  <c r="E1780" i="3"/>
  <c r="E1783" i="3"/>
  <c r="E1781" i="3"/>
  <c r="E1779" i="3"/>
  <c r="E1784" i="3"/>
  <c r="E1703" i="3"/>
  <c r="E1699" i="3"/>
  <c r="E1695" i="3"/>
  <c r="E1691" i="3"/>
  <c r="E1702" i="3"/>
  <c r="E1697" i="3"/>
  <c r="E1692" i="3"/>
  <c r="E1705" i="3"/>
  <c r="E1698" i="3"/>
  <c r="E1704" i="3"/>
  <c r="E1696" i="3"/>
  <c r="E1700" i="3"/>
  <c r="K144" i="5"/>
  <c r="E1694" i="3"/>
  <c r="E1693" i="3"/>
  <c r="E1701" i="3"/>
  <c r="K133" i="5"/>
  <c r="E1587" i="3"/>
  <c r="E1583" i="3"/>
  <c r="E1586" i="3"/>
  <c r="E1585" i="3"/>
  <c r="E1588" i="3"/>
  <c r="E1584" i="3"/>
  <c r="E1582" i="3"/>
  <c r="K121" i="5"/>
  <c r="E1467" i="3"/>
  <c r="E1463" i="3"/>
  <c r="E1466" i="3"/>
  <c r="E1468" i="3"/>
  <c r="E1465" i="3"/>
  <c r="E1464" i="3"/>
  <c r="E1469" i="3"/>
  <c r="K112" i="5"/>
  <c r="E1339" i="3"/>
  <c r="E1335" i="3"/>
  <c r="E1342" i="3"/>
  <c r="E1338" i="3"/>
  <c r="E1334" i="3"/>
  <c r="E1340" i="3"/>
  <c r="E1337" i="3"/>
  <c r="E1336" i="3"/>
  <c r="E1341" i="3"/>
  <c r="E1227" i="3"/>
  <c r="E1223" i="3"/>
  <c r="K100" i="5"/>
  <c r="E1224" i="3"/>
  <c r="E1222" i="3"/>
  <c r="E1226" i="3"/>
  <c r="E1225" i="3"/>
  <c r="K94" i="5"/>
  <c r="E1143" i="3"/>
  <c r="E1139" i="3"/>
  <c r="E1135" i="3"/>
  <c r="E1131" i="3"/>
  <c r="E1144" i="3"/>
  <c r="E1138" i="3"/>
  <c r="E1133" i="3"/>
  <c r="E1142" i="3"/>
  <c r="E1137" i="3"/>
  <c r="E1132" i="3"/>
  <c r="E1141" i="3"/>
  <c r="E1136" i="3"/>
  <c r="E1140" i="3"/>
  <c r="K85" i="5"/>
  <c r="E1042" i="3"/>
  <c r="E1038" i="3"/>
  <c r="E1041" i="3"/>
  <c r="E1037" i="3"/>
  <c r="E1040" i="3"/>
  <c r="E1039" i="3"/>
  <c r="K76" i="5"/>
  <c r="E922" i="3"/>
  <c r="E918" i="3"/>
  <c r="E914" i="3"/>
  <c r="E921" i="3"/>
  <c r="E917" i="3"/>
  <c r="E913" i="3"/>
  <c r="E920" i="3"/>
  <c r="E912" i="3"/>
  <c r="E916" i="3"/>
  <c r="E919" i="3"/>
  <c r="K69" i="5"/>
  <c r="E846" i="3"/>
  <c r="E842" i="3"/>
  <c r="E849" i="3"/>
  <c r="E845" i="3"/>
  <c r="E841" i="3"/>
  <c r="E848" i="3"/>
  <c r="E840" i="3"/>
  <c r="E844" i="3"/>
  <c r="E847" i="3"/>
  <c r="E839" i="3"/>
  <c r="K59" i="5"/>
  <c r="E706" i="3"/>
  <c r="E702" i="3"/>
  <c r="E698" i="3"/>
  <c r="E694" i="3"/>
  <c r="E707" i="3"/>
  <c r="E701" i="3"/>
  <c r="E696" i="3"/>
  <c r="E709" i="3"/>
  <c r="E704" i="3"/>
  <c r="E699" i="3"/>
  <c r="E705" i="3"/>
  <c r="E700" i="3"/>
  <c r="E695" i="3"/>
  <c r="K54" i="5"/>
  <c r="E618" i="3"/>
  <c r="E616" i="3"/>
  <c r="E494" i="3"/>
  <c r="E490" i="3"/>
  <c r="E486" i="3"/>
  <c r="E493" i="3"/>
  <c r="E488" i="3"/>
  <c r="E496" i="3"/>
  <c r="E485" i="3"/>
  <c r="E492" i="3"/>
  <c r="E487" i="3"/>
  <c r="E491" i="3"/>
  <c r="K37" i="5"/>
  <c r="E374" i="3"/>
  <c r="E370" i="3"/>
  <c r="E366" i="3"/>
  <c r="E362" i="3"/>
  <c r="E358" i="3"/>
  <c r="E371" i="3"/>
  <c r="E365" i="3"/>
  <c r="E360" i="3"/>
  <c r="E368" i="3"/>
  <c r="E357" i="3"/>
  <c r="E369" i="3"/>
  <c r="E364" i="3"/>
  <c r="E359" i="3"/>
  <c r="E373" i="3"/>
  <c r="E363" i="3"/>
  <c r="K26" i="5"/>
  <c r="E253" i="3"/>
  <c r="E249" i="3"/>
  <c r="E245" i="3"/>
  <c r="E241" i="3"/>
  <c r="E237" i="3"/>
  <c r="E243" i="3"/>
  <c r="E252" i="3"/>
  <c r="E248" i="3"/>
  <c r="E244" i="3"/>
  <c r="E240" i="3"/>
  <c r="E251" i="3"/>
  <c r="E247" i="3"/>
  <c r="E239" i="3"/>
  <c r="K15" i="5"/>
  <c r="E109" i="3"/>
  <c r="E108" i="3"/>
  <c r="K7" i="5"/>
  <c r="E53" i="3"/>
  <c r="E49" i="3"/>
  <c r="E45" i="3"/>
  <c r="E52" i="3"/>
  <c r="E48" i="3"/>
  <c r="E19" i="3"/>
  <c r="E147" i="3"/>
  <c r="E315" i="3"/>
  <c r="E372" i="3"/>
  <c r="E1134" i="3"/>
  <c r="E1870" i="3"/>
  <c r="E1866" i="3"/>
  <c r="E1862" i="3"/>
  <c r="E1858" i="3"/>
  <c r="E1854" i="3"/>
  <c r="E1850" i="3"/>
  <c r="E1871" i="3"/>
  <c r="E1865" i="3"/>
  <c r="E1860" i="3"/>
  <c r="E1855" i="3"/>
  <c r="E1868" i="3"/>
  <c r="E1861" i="3"/>
  <c r="E1853" i="3"/>
  <c r="E1867" i="3"/>
  <c r="E1857" i="3"/>
  <c r="E1864" i="3"/>
  <c r="E1856" i="3"/>
  <c r="E1869" i="3"/>
  <c r="E1851" i="3"/>
  <c r="E1863" i="3"/>
  <c r="E1859" i="3"/>
  <c r="E1814" i="3"/>
  <c r="E1810" i="3"/>
  <c r="E1812" i="3"/>
  <c r="E1807" i="3"/>
  <c r="K155" i="5"/>
  <c r="E1811" i="3"/>
  <c r="E1809" i="3"/>
  <c r="E1808" i="3"/>
  <c r="E1813" i="3"/>
  <c r="E1774" i="3"/>
  <c r="E1770" i="3"/>
  <c r="E1775" i="3"/>
  <c r="E1769" i="3"/>
  <c r="E1776" i="3"/>
  <c r="E1768" i="3"/>
  <c r="E1772" i="3"/>
  <c r="E1771" i="3"/>
  <c r="E1773" i="3"/>
  <c r="K151" i="5"/>
  <c r="E1731" i="3"/>
  <c r="E1727" i="3"/>
  <c r="E1723" i="3"/>
  <c r="K147" i="5"/>
  <c r="E1729" i="3"/>
  <c r="E1724" i="3"/>
  <c r="E1726" i="3"/>
  <c r="E1732" i="3"/>
  <c r="E1725" i="3"/>
  <c r="E1728" i="3"/>
  <c r="E1722" i="3"/>
  <c r="E1721" i="3"/>
  <c r="E1730" i="3"/>
  <c r="E1687" i="3"/>
  <c r="E1683" i="3"/>
  <c r="E1686" i="3"/>
  <c r="E1681" i="3"/>
  <c r="E1690" i="3"/>
  <c r="E1684" i="3"/>
  <c r="K143" i="5"/>
  <c r="E1689" i="3"/>
  <c r="E1682" i="3"/>
  <c r="E1685" i="3"/>
  <c r="E1680" i="3"/>
  <c r="K139" i="5"/>
  <c r="E1635" i="3"/>
  <c r="E1631" i="3"/>
  <c r="E1638" i="3"/>
  <c r="E1633" i="3"/>
  <c r="E1634" i="3"/>
  <c r="E1632" i="3"/>
  <c r="E1637" i="3"/>
  <c r="E1636" i="3"/>
  <c r="K135" i="5"/>
  <c r="E1603" i="3"/>
  <c r="E1599" i="3"/>
  <c r="E1601" i="3"/>
  <c r="E1596" i="3"/>
  <c r="E1598" i="3"/>
  <c r="E1604" i="3"/>
  <c r="E1597" i="3"/>
  <c r="E1600" i="3"/>
  <c r="E1579" i="3"/>
  <c r="E1581" i="3"/>
  <c r="E1576" i="3"/>
  <c r="E1580" i="3"/>
  <c r="K132" i="5"/>
  <c r="E1577" i="3"/>
  <c r="K128" i="5"/>
  <c r="E1543" i="3"/>
  <c r="E1544" i="3"/>
  <c r="E1542" i="3"/>
  <c r="E1545" i="3"/>
  <c r="E1546" i="3"/>
  <c r="K124" i="5"/>
  <c r="E1507" i="3"/>
  <c r="E1503" i="3"/>
  <c r="E1506" i="3"/>
  <c r="E1505" i="3"/>
  <c r="E1509" i="3"/>
  <c r="E1508" i="3"/>
  <c r="E1504" i="3"/>
  <c r="K120" i="5"/>
  <c r="E1459" i="3"/>
  <c r="E1455" i="3"/>
  <c r="E1462" i="3"/>
  <c r="E1458" i="3"/>
  <c r="E1454" i="3"/>
  <c r="E1460" i="3"/>
  <c r="E1452" i="3"/>
  <c r="E1457" i="3"/>
  <c r="E1456" i="3"/>
  <c r="E1453" i="3"/>
  <c r="E1419" i="3"/>
  <c r="E1415" i="3"/>
  <c r="E1418" i="3"/>
  <c r="E1417" i="3"/>
  <c r="E1416" i="3"/>
  <c r="E1371" i="3"/>
  <c r="E1367" i="3"/>
  <c r="E1363" i="3"/>
  <c r="E1359" i="3"/>
  <c r="E1370" i="3"/>
  <c r="E1366" i="3"/>
  <c r="E1362" i="3"/>
  <c r="E1372" i="3"/>
  <c r="E1364" i="3"/>
  <c r="E1369" i="3"/>
  <c r="E1361" i="3"/>
  <c r="E1360" i="3"/>
  <c r="E1368" i="3"/>
  <c r="E1331" i="3"/>
  <c r="E1330" i="3"/>
  <c r="E1332" i="3"/>
  <c r="E1329" i="3"/>
  <c r="K107" i="5"/>
  <c r="E1295" i="3"/>
  <c r="E1298" i="3"/>
  <c r="E1297" i="3"/>
  <c r="E1296" i="3"/>
  <c r="K103" i="5"/>
  <c r="E1259" i="3"/>
  <c r="E1255" i="3"/>
  <c r="E1251" i="3"/>
  <c r="E1256" i="3"/>
  <c r="E1250" i="3"/>
  <c r="E1260" i="3"/>
  <c r="E1254" i="3"/>
  <c r="E1258" i="3"/>
  <c r="E1253" i="3"/>
  <c r="E1257" i="3"/>
  <c r="E1219" i="3"/>
  <c r="E1215" i="3"/>
  <c r="E1211" i="3"/>
  <c r="E1218" i="3"/>
  <c r="E1213" i="3"/>
  <c r="E1208" i="3"/>
  <c r="E1217" i="3"/>
  <c r="E1212" i="3"/>
  <c r="E1216" i="3"/>
  <c r="E1221" i="3"/>
  <c r="E1210" i="3"/>
  <c r="E1214" i="3"/>
  <c r="K96" i="5"/>
  <c r="E1175" i="3"/>
  <c r="E1171" i="3"/>
  <c r="E1167" i="3"/>
  <c r="E1176" i="3"/>
  <c r="E1170" i="3"/>
  <c r="E1165" i="3"/>
  <c r="E1174" i="3"/>
  <c r="E1169" i="3"/>
  <c r="E1173" i="3"/>
  <c r="E1168" i="3"/>
  <c r="E1172" i="3"/>
  <c r="K93" i="5"/>
  <c r="E1127" i="3"/>
  <c r="E1128" i="3"/>
  <c r="E1126" i="3"/>
  <c r="E1130" i="3"/>
  <c r="E1125" i="3"/>
  <c r="E1129" i="3"/>
  <c r="E1103" i="3"/>
  <c r="E1106" i="3"/>
  <c r="E1101" i="3"/>
  <c r="E1105" i="3"/>
  <c r="E1104" i="3"/>
  <c r="K87" i="5"/>
  <c r="E1071" i="3"/>
  <c r="E1067" i="3"/>
  <c r="E1074" i="3"/>
  <c r="E1069" i="3"/>
  <c r="E1064" i="3"/>
  <c r="E1073" i="3"/>
  <c r="E1068" i="3"/>
  <c r="E1066" i="3"/>
  <c r="E1072" i="3"/>
  <c r="E1065" i="3"/>
  <c r="E1034" i="3"/>
  <c r="E1030" i="3"/>
  <c r="E1026" i="3"/>
  <c r="E1022" i="3"/>
  <c r="E1033" i="3"/>
  <c r="E1029" i="3"/>
  <c r="E1025" i="3"/>
  <c r="E1021" i="3"/>
  <c r="E1032" i="3"/>
  <c r="E1024" i="3"/>
  <c r="E1036" i="3"/>
  <c r="E1028" i="3"/>
  <c r="E1031" i="3"/>
  <c r="E1023" i="3"/>
  <c r="K81" i="5"/>
  <c r="E1006" i="3"/>
  <c r="E1002" i="3"/>
  <c r="E998" i="3"/>
  <c r="E994" i="3"/>
  <c r="E1005" i="3"/>
  <c r="E1001" i="3"/>
  <c r="E997" i="3"/>
  <c r="E993" i="3"/>
  <c r="E1000" i="3"/>
  <c r="E1004" i="3"/>
  <c r="E996" i="3"/>
  <c r="E999" i="3"/>
  <c r="E946" i="3"/>
  <c r="E942" i="3"/>
  <c r="E945" i="3"/>
  <c r="E941" i="3"/>
  <c r="E944" i="3"/>
  <c r="E940" i="3"/>
  <c r="E943" i="3"/>
  <c r="K75" i="5"/>
  <c r="E910" i="3"/>
  <c r="E909" i="3"/>
  <c r="E908" i="3"/>
  <c r="E911" i="3"/>
  <c r="K72" i="5"/>
  <c r="E874" i="3"/>
  <c r="E870" i="3"/>
  <c r="E873" i="3"/>
  <c r="E869" i="3"/>
  <c r="E872" i="3"/>
  <c r="E868" i="3"/>
  <c r="E871" i="3"/>
  <c r="E838" i="3"/>
  <c r="E834" i="3"/>
  <c r="E837" i="3"/>
  <c r="E833" i="3"/>
  <c r="E832" i="3"/>
  <c r="E836" i="3"/>
  <c r="E831" i="3"/>
  <c r="E798" i="3"/>
  <c r="E797" i="3"/>
  <c r="E796" i="3"/>
  <c r="K62" i="5"/>
  <c r="E762" i="3"/>
  <c r="E758" i="3"/>
  <c r="E754" i="3"/>
  <c r="E760" i="3"/>
  <c r="E755" i="3"/>
  <c r="E757" i="3"/>
  <c r="E752" i="3"/>
  <c r="E759" i="3"/>
  <c r="E753" i="3"/>
  <c r="E690" i="3"/>
  <c r="E686" i="3"/>
  <c r="E691" i="3"/>
  <c r="E685" i="3"/>
  <c r="E693" i="3"/>
  <c r="E688" i="3"/>
  <c r="E683" i="3"/>
  <c r="E689" i="3"/>
  <c r="E684" i="3"/>
  <c r="K57" i="5"/>
  <c r="E662" i="3"/>
  <c r="E658" i="3"/>
  <c r="E664" i="3"/>
  <c r="E659" i="3"/>
  <c r="E661" i="3"/>
  <c r="E656" i="3"/>
  <c r="E663" i="3"/>
  <c r="E657" i="3"/>
  <c r="K53" i="5"/>
  <c r="E614" i="3"/>
  <c r="E610" i="3"/>
  <c r="E606" i="3"/>
  <c r="E611" i="3"/>
  <c r="E605" i="3"/>
  <c r="E608" i="3"/>
  <c r="E603" i="3"/>
  <c r="E615" i="3"/>
  <c r="E609" i="3"/>
  <c r="E604" i="3"/>
  <c r="E613" i="3"/>
  <c r="K50" i="5"/>
  <c r="E558" i="3"/>
  <c r="E554" i="3"/>
  <c r="E557" i="3"/>
  <c r="E556" i="3"/>
  <c r="E560" i="3"/>
  <c r="E555" i="3"/>
  <c r="K46" i="5"/>
  <c r="E522" i="3"/>
  <c r="E518" i="3"/>
  <c r="E514" i="3"/>
  <c r="E520" i="3"/>
  <c r="E515" i="3"/>
  <c r="E517" i="3"/>
  <c r="E519" i="3"/>
  <c r="E513" i="3"/>
  <c r="E523" i="3"/>
  <c r="E482" i="3"/>
  <c r="E478" i="3"/>
  <c r="E474" i="3"/>
  <c r="E470" i="3"/>
  <c r="E483" i="3"/>
  <c r="E477" i="3"/>
  <c r="E472" i="3"/>
  <c r="E475" i="3"/>
  <c r="E481" i="3"/>
  <c r="E476" i="3"/>
  <c r="E471" i="3"/>
  <c r="E480" i="3"/>
  <c r="K36" i="5"/>
  <c r="E446" i="3"/>
  <c r="E442" i="3"/>
  <c r="E445" i="3"/>
  <c r="E440" i="3"/>
  <c r="E443" i="3"/>
  <c r="E444" i="3"/>
  <c r="K43" i="5"/>
  <c r="E414" i="3"/>
  <c r="E410" i="3"/>
  <c r="E406" i="3"/>
  <c r="E413" i="3"/>
  <c r="E408" i="3"/>
  <c r="E403" i="3"/>
  <c r="E411" i="3"/>
  <c r="E412" i="3"/>
  <c r="E407" i="3"/>
  <c r="E405" i="3"/>
  <c r="K33" i="5"/>
  <c r="E354" i="3"/>
  <c r="E350" i="3"/>
  <c r="E346" i="3"/>
  <c r="E355" i="3"/>
  <c r="E349" i="3"/>
  <c r="E347" i="3"/>
  <c r="E353" i="3"/>
  <c r="E348" i="3"/>
  <c r="E352" i="3"/>
  <c r="K31" i="5"/>
  <c r="E310" i="3"/>
  <c r="E306" i="3"/>
  <c r="E308" i="3"/>
  <c r="E309" i="3"/>
  <c r="E305" i="3"/>
  <c r="E312" i="3"/>
  <c r="K29" i="5"/>
  <c r="E282" i="3"/>
  <c r="E278" i="3"/>
  <c r="E274" i="3"/>
  <c r="E270" i="3"/>
  <c r="E276" i="3"/>
  <c r="E272" i="3"/>
  <c r="E281" i="3"/>
  <c r="E277" i="3"/>
  <c r="E273" i="3"/>
  <c r="E280" i="3"/>
  <c r="K25" i="5"/>
  <c r="E233" i="3"/>
  <c r="E235" i="3"/>
  <c r="E236" i="3"/>
  <c r="K22" i="5"/>
  <c r="E197" i="3"/>
  <c r="E193" i="3"/>
  <c r="E189" i="3"/>
  <c r="E196" i="3"/>
  <c r="E192" i="3"/>
  <c r="E188" i="3"/>
  <c r="K18" i="5"/>
  <c r="E129" i="3"/>
  <c r="E125" i="3"/>
  <c r="E128" i="3"/>
  <c r="E124" i="3"/>
  <c r="K14" i="5"/>
  <c r="E105" i="3"/>
  <c r="E101" i="3"/>
  <c r="E104" i="3"/>
  <c r="K10" i="5"/>
  <c r="E69" i="3"/>
  <c r="E65" i="3"/>
  <c r="E68" i="3"/>
  <c r="E64" i="3"/>
  <c r="E41" i="3"/>
  <c r="E37" i="3"/>
  <c r="E44" i="3"/>
  <c r="E40" i="3"/>
  <c r="E36" i="3"/>
  <c r="K3" i="5"/>
  <c r="E5" i="3"/>
  <c r="J190" i="4"/>
  <c r="E4" i="3"/>
  <c r="E6" i="3"/>
  <c r="E14" i="3"/>
  <c r="E35" i="3"/>
  <c r="E43" i="3"/>
  <c r="E51" i="3"/>
  <c r="E71" i="3"/>
  <c r="E79" i="3"/>
  <c r="E106" i="3"/>
  <c r="E126" i="3"/>
  <c r="E134" i="3"/>
  <c r="E142" i="3"/>
  <c r="E150" i="3"/>
  <c r="E186" i="3"/>
  <c r="E194" i="3"/>
  <c r="E202" i="3"/>
  <c r="E234" i="3"/>
  <c r="E250" i="3"/>
  <c r="E275" i="3"/>
  <c r="E319" i="3"/>
  <c r="E356" i="3"/>
  <c r="E415" i="3"/>
  <c r="E441" i="3"/>
  <c r="E489" i="3"/>
  <c r="E516" i="3"/>
  <c r="E564" i="3"/>
  <c r="E703" i="3"/>
  <c r="E751" i="3"/>
  <c r="E915" i="3"/>
  <c r="E995" i="3"/>
  <c r="E1145" i="3"/>
  <c r="E1166" i="3"/>
  <c r="E1252" i="3"/>
  <c r="E1365" i="3"/>
  <c r="E1602" i="3"/>
  <c r="E1688" i="3"/>
  <c r="K111" i="5"/>
  <c r="K129" i="5"/>
  <c r="E1551" i="3"/>
  <c r="E1547" i="3"/>
  <c r="E1554" i="3"/>
  <c r="E1549" i="3"/>
  <c r="E1553" i="3"/>
  <c r="E1548" i="3"/>
  <c r="E1552" i="3"/>
  <c r="E1550" i="3"/>
  <c r="E7" i="3"/>
  <c r="E38" i="3"/>
  <c r="E46" i="3"/>
  <c r="E66" i="3"/>
  <c r="E107" i="3"/>
  <c r="E127" i="3"/>
  <c r="E135" i="3"/>
  <c r="E143" i="3"/>
  <c r="E187" i="3"/>
  <c r="E195" i="3"/>
  <c r="E238" i="3"/>
  <c r="E254" i="3"/>
  <c r="E279" i="3"/>
  <c r="E307" i="3"/>
  <c r="E361" i="3"/>
  <c r="E473" i="3"/>
  <c r="E495" i="3"/>
  <c r="E521" i="3"/>
  <c r="E607" i="3"/>
  <c r="E687" i="3"/>
  <c r="E708" i="3"/>
  <c r="E756" i="3"/>
  <c r="E875" i="3"/>
  <c r="E923" i="3"/>
  <c r="E939" i="3"/>
  <c r="E1003" i="3"/>
  <c r="E1177" i="3"/>
  <c r="E1333" i="3"/>
  <c r="E1461" i="3"/>
  <c r="E1630" i="3"/>
  <c r="E1852" i="3"/>
  <c r="E1878" i="3"/>
  <c r="E1874" i="3"/>
  <c r="E1876" i="3"/>
  <c r="E1875" i="3"/>
  <c r="E1877" i="3"/>
  <c r="K160" i="5"/>
  <c r="E1873" i="3"/>
  <c r="E1879" i="3"/>
  <c r="E1872" i="3"/>
  <c r="E1818" i="3"/>
  <c r="E1817" i="3"/>
  <c r="E1819" i="3"/>
  <c r="K156" i="5"/>
  <c r="E1820" i="3"/>
  <c r="E1816" i="3"/>
  <c r="E1821" i="3"/>
  <c r="E1751" i="3"/>
  <c r="E1747" i="3"/>
  <c r="E1743" i="3"/>
  <c r="E1739" i="3"/>
  <c r="E1735" i="3"/>
  <c r="E1750" i="3"/>
  <c r="E1745" i="3"/>
  <c r="E1740" i="3"/>
  <c r="E1734" i="3"/>
  <c r="K148" i="5"/>
  <c r="E1748" i="3"/>
  <c r="E1741" i="3"/>
  <c r="E1733" i="3"/>
  <c r="E1746" i="3"/>
  <c r="E1738" i="3"/>
  <c r="E1742" i="3"/>
  <c r="E1737" i="3"/>
  <c r="E1736" i="3"/>
  <c r="E1749" i="3"/>
  <c r="K140" i="5"/>
  <c r="E1651" i="3"/>
  <c r="E1647" i="3"/>
  <c r="E1643" i="3"/>
  <c r="E1639" i="3"/>
  <c r="E1649" i="3"/>
  <c r="E1644" i="3"/>
  <c r="E1648" i="3"/>
  <c r="E1641" i="3"/>
  <c r="E1646" i="3"/>
  <c r="E1640" i="3"/>
  <c r="E1642" i="3"/>
  <c r="E1652" i="3"/>
  <c r="E1650" i="3"/>
  <c r="E1645" i="3"/>
  <c r="E1615" i="3"/>
  <c r="E1611" i="3"/>
  <c r="E1607" i="3"/>
  <c r="E1612" i="3"/>
  <c r="E1606" i="3"/>
  <c r="K136" i="5"/>
  <c r="E1613" i="3"/>
  <c r="E1605" i="3"/>
  <c r="E1610" i="3"/>
  <c r="E1614" i="3"/>
  <c r="E1609" i="3"/>
  <c r="E1608" i="3"/>
  <c r="K125" i="5"/>
  <c r="E1523" i="3"/>
  <c r="E1519" i="3"/>
  <c r="E1515" i="3"/>
  <c r="E1511" i="3"/>
  <c r="E1522" i="3"/>
  <c r="E1517" i="3"/>
  <c r="E1512" i="3"/>
  <c r="E1521" i="3"/>
  <c r="E1516" i="3"/>
  <c r="E1510" i="3"/>
  <c r="E1524" i="3"/>
  <c r="E1513" i="3"/>
  <c r="E1520" i="3"/>
  <c r="E1518" i="3"/>
  <c r="E1525" i="3"/>
  <c r="K117" i="5"/>
  <c r="E1427" i="3"/>
  <c r="E1423" i="3"/>
  <c r="E1426" i="3"/>
  <c r="E1422" i="3"/>
  <c r="E1420" i="3"/>
  <c r="E1425" i="3"/>
  <c r="E1424" i="3"/>
  <c r="E1421" i="3"/>
  <c r="K115" i="5"/>
  <c r="E1383" i="3"/>
  <c r="E1379" i="3"/>
  <c r="E1375" i="3"/>
  <c r="E1382" i="3"/>
  <c r="E1378" i="3"/>
  <c r="E1374" i="3"/>
  <c r="E1380" i="3"/>
  <c r="E1385" i="3"/>
  <c r="E1377" i="3"/>
  <c r="E1376" i="3"/>
  <c r="E1384" i="3"/>
  <c r="E1373" i="3"/>
  <c r="K108" i="5"/>
  <c r="E1311" i="3"/>
  <c r="E1307" i="3"/>
  <c r="E1303" i="3"/>
  <c r="E1299" i="3"/>
  <c r="E1314" i="3"/>
  <c r="E1310" i="3"/>
  <c r="E1306" i="3"/>
  <c r="E1302" i="3"/>
  <c r="E1308" i="3"/>
  <c r="E1300" i="3"/>
  <c r="E1313" i="3"/>
  <c r="E1305" i="3"/>
  <c r="E1312" i="3"/>
  <c r="E1304" i="3"/>
  <c r="E1309" i="3"/>
  <c r="E1267" i="3"/>
  <c r="E1263" i="3"/>
  <c r="E1266" i="3"/>
  <c r="E1261" i="3"/>
  <c r="K104" i="5"/>
  <c r="E1265" i="3"/>
  <c r="E1264" i="3"/>
  <c r="K97" i="5"/>
  <c r="E1183" i="3"/>
  <c r="E1179" i="3"/>
  <c r="E1181" i="3"/>
  <c r="E1180" i="3"/>
  <c r="E1184" i="3"/>
  <c r="E1178" i="3"/>
  <c r="E1182" i="3"/>
  <c r="K90" i="5"/>
  <c r="E1111" i="3"/>
  <c r="E1107" i="3"/>
  <c r="E1110" i="3"/>
  <c r="E1109" i="3"/>
  <c r="E1108" i="3"/>
  <c r="E1079" i="3"/>
  <c r="E1075" i="3"/>
  <c r="E1078" i="3"/>
  <c r="E1077" i="3"/>
  <c r="E1076" i="3"/>
  <c r="K82" i="5"/>
  <c r="E1009" i="3"/>
  <c r="E1008" i="3"/>
  <c r="E1007" i="3"/>
  <c r="E958" i="3"/>
  <c r="E954" i="3"/>
  <c r="E950" i="3"/>
  <c r="E961" i="3"/>
  <c r="E957" i="3"/>
  <c r="E953" i="3"/>
  <c r="E949" i="3"/>
  <c r="E960" i="3"/>
  <c r="E952" i="3"/>
  <c r="E956" i="3"/>
  <c r="E948" i="3"/>
  <c r="E959" i="3"/>
  <c r="E951" i="3"/>
  <c r="E882" i="3"/>
  <c r="E878" i="3"/>
  <c r="E881" i="3"/>
  <c r="E877" i="3"/>
  <c r="E880" i="3"/>
  <c r="E884" i="3"/>
  <c r="E876" i="3"/>
  <c r="E879" i="3"/>
  <c r="K66" i="5"/>
  <c r="E802" i="3"/>
  <c r="E805" i="3"/>
  <c r="E801" i="3"/>
  <c r="E800" i="3"/>
  <c r="E804" i="3"/>
  <c r="E799" i="3"/>
  <c r="K63" i="5"/>
  <c r="E766" i="3"/>
  <c r="E765" i="3"/>
  <c r="E768" i="3"/>
  <c r="E763" i="3"/>
  <c r="E769" i="3"/>
  <c r="E764" i="3"/>
  <c r="E666" i="3"/>
  <c r="E667" i="3"/>
  <c r="E574" i="3"/>
  <c r="E570" i="3"/>
  <c r="E566" i="3"/>
  <c r="E562" i="3"/>
  <c r="E573" i="3"/>
  <c r="E568" i="3"/>
  <c r="E563" i="3"/>
  <c r="E565" i="3"/>
  <c r="E572" i="3"/>
  <c r="E567" i="3"/>
  <c r="E561" i="3"/>
  <c r="E571" i="3"/>
  <c r="K47" i="5"/>
  <c r="E534" i="3"/>
  <c r="E530" i="3"/>
  <c r="E526" i="3"/>
  <c r="E531" i="3"/>
  <c r="E525" i="3"/>
  <c r="E528" i="3"/>
  <c r="E529" i="3"/>
  <c r="E524" i="3"/>
  <c r="E533" i="3"/>
  <c r="K38" i="5"/>
  <c r="E454" i="3"/>
  <c r="E450" i="3"/>
  <c r="E451" i="3"/>
  <c r="E453" i="3"/>
  <c r="E455" i="3"/>
  <c r="E449" i="3"/>
  <c r="E448" i="3"/>
  <c r="K44" i="5"/>
  <c r="E422" i="3"/>
  <c r="E418" i="3"/>
  <c r="E424" i="3"/>
  <c r="E419" i="3"/>
  <c r="E423" i="3"/>
  <c r="E417" i="3"/>
  <c r="E421" i="3"/>
  <c r="E416" i="3"/>
  <c r="E322" i="3"/>
  <c r="E318" i="3"/>
  <c r="E314" i="3"/>
  <c r="E316" i="3"/>
  <c r="E325" i="3"/>
  <c r="E321" i="3"/>
  <c r="E317" i="3"/>
  <c r="E313" i="3"/>
  <c r="E324" i="3"/>
  <c r="E320" i="3"/>
  <c r="E286" i="3"/>
  <c r="E284" i="3"/>
  <c r="E285" i="3"/>
  <c r="K23" i="5"/>
  <c r="E213" i="3"/>
  <c r="E209" i="3"/>
  <c r="E205" i="3"/>
  <c r="E201" i="3"/>
  <c r="E211" i="3"/>
  <c r="E207" i="3"/>
  <c r="E212" i="3"/>
  <c r="E208" i="3"/>
  <c r="E204" i="3"/>
  <c r="E200" i="3"/>
  <c r="E203" i="3"/>
  <c r="K19" i="5"/>
  <c r="E149" i="3"/>
  <c r="E145" i="3"/>
  <c r="E141" i="3"/>
  <c r="E137" i="3"/>
  <c r="E133" i="3"/>
  <c r="E148" i="3"/>
  <c r="E144" i="3"/>
  <c r="E140" i="3"/>
  <c r="E136" i="3"/>
  <c r="E132" i="3"/>
  <c r="K11" i="5"/>
  <c r="E81" i="3"/>
  <c r="E77" i="3"/>
  <c r="E73" i="3"/>
  <c r="E80" i="3"/>
  <c r="E76" i="3"/>
  <c r="E72" i="3"/>
  <c r="K4" i="5"/>
  <c r="E17" i="3"/>
  <c r="E13" i="3"/>
  <c r="E9" i="3"/>
  <c r="E20" i="3"/>
  <c r="E16" i="3"/>
  <c r="E12" i="3"/>
  <c r="E8" i="3"/>
  <c r="E11" i="3"/>
  <c r="E50" i="3"/>
  <c r="E70" i="3"/>
  <c r="E78" i="3"/>
  <c r="E111" i="3"/>
  <c r="E131" i="3"/>
  <c r="E139" i="3"/>
  <c r="E246" i="3"/>
  <c r="E484" i="3"/>
  <c r="E617" i="3"/>
  <c r="E697" i="3"/>
  <c r="E803" i="3"/>
  <c r="E843" i="3"/>
  <c r="E955" i="3"/>
  <c r="E2" i="3"/>
  <c r="E10" i="3"/>
  <c r="E18" i="3"/>
  <c r="E39" i="3"/>
  <c r="E47" i="3"/>
  <c r="E67" i="3"/>
  <c r="E75" i="3"/>
  <c r="E102" i="3"/>
  <c r="E110" i="3"/>
  <c r="E130" i="3"/>
  <c r="E138" i="3"/>
  <c r="E146" i="3"/>
  <c r="E190" i="3"/>
  <c r="E198" i="3"/>
  <c r="E210" i="3"/>
  <c r="E242" i="3"/>
  <c r="E283" i="3"/>
  <c r="E311" i="3"/>
  <c r="E367" i="3"/>
  <c r="E404" i="3"/>
  <c r="E452" i="3"/>
  <c r="E479" i="3"/>
  <c r="E527" i="3"/>
  <c r="E575" i="3"/>
  <c r="E612" i="3"/>
  <c r="E660" i="3"/>
  <c r="E692" i="3"/>
  <c r="E761" i="3"/>
  <c r="E795" i="3"/>
  <c r="E835" i="3"/>
  <c r="E883" i="3"/>
  <c r="E947" i="3"/>
  <c r="E1027" i="3"/>
  <c r="E1070" i="3"/>
  <c r="E1209" i="3"/>
  <c r="E1301" i="3"/>
  <c r="E1514" i="3"/>
  <c r="E1744" i="3"/>
  <c r="K158" i="5"/>
  <c r="E1846" i="3"/>
  <c r="E1842" i="3"/>
  <c r="E1838" i="3"/>
  <c r="E1834" i="3"/>
  <c r="E1849" i="3"/>
  <c r="E1844" i="3"/>
  <c r="E1839" i="3"/>
  <c r="E1833" i="3"/>
  <c r="E1847" i="3"/>
  <c r="E1840" i="3"/>
  <c r="E1832" i="3"/>
  <c r="E1848" i="3"/>
  <c r="E1837" i="3"/>
  <c r="E1845" i="3"/>
  <c r="E1836" i="3"/>
  <c r="E1843" i="3"/>
  <c r="K154" i="5"/>
  <c r="E1806" i="3"/>
  <c r="E1802" i="3"/>
  <c r="E1798" i="3"/>
  <c r="E1794" i="3"/>
  <c r="E1801" i="3"/>
  <c r="E1796" i="3"/>
  <c r="E1804" i="3"/>
  <c r="E1797" i="3"/>
  <c r="E1800" i="3"/>
  <c r="E1792" i="3"/>
  <c r="E1799" i="3"/>
  <c r="E1793" i="3"/>
  <c r="E1805" i="3"/>
  <c r="E1766" i="3"/>
  <c r="E1764" i="3"/>
  <c r="E1767" i="3"/>
  <c r="K146" i="5"/>
  <c r="E1719" i="3"/>
  <c r="E1718" i="3"/>
  <c r="E1720" i="3"/>
  <c r="E1679" i="3"/>
  <c r="E1675" i="3"/>
  <c r="E1671" i="3"/>
  <c r="E1667" i="3"/>
  <c r="E1663" i="3"/>
  <c r="E1659" i="3"/>
  <c r="E1676" i="3"/>
  <c r="E1670" i="3"/>
  <c r="E1665" i="3"/>
  <c r="E1660" i="3"/>
  <c r="K142" i="5"/>
  <c r="E1677" i="3"/>
  <c r="E1669" i="3"/>
  <c r="E1662" i="3"/>
  <c r="E1674" i="3"/>
  <c r="E1668" i="3"/>
  <c r="E1661" i="3"/>
  <c r="E1672" i="3"/>
  <c r="E1657" i="3"/>
  <c r="E1666" i="3"/>
  <c r="E1627" i="3"/>
  <c r="K138" i="5"/>
  <c r="E1628" i="3"/>
  <c r="E1626" i="3"/>
  <c r="E1625" i="3"/>
  <c r="E1629" i="3"/>
  <c r="K134" i="5"/>
  <c r="E1595" i="3"/>
  <c r="E1591" i="3"/>
  <c r="E1592" i="3"/>
  <c r="E1594" i="3"/>
  <c r="E1575" i="3"/>
  <c r="E1571" i="3"/>
  <c r="E1567" i="3"/>
  <c r="K131" i="5"/>
  <c r="E1570" i="3"/>
  <c r="E1565" i="3"/>
  <c r="E1574" i="3"/>
  <c r="E1569" i="3"/>
  <c r="E1564" i="3"/>
  <c r="E1566" i="3"/>
  <c r="E1573" i="3"/>
  <c r="K127" i="5"/>
  <c r="E1539" i="3"/>
  <c r="E1535" i="3"/>
  <c r="E1538" i="3"/>
  <c r="E1533" i="3"/>
  <c r="E1537" i="3"/>
  <c r="E1534" i="3"/>
  <c r="E1541" i="3"/>
  <c r="K123" i="5"/>
  <c r="E1499" i="3"/>
  <c r="E1495" i="3"/>
  <c r="E1501" i="3"/>
  <c r="E1496" i="3"/>
  <c r="E1491" i="3"/>
  <c r="E1500" i="3"/>
  <c r="E1494" i="3"/>
  <c r="E1502" i="3"/>
  <c r="E1492" i="3"/>
  <c r="E1498" i="3"/>
  <c r="K119" i="5"/>
  <c r="E1451" i="3"/>
  <c r="E1447" i="3"/>
  <c r="E1443" i="3"/>
  <c r="E1450" i="3"/>
  <c r="E1446" i="3"/>
  <c r="E1442" i="3"/>
  <c r="E1444" i="3"/>
  <c r="E1449" i="3"/>
  <c r="E1441" i="3"/>
  <c r="E1411" i="3"/>
  <c r="E1407" i="3"/>
  <c r="E1403" i="3"/>
  <c r="E1414" i="3"/>
  <c r="E1410" i="3"/>
  <c r="E1406" i="3"/>
  <c r="E1402" i="3"/>
  <c r="E1412" i="3"/>
  <c r="E1404" i="3"/>
  <c r="E1409" i="3"/>
  <c r="E1401" i="3"/>
  <c r="K114" i="5"/>
  <c r="E1355" i="3"/>
  <c r="E1351" i="3"/>
  <c r="E1358" i="3"/>
  <c r="E1354" i="3"/>
  <c r="E1356" i="3"/>
  <c r="E1353" i="3"/>
  <c r="K110" i="5"/>
  <c r="E1327" i="3"/>
  <c r="E1323" i="3"/>
  <c r="E1319" i="3"/>
  <c r="E1326" i="3"/>
  <c r="E1322" i="3"/>
  <c r="E1324" i="3"/>
  <c r="E1321" i="3"/>
  <c r="K106" i="5"/>
  <c r="E1291" i="3"/>
  <c r="E1287" i="3"/>
  <c r="E1294" i="3"/>
  <c r="E1290" i="3"/>
  <c r="E1286" i="3"/>
  <c r="E1292" i="3"/>
  <c r="E1284" i="3"/>
  <c r="E1289" i="3"/>
  <c r="K102" i="5"/>
  <c r="E1247" i="3"/>
  <c r="E1243" i="3"/>
  <c r="E1239" i="3"/>
  <c r="E1235" i="3"/>
  <c r="E1245" i="3"/>
  <c r="E1240" i="3"/>
  <c r="E1249" i="3"/>
  <c r="E1244" i="3"/>
  <c r="E1238" i="3"/>
  <c r="K99" i="5"/>
  <c r="E1207" i="3"/>
  <c r="E1203" i="3"/>
  <c r="E1199" i="3"/>
  <c r="E1202" i="3"/>
  <c r="E1197" i="3"/>
  <c r="E1206" i="3"/>
  <c r="E1201" i="3"/>
  <c r="E1196" i="3"/>
  <c r="E1163" i="3"/>
  <c r="E1159" i="3"/>
  <c r="E1155" i="3"/>
  <c r="E1160" i="3"/>
  <c r="E1154" i="3"/>
  <c r="E1164" i="3"/>
  <c r="E1158" i="3"/>
  <c r="K92" i="5"/>
  <c r="E1123" i="3"/>
  <c r="K89" i="5"/>
  <c r="E1099" i="3"/>
  <c r="E1095" i="3"/>
  <c r="E1091" i="3"/>
  <c r="E1096" i="3"/>
  <c r="E1090" i="3"/>
  <c r="E1100" i="3"/>
  <c r="E1094" i="3"/>
  <c r="E1089" i="3"/>
  <c r="E1063" i="3"/>
  <c r="E1059" i="3"/>
  <c r="E1058" i="3"/>
  <c r="E1054" i="3"/>
  <c r="E1062" i="3"/>
  <c r="E1057" i="3"/>
  <c r="E1053" i="3"/>
  <c r="K84" i="5"/>
  <c r="E1018" i="3"/>
  <c r="E1017" i="3"/>
  <c r="K80" i="5"/>
  <c r="E990" i="3"/>
  <c r="E986" i="3"/>
  <c r="E982" i="3"/>
  <c r="E978" i="3"/>
  <c r="E974" i="3"/>
  <c r="E989" i="3"/>
  <c r="E985" i="3"/>
  <c r="E981" i="3"/>
  <c r="E977" i="3"/>
  <c r="E973" i="3"/>
  <c r="K78" i="5"/>
  <c r="E938" i="3"/>
  <c r="E934" i="3"/>
  <c r="E937" i="3"/>
  <c r="E933" i="3"/>
  <c r="E906" i="3"/>
  <c r="E902" i="3"/>
  <c r="E898" i="3"/>
  <c r="E905" i="3"/>
  <c r="E901" i="3"/>
  <c r="E897" i="3"/>
  <c r="K71" i="5"/>
  <c r="E866" i="3"/>
  <c r="E865" i="3"/>
  <c r="K68" i="5"/>
  <c r="E830" i="3"/>
  <c r="E826" i="3"/>
  <c r="E822" i="3"/>
  <c r="E818" i="3"/>
  <c r="E829" i="3"/>
  <c r="E825" i="3"/>
  <c r="E821" i="3"/>
  <c r="E817" i="3"/>
  <c r="K65" i="5"/>
  <c r="E794" i="3"/>
  <c r="E790" i="3"/>
  <c r="E786" i="3"/>
  <c r="E782" i="3"/>
  <c r="E793" i="3"/>
  <c r="E789" i="3"/>
  <c r="E785" i="3"/>
  <c r="E781" i="3"/>
  <c r="K61" i="5"/>
  <c r="E750" i="3"/>
  <c r="E746" i="3"/>
  <c r="E742" i="3"/>
  <c r="E738" i="3"/>
  <c r="E734" i="3"/>
  <c r="E730" i="3"/>
  <c r="E726" i="3"/>
  <c r="K56" i="5"/>
  <c r="E654" i="3"/>
  <c r="E650" i="3"/>
  <c r="E646" i="3"/>
  <c r="E642" i="3"/>
  <c r="E638" i="3"/>
  <c r="E634" i="3"/>
  <c r="K52" i="5"/>
  <c r="E602" i="3"/>
  <c r="E598" i="3"/>
  <c r="E594" i="3"/>
  <c r="E590" i="3"/>
  <c r="E586" i="3"/>
  <c r="K49" i="5"/>
  <c r="E550" i="3"/>
  <c r="E546" i="3"/>
  <c r="E542" i="3"/>
  <c r="E538" i="3"/>
  <c r="K45" i="5"/>
  <c r="E510" i="3"/>
  <c r="K42" i="5"/>
  <c r="E466" i="3"/>
  <c r="K35" i="5"/>
  <c r="E438" i="3"/>
  <c r="E434" i="3"/>
  <c r="K40" i="5"/>
  <c r="E402" i="3"/>
  <c r="E398" i="3"/>
  <c r="E394" i="3"/>
  <c r="E342" i="3"/>
  <c r="E338" i="3"/>
  <c r="E28" i="3"/>
  <c r="E32" i="3"/>
  <c r="E96" i="3"/>
  <c r="E100" i="3"/>
  <c r="E120" i="3"/>
  <c r="E176" i="3"/>
  <c r="E180" i="3"/>
  <c r="E184" i="3"/>
  <c r="E228" i="3"/>
  <c r="E232" i="3"/>
  <c r="E264" i="3"/>
  <c r="E269" i="3"/>
  <c r="E289" i="3"/>
  <c r="E293" i="3"/>
  <c r="E297" i="3"/>
  <c r="E301" i="3"/>
  <c r="E329" i="3"/>
  <c r="E333" i="3"/>
  <c r="E337" i="3"/>
  <c r="E343" i="3"/>
  <c r="E375" i="3"/>
  <c r="E380" i="3"/>
  <c r="E391" i="3"/>
  <c r="E396" i="3"/>
  <c r="E401" i="3"/>
  <c r="E428" i="3"/>
  <c r="E439" i="3"/>
  <c r="E465" i="3"/>
  <c r="E497" i="3"/>
  <c r="E508" i="3"/>
  <c r="E535" i="3"/>
  <c r="E540" i="3"/>
  <c r="E545" i="3"/>
  <c r="E551" i="3"/>
  <c r="E577" i="3"/>
  <c r="E588" i="3"/>
  <c r="E593" i="3"/>
  <c r="E599" i="3"/>
  <c r="E620" i="3"/>
  <c r="E631" i="3"/>
  <c r="E636" i="3"/>
  <c r="E641" i="3"/>
  <c r="E647" i="3"/>
  <c r="E652" i="3"/>
  <c r="E668" i="3"/>
  <c r="E673" i="3"/>
  <c r="E711" i="3"/>
  <c r="E716" i="3"/>
  <c r="E727" i="3"/>
  <c r="E732" i="3"/>
  <c r="E737" i="3"/>
  <c r="E743" i="3"/>
  <c r="E748" i="3"/>
  <c r="E783" i="3"/>
  <c r="E791" i="3"/>
  <c r="E815" i="3"/>
  <c r="E823" i="3"/>
  <c r="E855" i="3"/>
  <c r="E895" i="3"/>
  <c r="E903" i="3"/>
  <c r="E935" i="3"/>
  <c r="E975" i="3"/>
  <c r="E983" i="3"/>
  <c r="E991" i="3"/>
  <c r="E1055" i="3"/>
  <c r="E1097" i="3"/>
  <c r="E1161" i="3"/>
  <c r="E1204" i="3"/>
  <c r="E1236" i="3"/>
  <c r="E1246" i="3"/>
  <c r="E1268" i="3"/>
  <c r="E1293" i="3"/>
  <c r="E1325" i="3"/>
  <c r="E1357" i="3"/>
  <c r="E1405" i="3"/>
  <c r="E1568" i="3"/>
  <c r="E1589" i="3"/>
  <c r="E1673" i="3"/>
  <c r="E1795" i="3"/>
  <c r="E1835" i="3"/>
  <c r="K48" i="5"/>
  <c r="E1882" i="3"/>
  <c r="E1881" i="3"/>
  <c r="E1883" i="3"/>
  <c r="E1885" i="3"/>
  <c r="E1884" i="3"/>
  <c r="E1880" i="3"/>
  <c r="E1830" i="3"/>
  <c r="E1826" i="3"/>
  <c r="E1822" i="3"/>
  <c r="K157" i="5"/>
  <c r="E1828" i="3"/>
  <c r="E1823" i="3"/>
  <c r="E1825" i="3"/>
  <c r="E1829" i="3"/>
  <c r="E1827" i="3"/>
  <c r="E1831" i="3"/>
  <c r="E1824" i="3"/>
  <c r="E1790" i="3"/>
  <c r="E1786" i="3"/>
  <c r="E1791" i="3"/>
  <c r="E1789" i="3"/>
  <c r="K153" i="5"/>
  <c r="E1788" i="3"/>
  <c r="E1787" i="3"/>
  <c r="K149" i="5"/>
  <c r="E1762" i="3"/>
  <c r="E1759" i="3"/>
  <c r="E1755" i="3"/>
  <c r="E1761" i="3"/>
  <c r="E1756" i="3"/>
  <c r="E1763" i="3"/>
  <c r="E1754" i="3"/>
  <c r="E1760" i="3"/>
  <c r="E1753" i="3"/>
  <c r="E1757" i="3"/>
  <c r="E1752" i="3"/>
  <c r="K145" i="5"/>
  <c r="E1715" i="3"/>
  <c r="E1711" i="3"/>
  <c r="E1707" i="3"/>
  <c r="E1713" i="3"/>
  <c r="E1708" i="3"/>
  <c r="E1712" i="3"/>
  <c r="E1717" i="3"/>
  <c r="E1710" i="3"/>
  <c r="E1714" i="3"/>
  <c r="E1709" i="3"/>
  <c r="K141" i="5"/>
  <c r="E1655" i="3"/>
  <c r="E1654" i="3"/>
  <c r="E1656" i="3"/>
  <c r="E1653" i="3"/>
  <c r="K137" i="5"/>
  <c r="E1623" i="3"/>
  <c r="E1619" i="3"/>
  <c r="E1622" i="3"/>
  <c r="E1617" i="3"/>
  <c r="E1620" i="3"/>
  <c r="E1618" i="3"/>
  <c r="E1624" i="3"/>
  <c r="K130" i="5"/>
  <c r="E1563" i="3"/>
  <c r="E1559" i="3"/>
  <c r="E1555" i="3"/>
  <c r="E1560" i="3"/>
  <c r="E1558" i="3"/>
  <c r="E1556" i="3"/>
  <c r="E1562" i="3"/>
  <c r="E1531" i="3"/>
  <c r="E1527" i="3"/>
  <c r="E1528" i="3"/>
  <c r="E1532" i="3"/>
  <c r="E1526" i="3"/>
  <c r="E1530" i="3"/>
  <c r="E1487" i="3"/>
  <c r="E1483" i="3"/>
  <c r="E1479" i="3"/>
  <c r="E1475" i="3"/>
  <c r="E1471" i="3"/>
  <c r="K122" i="5"/>
  <c r="E1490" i="3"/>
  <c r="E1486" i="3"/>
  <c r="E1482" i="3"/>
  <c r="E1478" i="3"/>
  <c r="E1474" i="3"/>
  <c r="E1470" i="3"/>
  <c r="E1484" i="3"/>
  <c r="E1476" i="3"/>
  <c r="E1489" i="3"/>
  <c r="E1481" i="3"/>
  <c r="E1473" i="3"/>
  <c r="K118" i="5"/>
  <c r="E1439" i="3"/>
  <c r="E1435" i="3"/>
  <c r="E1431" i="3"/>
  <c r="E1438" i="3"/>
  <c r="E1434" i="3"/>
  <c r="E1430" i="3"/>
  <c r="E1436" i="3"/>
  <c r="E1428" i="3"/>
  <c r="E1433" i="3"/>
  <c r="K116" i="5"/>
  <c r="E1399" i="3"/>
  <c r="E1395" i="3"/>
  <c r="E1391" i="3"/>
  <c r="E1387" i="3"/>
  <c r="E1398" i="3"/>
  <c r="E1394" i="3"/>
  <c r="E1390" i="3"/>
  <c r="E1386" i="3"/>
  <c r="E1396" i="3"/>
  <c r="E1388" i="3"/>
  <c r="E1393" i="3"/>
  <c r="K113" i="5"/>
  <c r="E1347" i="3"/>
  <c r="E1343" i="3"/>
  <c r="E1350" i="3"/>
  <c r="E1346" i="3"/>
  <c r="E1348" i="3"/>
  <c r="E1345" i="3"/>
  <c r="K109" i="5"/>
  <c r="E1315" i="3"/>
  <c r="E1318" i="3"/>
  <c r="E1316" i="3"/>
  <c r="K105" i="5"/>
  <c r="E1283" i="3"/>
  <c r="E1279" i="3"/>
  <c r="E1275" i="3"/>
  <c r="E1271" i="3"/>
  <c r="E1282" i="3"/>
  <c r="E1277" i="3"/>
  <c r="E1272" i="3"/>
  <c r="E1281" i="3"/>
  <c r="E1276" i="3"/>
  <c r="E1270" i="3"/>
  <c r="K101" i="5"/>
  <c r="E1231" i="3"/>
  <c r="E1234" i="3"/>
  <c r="E1229" i="3"/>
  <c r="E1233" i="3"/>
  <c r="E1228" i="3"/>
  <c r="K98" i="5"/>
  <c r="E1195" i="3"/>
  <c r="E1191" i="3"/>
  <c r="E1187" i="3"/>
  <c r="E1192" i="3"/>
  <c r="E1186" i="3"/>
  <c r="E1190" i="3"/>
  <c r="E1185" i="3"/>
  <c r="K95" i="5"/>
  <c r="E1151" i="3"/>
  <c r="E1147" i="3"/>
  <c r="E1149" i="3"/>
  <c r="E1153" i="3"/>
  <c r="E1148" i="3"/>
  <c r="K91" i="5"/>
  <c r="E1119" i="3"/>
  <c r="E1115" i="3"/>
  <c r="E1122" i="3"/>
  <c r="E1117" i="3"/>
  <c r="E1112" i="3"/>
  <c r="E1121" i="3"/>
  <c r="E1116" i="3"/>
  <c r="K88" i="5"/>
  <c r="E1087" i="3"/>
  <c r="E1083" i="3"/>
  <c r="E1085" i="3"/>
  <c r="E1080" i="3"/>
  <c r="E1084" i="3"/>
  <c r="K86" i="5"/>
  <c r="E1050" i="3"/>
  <c r="E1046" i="3"/>
  <c r="E1049" i="3"/>
  <c r="E1045" i="3"/>
  <c r="K83" i="5"/>
  <c r="E1014" i="3"/>
  <c r="E1010" i="3"/>
  <c r="E1013" i="3"/>
  <c r="K79" i="5"/>
  <c r="E970" i="3"/>
  <c r="E966" i="3"/>
  <c r="E962" i="3"/>
  <c r="E969" i="3"/>
  <c r="E965" i="3"/>
  <c r="K77" i="5"/>
  <c r="E930" i="3"/>
  <c r="E926" i="3"/>
  <c r="E929" i="3"/>
  <c r="E925" i="3"/>
  <c r="K73" i="5"/>
  <c r="E894" i="3"/>
  <c r="E890" i="3"/>
  <c r="E886" i="3"/>
  <c r="E893" i="3"/>
  <c r="E889" i="3"/>
  <c r="E885" i="3"/>
  <c r="K70" i="5"/>
  <c r="E862" i="3"/>
  <c r="E858" i="3"/>
  <c r="E854" i="3"/>
  <c r="E850" i="3"/>
  <c r="E861" i="3"/>
  <c r="E857" i="3"/>
  <c r="E853" i="3"/>
  <c r="K67" i="5"/>
  <c r="E814" i="3"/>
  <c r="E810" i="3"/>
  <c r="E806" i="3"/>
  <c r="E813" i="3"/>
  <c r="E809" i="3"/>
  <c r="K64" i="5"/>
  <c r="E778" i="3"/>
  <c r="E774" i="3"/>
  <c r="E770" i="3"/>
  <c r="E777" i="3"/>
  <c r="K60" i="5"/>
  <c r="E722" i="3"/>
  <c r="E718" i="3"/>
  <c r="E714" i="3"/>
  <c r="E710" i="3"/>
  <c r="K58" i="5"/>
  <c r="E678" i="3"/>
  <c r="E674" i="3"/>
  <c r="E670" i="3"/>
  <c r="K55" i="5"/>
  <c r="E630" i="3"/>
  <c r="E626" i="3"/>
  <c r="E622" i="3"/>
  <c r="K51" i="5"/>
  <c r="E582" i="3"/>
  <c r="E578" i="3"/>
  <c r="E506" i="3"/>
  <c r="E502" i="3"/>
  <c r="E498" i="3"/>
  <c r="K41" i="5"/>
  <c r="E462" i="3"/>
  <c r="E458" i="3"/>
  <c r="K34" i="5"/>
  <c r="E430" i="3"/>
  <c r="E426" i="3"/>
  <c r="K39" i="5"/>
  <c r="E390" i="3"/>
  <c r="E386" i="3"/>
  <c r="E382" i="3"/>
  <c r="E378" i="3"/>
  <c r="E21" i="3"/>
  <c r="E25" i="3"/>
  <c r="E29" i="3"/>
  <c r="E57" i="3"/>
  <c r="E61" i="3"/>
  <c r="E85" i="3"/>
  <c r="E89" i="3"/>
  <c r="E93" i="3"/>
  <c r="E97" i="3"/>
  <c r="E113" i="3"/>
  <c r="E117" i="3"/>
  <c r="E121" i="3"/>
  <c r="E153" i="3"/>
  <c r="E157" i="3"/>
  <c r="E161" i="3"/>
  <c r="E165" i="3"/>
  <c r="E169" i="3"/>
  <c r="E177" i="3"/>
  <c r="E181" i="3"/>
  <c r="E185" i="3"/>
  <c r="E217" i="3"/>
  <c r="E221" i="3"/>
  <c r="E225" i="3"/>
  <c r="E257" i="3"/>
  <c r="E261" i="3"/>
  <c r="E265" i="3"/>
  <c r="E290" i="3"/>
  <c r="E298" i="3"/>
  <c r="E326" i="3"/>
  <c r="E330" i="3"/>
  <c r="E334" i="3"/>
  <c r="E339" i="3"/>
  <c r="E344" i="3"/>
  <c r="E376" i="3"/>
  <c r="E381" i="3"/>
  <c r="E387" i="3"/>
  <c r="E392" i="3"/>
  <c r="E397" i="3"/>
  <c r="E429" i="3"/>
  <c r="E435" i="3"/>
  <c r="E456" i="3"/>
  <c r="E461" i="3"/>
  <c r="E467" i="3"/>
  <c r="E499" i="3"/>
  <c r="E504" i="3"/>
  <c r="E509" i="3"/>
  <c r="E541" i="3"/>
  <c r="E547" i="3"/>
  <c r="E552" i="3"/>
  <c r="E579" i="3"/>
  <c r="E584" i="3"/>
  <c r="E589" i="3"/>
  <c r="E595" i="3"/>
  <c r="E600" i="3"/>
  <c r="E621" i="3"/>
  <c r="E627" i="3"/>
  <c r="E632" i="3"/>
  <c r="E637" i="3"/>
  <c r="E643" i="3"/>
  <c r="E648" i="3"/>
  <c r="E653" i="3"/>
  <c r="E669" i="3"/>
  <c r="E675" i="3"/>
  <c r="E680" i="3"/>
  <c r="E712" i="3"/>
  <c r="E717" i="3"/>
  <c r="E723" i="3"/>
  <c r="E728" i="3"/>
  <c r="E733" i="3"/>
  <c r="E739" i="3"/>
  <c r="E744" i="3"/>
  <c r="E749" i="3"/>
  <c r="E771" i="3"/>
  <c r="E776" i="3"/>
  <c r="E784" i="3"/>
  <c r="E792" i="3"/>
  <c r="E808" i="3"/>
  <c r="E816" i="3"/>
  <c r="E824" i="3"/>
  <c r="E856" i="3"/>
  <c r="E864" i="3"/>
  <c r="E888" i="3"/>
  <c r="E896" i="3"/>
  <c r="E904" i="3"/>
  <c r="E928" i="3"/>
  <c r="E936" i="3"/>
  <c r="E968" i="3"/>
  <c r="E976" i="3"/>
  <c r="E984" i="3"/>
  <c r="E992" i="3"/>
  <c r="E1016" i="3"/>
  <c r="E1048" i="3"/>
  <c r="E1056" i="3"/>
  <c r="E1088" i="3"/>
  <c r="E1098" i="3"/>
  <c r="E1120" i="3"/>
  <c r="E1152" i="3"/>
  <c r="E1162" i="3"/>
  <c r="E1194" i="3"/>
  <c r="E1205" i="3"/>
  <c r="E1237" i="3"/>
  <c r="E1248" i="3"/>
  <c r="E1269" i="3"/>
  <c r="E1280" i="3"/>
  <c r="E1328" i="3"/>
  <c r="E1344" i="3"/>
  <c r="E1392" i="3"/>
  <c r="E1408" i="3"/>
  <c r="E1440" i="3"/>
  <c r="E1472" i="3"/>
  <c r="E1488" i="3"/>
  <c r="E1529" i="3"/>
  <c r="E1572" i="3"/>
  <c r="E1593" i="3"/>
  <c r="E1621" i="3"/>
  <c r="E1678" i="3"/>
  <c r="E1706" i="3"/>
  <c r="E1765" i="3"/>
  <c r="E1803" i="3"/>
  <c r="E1841" i="3"/>
  <c r="K126" i="5"/>
  <c r="BT16" i="1"/>
  <c r="BU16" i="1" s="1"/>
  <c r="BT6" i="1"/>
  <c r="BU5" i="1" s="1"/>
  <c r="H163" i="5"/>
  <c r="D163" i="5"/>
  <c r="E54" i="8" l="1"/>
  <c r="B46" i="8"/>
  <c r="D50" i="8"/>
  <c r="F42" i="8"/>
  <c r="H42" i="8"/>
  <c r="C42" i="8"/>
  <c r="BS3" i="8"/>
  <c r="BS4" i="8"/>
  <c r="B61" i="8" s="1"/>
  <c r="I42" i="8"/>
  <c r="G42" i="8"/>
  <c r="BT17" i="1"/>
  <c r="BU17" i="1" s="1"/>
  <c r="B60" i="8" l="1"/>
  <c r="D46" i="8"/>
</calcChain>
</file>

<file path=xl/sharedStrings.xml><?xml version="1.0" encoding="utf-8"?>
<sst xmlns="http://schemas.openxmlformats.org/spreadsheetml/2006/main" count="24946" uniqueCount="6311">
  <si>
    <t>שם  הרשות</t>
  </si>
  <si>
    <t>אום אל-פחם</t>
  </si>
  <si>
    <t>אופקים</t>
  </si>
  <si>
    <t>אור יהודה</t>
  </si>
  <si>
    <t>אור עקיבא</t>
  </si>
  <si>
    <t>אילת</t>
  </si>
  <si>
    <t>אלעד</t>
  </si>
  <si>
    <t>אריאל</t>
  </si>
  <si>
    <t>אשדוד</t>
  </si>
  <si>
    <t>אשקלון</t>
  </si>
  <si>
    <t>באר שבע</t>
  </si>
  <si>
    <t>בית שאן</t>
  </si>
  <si>
    <t>בית שמש</t>
  </si>
  <si>
    <t>ביתר עילית</t>
  </si>
  <si>
    <t>בני ברק</t>
  </si>
  <si>
    <t>בת ים</t>
  </si>
  <si>
    <t>גבעת שמואל</t>
  </si>
  <si>
    <t>גבעתיים</t>
  </si>
  <si>
    <t>דימונה</t>
  </si>
  <si>
    <t>הוד השרון</t>
  </si>
  <si>
    <t>הרצלייה</t>
  </si>
  <si>
    <t>חדרה</t>
  </si>
  <si>
    <t>חולון</t>
  </si>
  <si>
    <t>חיפה</t>
  </si>
  <si>
    <t>טבריה</t>
  </si>
  <si>
    <t>טייבה</t>
  </si>
  <si>
    <t>טירה</t>
  </si>
  <si>
    <t>טירת כרמל</t>
  </si>
  <si>
    <t>טמרה</t>
  </si>
  <si>
    <t>יבנה</t>
  </si>
  <si>
    <t>יהוד</t>
  </si>
  <si>
    <t>יקנעם עילית</t>
  </si>
  <si>
    <t>ירושלים</t>
  </si>
  <si>
    <t>כפר סבא</t>
  </si>
  <si>
    <t>כפר קאסם</t>
  </si>
  <si>
    <t>כרמיאל</t>
  </si>
  <si>
    <t>לוד</t>
  </si>
  <si>
    <t>מגדל העמק</t>
  </si>
  <si>
    <t>מודיעין עילית</t>
  </si>
  <si>
    <t>מודיעין-מכבים-רעות*</t>
  </si>
  <si>
    <t>מעלה אדומים</t>
  </si>
  <si>
    <t>מעלות-תרשיחא</t>
  </si>
  <si>
    <t>נהרייה</t>
  </si>
  <si>
    <t>נס ציונה</t>
  </si>
  <si>
    <t>נצרת</t>
  </si>
  <si>
    <t>נצרת עילית</t>
  </si>
  <si>
    <t>נשר</t>
  </si>
  <si>
    <t>נתיבות</t>
  </si>
  <si>
    <t>נתניה</t>
  </si>
  <si>
    <t>סח'נין</t>
  </si>
  <si>
    <t>עכו</t>
  </si>
  <si>
    <t>עפולה</t>
  </si>
  <si>
    <t>ערד</t>
  </si>
  <si>
    <t>פתח תקווה</t>
  </si>
  <si>
    <t>צפת</t>
  </si>
  <si>
    <t>קלנסווה</t>
  </si>
  <si>
    <t>קריית אונו</t>
  </si>
  <si>
    <t>קריית אתא</t>
  </si>
  <si>
    <t>קריית ביאליק</t>
  </si>
  <si>
    <t>קריית גת</t>
  </si>
  <si>
    <t>קריית ים</t>
  </si>
  <si>
    <t>קריית מוצקין</t>
  </si>
  <si>
    <t>קריית מלאכי</t>
  </si>
  <si>
    <t>קריית שמונה</t>
  </si>
  <si>
    <t>ראש העין</t>
  </si>
  <si>
    <t>ראשון לציון</t>
  </si>
  <si>
    <t>רהט</t>
  </si>
  <si>
    <t>רחובות</t>
  </si>
  <si>
    <t>רמלה</t>
  </si>
  <si>
    <t>רמת גן</t>
  </si>
  <si>
    <t>רמת השרון</t>
  </si>
  <si>
    <t>רעננה</t>
  </si>
  <si>
    <t>שדרות</t>
  </si>
  <si>
    <t>שפרעם</t>
  </si>
  <si>
    <t>תל אביב -יפו</t>
  </si>
  <si>
    <t>כללי</t>
  </si>
  <si>
    <t>סמל הרשות</t>
  </si>
  <si>
    <t>2710</t>
  </si>
  <si>
    <t>2400</t>
  </si>
  <si>
    <t>1020</t>
  </si>
  <si>
    <t>2600</t>
  </si>
  <si>
    <t>1309</t>
  </si>
  <si>
    <t>3570</t>
  </si>
  <si>
    <t>0070</t>
  </si>
  <si>
    <t>7100</t>
  </si>
  <si>
    <t>9000</t>
  </si>
  <si>
    <t>9200</t>
  </si>
  <si>
    <t>2610</t>
  </si>
  <si>
    <t>6100</t>
  </si>
  <si>
    <t>6200</t>
  </si>
  <si>
    <t>0681</t>
  </si>
  <si>
    <t>6300</t>
  </si>
  <si>
    <t>2200</t>
  </si>
  <si>
    <t>9700</t>
  </si>
  <si>
    <t>6400</t>
  </si>
  <si>
    <t>6500</t>
  </si>
  <si>
    <t>6600</t>
  </si>
  <si>
    <t>4000</t>
  </si>
  <si>
    <t>6700</t>
  </si>
  <si>
    <t>2720</t>
  </si>
  <si>
    <t>2100</t>
  </si>
  <si>
    <t>8900</t>
  </si>
  <si>
    <t>2660</t>
  </si>
  <si>
    <t>9400</t>
  </si>
  <si>
    <t>0240</t>
  </si>
  <si>
    <t>3000</t>
  </si>
  <si>
    <t>6900</t>
  </si>
  <si>
    <t>0634</t>
  </si>
  <si>
    <t>1139</t>
  </si>
  <si>
    <t>0874</t>
  </si>
  <si>
    <t>3797</t>
  </si>
  <si>
    <t>1200</t>
  </si>
  <si>
    <t>3616</t>
  </si>
  <si>
    <t>1063</t>
  </si>
  <si>
    <t>9100</t>
  </si>
  <si>
    <t>7200</t>
  </si>
  <si>
    <t>7300</t>
  </si>
  <si>
    <t>1061</t>
  </si>
  <si>
    <t>2500</t>
  </si>
  <si>
    <t>0246</t>
  </si>
  <si>
    <t>7400</t>
  </si>
  <si>
    <t>7500</t>
  </si>
  <si>
    <t>7600</t>
  </si>
  <si>
    <t>7700</t>
  </si>
  <si>
    <t>7900</t>
  </si>
  <si>
    <t>8000</t>
  </si>
  <si>
    <t>0638</t>
  </si>
  <si>
    <t>2620</t>
  </si>
  <si>
    <t>6800</t>
  </si>
  <si>
    <t>9500</t>
  </si>
  <si>
    <t>2630</t>
  </si>
  <si>
    <t>9600</t>
  </si>
  <si>
    <t>8200</t>
  </si>
  <si>
    <t>1034</t>
  </si>
  <si>
    <t>2800</t>
  </si>
  <si>
    <t>2640</t>
  </si>
  <si>
    <t>8300</t>
  </si>
  <si>
    <t>1161</t>
  </si>
  <si>
    <t>8400</t>
  </si>
  <si>
    <t>8500</t>
  </si>
  <si>
    <t>8600</t>
  </si>
  <si>
    <t>2650</t>
  </si>
  <si>
    <t>8700</t>
  </si>
  <si>
    <t>1031</t>
  </si>
  <si>
    <t>8800</t>
  </si>
  <si>
    <t>5000</t>
  </si>
  <si>
    <t>מחוז</t>
  </si>
  <si>
    <t>הדרום</t>
  </si>
  <si>
    <t>תל אביב</t>
  </si>
  <si>
    <t>המרכז</t>
  </si>
  <si>
    <t>אזור יהודה והשומרון</t>
  </si>
  <si>
    <t>הצפון</t>
  </si>
  <si>
    <t>עירייה</t>
  </si>
  <si>
    <t>0.0</t>
  </si>
  <si>
    <t>11.4</t>
  </si>
  <si>
    <t>40.3</t>
  </si>
  <si>
    <t>5.9</t>
  </si>
  <si>
    <t>21.1</t>
  </si>
  <si>
    <t>13.3</t>
  </si>
  <si>
    <t>6.8</t>
  </si>
  <si>
    <t>11.3</t>
  </si>
  <si>
    <t>12.0</t>
  </si>
  <si>
    <t>7.7</t>
  </si>
  <si>
    <t>10.1</t>
  </si>
  <si>
    <t>3.7</t>
  </si>
  <si>
    <t>11.2</t>
  </si>
  <si>
    <t>10.3</t>
  </si>
  <si>
    <t xml:space="preserve">מספר חברי מועצה </t>
  </si>
  <si>
    <t>211</t>
  </si>
  <si>
    <t>414</t>
  </si>
  <si>
    <t>קסם</t>
  </si>
  <si>
    <t>תל אביב - יפו</t>
  </si>
  <si>
    <t xml:space="preserve">רמה חברתית-כלכלית (10 הגבוה ביותר) </t>
  </si>
  <si>
    <t>2</t>
  </si>
  <si>
    <t>4</t>
  </si>
  <si>
    <t>5</t>
  </si>
  <si>
    <t>6</t>
  </si>
  <si>
    <t>3</t>
  </si>
  <si>
    <t>1</t>
  </si>
  <si>
    <t>8</t>
  </si>
  <si>
    <t>9</t>
  </si>
  <si>
    <t>7</t>
  </si>
  <si>
    <t>קבוצת אוכלוסייה ודת</t>
  </si>
  <si>
    <t>סה"כ  אוכלוסייה (אלפים)</t>
  </si>
  <si>
    <t>32.6</t>
  </si>
  <si>
    <t>33.2</t>
  </si>
  <si>
    <t>20.3</t>
  </si>
  <si>
    <t>35.5</t>
  </si>
  <si>
    <t>18.8</t>
  </si>
  <si>
    <t>26.3</t>
  </si>
  <si>
    <t>18.5</t>
  </si>
  <si>
    <t>34.2</t>
  </si>
  <si>
    <t>23.3</t>
  </si>
  <si>
    <t>28.6</t>
  </si>
  <si>
    <t>36.4</t>
  </si>
  <si>
    <t>38.6</t>
  </si>
  <si>
    <t>43.9</t>
  </si>
  <si>
    <t>38.5</t>
  </si>
  <si>
    <t>19.4</t>
  </si>
  <si>
    <t xml:space="preserve">יהודים ואחרים (אחוז) </t>
  </si>
  <si>
    <t>-</t>
  </si>
  <si>
    <t xml:space="preserve">יהודים (אחוז) </t>
  </si>
  <si>
    <t xml:space="preserve">ערבים (אחוז) </t>
  </si>
  <si>
    <t>10.2</t>
  </si>
  <si>
    <t>35.2</t>
  </si>
  <si>
    <t xml:space="preserve">מוסלמים (אחוז) </t>
  </si>
  <si>
    <t>4.7</t>
  </si>
  <si>
    <t>33.5</t>
  </si>
  <si>
    <t>5.0</t>
  </si>
  <si>
    <t>80.0</t>
  </si>
  <si>
    <t xml:space="preserve">נוצרים (אחוז) </t>
  </si>
  <si>
    <t>5.3</t>
  </si>
  <si>
    <t>5.6</t>
  </si>
  <si>
    <t>6.2</t>
  </si>
  <si>
    <t>8.5</t>
  </si>
  <si>
    <t xml:space="preserve">דרוזים (אחוז) </t>
  </si>
  <si>
    <t>2.3</t>
  </si>
  <si>
    <t>דמוגרפיה</t>
  </si>
  <si>
    <t>סה"כ גברים (אלפים)</t>
  </si>
  <si>
    <t>22.7</t>
  </si>
  <si>
    <t>12.2</t>
  </si>
  <si>
    <t>16.2</t>
  </si>
  <si>
    <t>17.0</t>
  </si>
  <si>
    <t>8.1</t>
  </si>
  <si>
    <t>38.2</t>
  </si>
  <si>
    <t>38.3</t>
  </si>
  <si>
    <t>11.1</t>
  </si>
  <si>
    <t>9.4</t>
  </si>
  <si>
    <t>12.9</t>
  </si>
  <si>
    <t>9.1</t>
  </si>
  <si>
    <t>9.5</t>
  </si>
  <si>
    <t>33.0</t>
  </si>
  <si>
    <t>10.7</t>
  </si>
  <si>
    <t>10.5</t>
  </si>
  <si>
    <t>22.9</t>
  </si>
  <si>
    <t>19.2</t>
  </si>
  <si>
    <t>13.9</t>
  </si>
  <si>
    <t>19.3</t>
  </si>
  <si>
    <t>9.7</t>
  </si>
  <si>
    <t>סה"כ נשים (אלפים)</t>
  </si>
  <si>
    <t>12.6</t>
  </si>
  <si>
    <t>16.4</t>
  </si>
  <si>
    <t>8.2</t>
  </si>
  <si>
    <t>8.6</t>
  </si>
  <si>
    <t>8.3</t>
  </si>
  <si>
    <t>26.6</t>
  </si>
  <si>
    <t>17.1</t>
  </si>
  <si>
    <t>39.9</t>
  </si>
  <si>
    <t>13.4</t>
  </si>
  <si>
    <t>9.0</t>
  </si>
  <si>
    <t>34.5</t>
  </si>
  <si>
    <t>20.6</t>
  </si>
  <si>
    <t>35.4</t>
  </si>
  <si>
    <t>26.5</t>
  </si>
  <si>
    <t>17.4</t>
  </si>
  <si>
    <t>22.5</t>
  </si>
  <si>
    <t>12.3</t>
  </si>
  <si>
    <t>12.4</t>
  </si>
  <si>
    <t>12.1</t>
  </si>
  <si>
    <t>14.4</t>
  </si>
  <si>
    <t>8.9</t>
  </si>
  <si>
    <t>14.9</t>
  </si>
  <si>
    <t>21.0</t>
  </si>
  <si>
    <t xml:space="preserve">יחס תלות (לאלף תושבים בלתי תלויים) </t>
  </si>
  <si>
    <t xml:space="preserve">אחוז בני 4-0  באוכלוסייה  </t>
  </si>
  <si>
    <t>9.3</t>
  </si>
  <si>
    <t>7.8</t>
  </si>
  <si>
    <t>7.1</t>
  </si>
  <si>
    <t>9.8</t>
  </si>
  <si>
    <t>18.1</t>
  </si>
  <si>
    <t>24.5</t>
  </si>
  <si>
    <t>6.5</t>
  </si>
  <si>
    <t>12.7</t>
  </si>
  <si>
    <t>8.4</t>
  </si>
  <si>
    <t>7.5</t>
  </si>
  <si>
    <t>6.4</t>
  </si>
  <si>
    <t>7.4</t>
  </si>
  <si>
    <t>8.0</t>
  </si>
  <si>
    <t>12.5</t>
  </si>
  <si>
    <t>13.0</t>
  </si>
  <si>
    <t>7.3</t>
  </si>
  <si>
    <t>7.6</t>
  </si>
  <si>
    <t>28.1</t>
  </si>
  <si>
    <t>8.8</t>
  </si>
  <si>
    <t>9.9</t>
  </si>
  <si>
    <t>10.8</t>
  </si>
  <si>
    <t>6.1</t>
  </si>
  <si>
    <t>14.3</t>
  </si>
  <si>
    <t>7.0</t>
  </si>
  <si>
    <t>7.2</t>
  </si>
  <si>
    <t>5.8</t>
  </si>
  <si>
    <t>8.7</t>
  </si>
  <si>
    <t>9.6</t>
  </si>
  <si>
    <t>7.9</t>
  </si>
  <si>
    <t xml:space="preserve">אחוז בני 9-5  באוכלוסייה  </t>
  </si>
  <si>
    <t>14.7</t>
  </si>
  <si>
    <t>16.5</t>
  </si>
  <si>
    <t>6.0</t>
  </si>
  <si>
    <t>6.7</t>
  </si>
  <si>
    <t>11.8</t>
  </si>
  <si>
    <t>11.5</t>
  </si>
  <si>
    <t>6.6</t>
  </si>
  <si>
    <t>14.6</t>
  </si>
  <si>
    <t>12.8</t>
  </si>
  <si>
    <t>6.3</t>
  </si>
  <si>
    <t>11.6</t>
  </si>
  <si>
    <t>5.7</t>
  </si>
  <si>
    <t>18.6</t>
  </si>
  <si>
    <t>9.2</t>
  </si>
  <si>
    <t xml:space="preserve">אחוז בני  14-10 באוכלוסייה  </t>
  </si>
  <si>
    <t>11.9</t>
  </si>
  <si>
    <t>5.2</t>
  </si>
  <si>
    <t>6.9</t>
  </si>
  <si>
    <t>10.0</t>
  </si>
  <si>
    <t>15.3</t>
  </si>
  <si>
    <t>5.5</t>
  </si>
  <si>
    <t xml:space="preserve">אחוז בני 19-15  באוכלוסייה  </t>
  </si>
  <si>
    <t>אחוז בני 20-29 באוכלוסייה</t>
  </si>
  <si>
    <t xml:space="preserve">אחוז בני 44-30  באוכלוסייה  </t>
  </si>
  <si>
    <t xml:space="preserve">אחוז בני 59-45  באוכלוסייה </t>
  </si>
  <si>
    <t xml:space="preserve">אחוז בני 64-60  באוכלוסייה </t>
  </si>
  <si>
    <t xml:space="preserve">אחוז בני 65 ומעלה  באוכלוסייה </t>
  </si>
  <si>
    <t>אחוז בני 17-0  באוכלוסייה</t>
  </si>
  <si>
    <t xml:space="preserve">אחוז בני 75 ומעלה באוכלוסייה </t>
  </si>
  <si>
    <t xml:space="preserve">אחוז עולי 1990+ מסך האוכלוסייה </t>
  </si>
  <si>
    <t>32.7</t>
  </si>
  <si>
    <t>22.0</t>
  </si>
  <si>
    <t>34.4</t>
  </si>
  <si>
    <t>15.4</t>
  </si>
  <si>
    <t>13.6</t>
  </si>
  <si>
    <t>20.0</t>
  </si>
  <si>
    <t>21</t>
  </si>
  <si>
    <t xml:space="preserve">השתקעות ראשונה של עולים </t>
  </si>
  <si>
    <t>34</t>
  </si>
  <si>
    <t>35</t>
  </si>
  <si>
    <t>316</t>
  </si>
  <si>
    <t>38</t>
  </si>
  <si>
    <t>44</t>
  </si>
  <si>
    <t>754</t>
  </si>
  <si>
    <t>366</t>
  </si>
  <si>
    <t>969</t>
  </si>
  <si>
    <t>563</t>
  </si>
  <si>
    <t>180</t>
  </si>
  <si>
    <t>47</t>
  </si>
  <si>
    <t>51</t>
  </si>
  <si>
    <t>16</t>
  </si>
  <si>
    <t>95</t>
  </si>
  <si>
    <t>242</t>
  </si>
  <si>
    <t>119</t>
  </si>
  <si>
    <t>310</t>
  </si>
  <si>
    <t>749</t>
  </si>
  <si>
    <t>100</t>
  </si>
  <si>
    <t>32</t>
  </si>
  <si>
    <t>29</t>
  </si>
  <si>
    <t>20</t>
  </si>
  <si>
    <t>2,756</t>
  </si>
  <si>
    <t>284</t>
  </si>
  <si>
    <t>254</t>
  </si>
  <si>
    <t>105</t>
  </si>
  <si>
    <t>87</t>
  </si>
  <si>
    <t>259</t>
  </si>
  <si>
    <t>168</t>
  </si>
  <si>
    <t>25</t>
  </si>
  <si>
    <t>290</t>
  </si>
  <si>
    <t>26</t>
  </si>
  <si>
    <t>855</t>
  </si>
  <si>
    <t>197</t>
  </si>
  <si>
    <t>64</t>
  </si>
  <si>
    <t>343</t>
  </si>
  <si>
    <t>298</t>
  </si>
  <si>
    <t>55</t>
  </si>
  <si>
    <t>40</t>
  </si>
  <si>
    <t>133</t>
  </si>
  <si>
    <t>181</t>
  </si>
  <si>
    <t>48</t>
  </si>
  <si>
    <t>27</t>
  </si>
  <si>
    <t>330</t>
  </si>
  <si>
    <t>198</t>
  </si>
  <si>
    <t>270</t>
  </si>
  <si>
    <t>68</t>
  </si>
  <si>
    <t>719</t>
  </si>
  <si>
    <t>1,206</t>
  </si>
  <si>
    <t xml:space="preserve">אחוז עולים בני 17-0 בהשתקעות ראשונה </t>
  </si>
  <si>
    <t>48.6</t>
  </si>
  <si>
    <t>29.7</t>
  </si>
  <si>
    <t>52.6</t>
  </si>
  <si>
    <t>29.4</t>
  </si>
  <si>
    <t>29.2</t>
  </si>
  <si>
    <t>42.9</t>
  </si>
  <si>
    <t>56.0</t>
  </si>
  <si>
    <t>36.2</t>
  </si>
  <si>
    <t>47.1</t>
  </si>
  <si>
    <t>64.2</t>
  </si>
  <si>
    <t>40.9</t>
  </si>
  <si>
    <t>30.6</t>
  </si>
  <si>
    <t>36.7</t>
  </si>
  <si>
    <t>41.0</t>
  </si>
  <si>
    <t>53.1</t>
  </si>
  <si>
    <t>27.6</t>
  </si>
  <si>
    <t>45.0</t>
  </si>
  <si>
    <t>29.9</t>
  </si>
  <si>
    <t>40.0</t>
  </si>
  <si>
    <t>46.0</t>
  </si>
  <si>
    <t>56.4</t>
  </si>
  <si>
    <t>37.1</t>
  </si>
  <si>
    <t>72.0</t>
  </si>
  <si>
    <t>31.4</t>
  </si>
  <si>
    <t>32.5</t>
  </si>
  <si>
    <t>32.8</t>
  </si>
  <si>
    <t>50.3</t>
  </si>
  <si>
    <t>64.0</t>
  </si>
  <si>
    <t>48.9</t>
  </si>
  <si>
    <t>37.0</t>
  </si>
  <si>
    <t>63.0</t>
  </si>
  <si>
    <t>75.0</t>
  </si>
  <si>
    <t>66.7</t>
  </si>
  <si>
    <t>50.5</t>
  </si>
  <si>
    <t>41.7</t>
  </si>
  <si>
    <t>72.1</t>
  </si>
  <si>
    <t>48.7</t>
  </si>
  <si>
    <t>25.0</t>
  </si>
  <si>
    <t>31.7</t>
  </si>
  <si>
    <t xml:space="preserve">אחוז עולים בני 44-18 בהשתקעות ראשונה </t>
  </si>
  <si>
    <t>45.3</t>
  </si>
  <si>
    <t>35.8</t>
  </si>
  <si>
    <t>41.3</t>
  </si>
  <si>
    <t>44.0</t>
  </si>
  <si>
    <t>29.5</t>
  </si>
  <si>
    <t>35.3</t>
  </si>
  <si>
    <t>36.8</t>
  </si>
  <si>
    <t>26.1</t>
  </si>
  <si>
    <t>33.6</t>
  </si>
  <si>
    <t>41.4</t>
  </si>
  <si>
    <t>52.0</t>
  </si>
  <si>
    <t>52.5</t>
  </si>
  <si>
    <t>42.1</t>
  </si>
  <si>
    <t>29.0</t>
  </si>
  <si>
    <t>45.7</t>
  </si>
  <si>
    <t>51.7</t>
  </si>
  <si>
    <t>42.3</t>
  </si>
  <si>
    <t>28.8</t>
  </si>
  <si>
    <t>40.6</t>
  </si>
  <si>
    <t>27.7</t>
  </si>
  <si>
    <t>25.5</t>
  </si>
  <si>
    <t>33.3</t>
  </si>
  <si>
    <t>26.4</t>
  </si>
  <si>
    <t>25.8</t>
  </si>
  <si>
    <t>41.5</t>
  </si>
  <si>
    <t>37.4</t>
  </si>
  <si>
    <t>17.6</t>
  </si>
  <si>
    <t>50.0</t>
  </si>
  <si>
    <t>48.3</t>
  </si>
  <si>
    <t xml:space="preserve">אחוז עולים בני 64-45 בהשתקעות ראשונה </t>
  </si>
  <si>
    <t>19.5</t>
  </si>
  <si>
    <t>16.9</t>
  </si>
  <si>
    <t>16.0</t>
  </si>
  <si>
    <t>25.2</t>
  </si>
  <si>
    <t>20.7</t>
  </si>
  <si>
    <t>15.7</t>
  </si>
  <si>
    <t>1.1</t>
  </si>
  <si>
    <t>13.8</t>
  </si>
  <si>
    <t>30.8</t>
  </si>
  <si>
    <t>3.8</t>
  </si>
  <si>
    <t>20.8</t>
  </si>
  <si>
    <t>14.8</t>
  </si>
  <si>
    <t>1.5</t>
  </si>
  <si>
    <t xml:space="preserve">אחוז עולים בני 65 ומעלה בהשתקעות ראשונה </t>
  </si>
  <si>
    <t>43.8</t>
  </si>
  <si>
    <t>4.2</t>
  </si>
  <si>
    <t>10.4</t>
  </si>
  <si>
    <t>3.1</t>
  </si>
  <si>
    <t>2.7</t>
  </si>
  <si>
    <t>4.0</t>
  </si>
  <si>
    <t>4.5</t>
  </si>
  <si>
    <t>19.0</t>
  </si>
  <si>
    <t>4.8</t>
  </si>
  <si>
    <t>4.3</t>
  </si>
  <si>
    <t>באקה אל-גרביה</t>
  </si>
  <si>
    <t>מודיעין-מכבים-רעות</t>
  </si>
  <si>
    <t>סמל ישוב</t>
  </si>
  <si>
    <t>שם ישוב</t>
  </si>
  <si>
    <t>בז"ב</t>
  </si>
  <si>
    <t>אותיות</t>
  </si>
  <si>
    <t xml:space="preserve">שם </t>
  </si>
  <si>
    <t>שם מועמד לראש רשות</t>
  </si>
  <si>
    <t>סך קולות כשרים מדווח</t>
  </si>
  <si>
    <t>סה"כ קולות כשרים</t>
  </si>
  <si>
    <t>% קולות לרשימה</t>
  </si>
  <si>
    <t>קולות כשרים לרשימה</t>
  </si>
  <si>
    <t>% מחושב</t>
  </si>
  <si>
    <t>בוחרים מחושב</t>
  </si>
  <si>
    <t>אבו גוש</t>
  </si>
  <si>
    <t>למ</t>
  </si>
  <si>
    <t>הפיתוח והשוויון</t>
  </si>
  <si>
    <t>גבר עיסא</t>
  </si>
  <si>
    <t>א</t>
  </si>
  <si>
    <t>אבו גוש המאוחדת</t>
  </si>
  <si>
    <t>איברהים עזמי</t>
  </si>
  <si>
    <t>ה</t>
  </si>
  <si>
    <t>אלפרג'</t>
  </si>
  <si>
    <t>עבדאל רחמן ערסן</t>
  </si>
  <si>
    <t>ץ</t>
  </si>
  <si>
    <t>רפורמה ובינוי</t>
  </si>
  <si>
    <t>ע</t>
  </si>
  <si>
    <t>צדק חברתי</t>
  </si>
  <si>
    <t>אבו סנאן</t>
  </si>
  <si>
    <t>ו</t>
  </si>
  <si>
    <t>חד"ש</t>
  </si>
  <si>
    <t>מ</t>
  </si>
  <si>
    <t>אמנאר</t>
  </si>
  <si>
    <t>אד</t>
  </si>
  <si>
    <t>הדרוזית המאוחדת</t>
  </si>
  <si>
    <t>נה</t>
  </si>
  <si>
    <t>אלנזאהה</t>
  </si>
  <si>
    <t>עם</t>
  </si>
  <si>
    <t>הערבית המאוחדת</t>
  </si>
  <si>
    <t>יק</t>
  </si>
  <si>
    <t>אלרסאלה</t>
  </si>
  <si>
    <t>ר</t>
  </si>
  <si>
    <t>האמונה לשינוי</t>
  </si>
  <si>
    <t>ס</t>
  </si>
  <si>
    <t>אלנור ואלהודה</t>
  </si>
  <si>
    <t>ך</t>
  </si>
  <si>
    <t>גיל חדש</t>
  </si>
  <si>
    <t>ביתם גסאן</t>
  </si>
  <si>
    <t>נ</t>
  </si>
  <si>
    <t>אלבלד</t>
  </si>
  <si>
    <t>מושלב האני</t>
  </si>
  <si>
    <t>אחווה ושוויון</t>
  </si>
  <si>
    <t>עזאם קופטאן</t>
  </si>
  <si>
    <t>ז</t>
  </si>
  <si>
    <t>המתקדמת</t>
  </si>
  <si>
    <t>משלב נוהאד</t>
  </si>
  <si>
    <t>ף</t>
  </si>
  <si>
    <t>אבו סנאן לכולנו</t>
  </si>
  <si>
    <t>מוסא נעים</t>
  </si>
  <si>
    <t>אלאסתקאמה</t>
  </si>
  <si>
    <t>סעב גאזי</t>
  </si>
  <si>
    <t>אבן יהודה</t>
  </si>
  <si>
    <t>לי</t>
  </si>
  <si>
    <t>יותר בראשות אברהם הררי</t>
  </si>
  <si>
    <t>הררי אברהם</t>
  </si>
  <si>
    <t>המושבה שלנו</t>
  </si>
  <si>
    <t>אליאס ערן</t>
  </si>
  <si>
    <t>פה</t>
  </si>
  <si>
    <t>סיעת הצעירים בראשות עמרי פלד</t>
  </si>
  <si>
    <t>שס</t>
  </si>
  <si>
    <t>התאחדות הספרדים העולמית שומרי תורה</t>
  </si>
  <si>
    <t>טב</t>
  </si>
  <si>
    <t>הבית היהודי בראשות משומר לוי</t>
  </si>
  <si>
    <t>לוי משומר</t>
  </si>
  <si>
    <t>נור אלמוסתקבל</t>
  </si>
  <si>
    <t>קפ</t>
  </si>
  <si>
    <t>קאאמת אלופאק אלבלדי</t>
  </si>
  <si>
    <t>ךי</t>
  </si>
  <si>
    <t>אלתווחיד</t>
  </si>
  <si>
    <t>אום אלפחם אלמוחדה</t>
  </si>
  <si>
    <t>אלתחאלף אלבלדי</t>
  </si>
  <si>
    <t>הז</t>
  </si>
  <si>
    <t>אלאהראם</t>
  </si>
  <si>
    <t>אום אלפחם אלג'דידה</t>
  </si>
  <si>
    <t>אגבאריה רג'א</t>
  </si>
  <si>
    <t>י</t>
  </si>
  <si>
    <t>קאאמת אלנג'אח</t>
  </si>
  <si>
    <t>מחאג'נה יוסף</t>
  </si>
  <si>
    <t>אלעהד</t>
  </si>
  <si>
    <t>אגבאריה ח'אלד</t>
  </si>
  <si>
    <t>חי</t>
  </si>
  <si>
    <t>תנופה לאופקים בראשות יאיר חזן</t>
  </si>
  <si>
    <t>חזן יאיר</t>
  </si>
  <si>
    <t>דת</t>
  </si>
  <si>
    <t>הקהילה התורנית אופקים</t>
  </si>
  <si>
    <t>מחל</t>
  </si>
  <si>
    <t>הליכוד בראשות איציק דנינו</t>
  </si>
  <si>
    <t>דנינו יצחק איציק</t>
  </si>
  <si>
    <t>כן</t>
  </si>
  <si>
    <t>יש תקוה בראשות אלי סעדה</t>
  </si>
  <si>
    <t>הבית היהודי</t>
  </si>
  <si>
    <t>אוחיון משה</t>
  </si>
  <si>
    <t>נץ</t>
  </si>
  <si>
    <t>אופקים רוצה שינוי</t>
  </si>
  <si>
    <t>ל</t>
  </si>
  <si>
    <t>אופקים ביתנו</t>
  </si>
  <si>
    <t>ק</t>
  </si>
  <si>
    <t>אנחנו ביחד</t>
  </si>
  <si>
    <t>זך</t>
  </si>
  <si>
    <t>אופקים תצליח בראשות אליעזר אביטן</t>
  </si>
  <si>
    <t>אביטן אליעזר</t>
  </si>
  <si>
    <t>בראשות דוד יוסף</t>
  </si>
  <si>
    <t>יוסף דוד</t>
  </si>
  <si>
    <t>עוזי אהרון למען תושבי אור יהודה</t>
  </si>
  <si>
    <t>אהרן עוזי</t>
  </si>
  <si>
    <t>אי</t>
  </si>
  <si>
    <t>תנועת אור חדש בראשות ליאת שוחט</t>
  </si>
  <si>
    <t>מחר יום חדש בראשות ננה חן ואיציק דדוש</t>
  </si>
  <si>
    <t>חן ננה</t>
  </si>
  <si>
    <t>נצ</t>
  </si>
  <si>
    <t>סבח יוסף רשימת נאמני ציבור</t>
  </si>
  <si>
    <t>פ</t>
  </si>
  <si>
    <t>רשימת נווה בראשות אפי גוטמן</t>
  </si>
  <si>
    <t>גוטמן אפרים צבי</t>
  </si>
  <si>
    <t>הבית היהודי בראשות דוד חיון</t>
  </si>
  <si>
    <t>ים</t>
  </si>
  <si>
    <t>יחד בדרכי נועם</t>
  </si>
  <si>
    <t>ח</t>
  </si>
  <si>
    <t>אור יהודה ביתנו</t>
  </si>
  <si>
    <t>בנימינוב חנניה</t>
  </si>
  <si>
    <t>ביחד</t>
  </si>
  <si>
    <t>אדרי יעקב</t>
  </si>
  <si>
    <t>הליכוד שס</t>
  </si>
  <si>
    <t>יוסיפוב שמחה</t>
  </si>
  <si>
    <t>ת</t>
  </si>
  <si>
    <t>התנופה בראשות ארקדי גדילוב</t>
  </si>
  <si>
    <t>עתיד בטוח יוסי כדורי</t>
  </si>
  <si>
    <t>לב בראשות אברהם כהן</t>
  </si>
  <si>
    <t>אור עקיבא ביתנו</t>
  </si>
  <si>
    <t>לשם שמים</t>
  </si>
  <si>
    <t>אור לצעירים</t>
  </si>
  <si>
    <t>אורנית</t>
  </si>
  <si>
    <t>של</t>
  </si>
  <si>
    <t>יחד</t>
  </si>
  <si>
    <t>לנגר שלומי</t>
  </si>
  <si>
    <t>את</t>
  </si>
  <si>
    <t>אורנית אחת ביחד עם קרן גפני בוחניק</t>
  </si>
  <si>
    <t>גפני-בוחניק קרן רחל</t>
  </si>
  <si>
    <t>אזור</t>
  </si>
  <si>
    <t>אזור אחת בראשות אריה פכטר</t>
  </si>
  <si>
    <t>פכטר אריה</t>
  </si>
  <si>
    <t>הליכוד ירוקים בראשות אוריאל תנעמי</t>
  </si>
  <si>
    <t>תנעמי אוריאל</t>
  </si>
  <si>
    <t>שסג</t>
  </si>
  <si>
    <t>מסורת ועשייה</t>
  </si>
  <si>
    <t>הבית היהודי בראשות יוסף מגנאגי</t>
  </si>
  <si>
    <t>דף</t>
  </si>
  <si>
    <t>דף חדש באזור יובל בן בסט</t>
  </si>
  <si>
    <t>ישראל ביתנו אזור</t>
  </si>
  <si>
    <t>יד</t>
  </si>
  <si>
    <t>כיוון חדש</t>
  </si>
  <si>
    <t>יצחק הלוי מאיר</t>
  </si>
  <si>
    <t>אילת מחכה למהפך</t>
  </si>
  <si>
    <t>כהן דובי</t>
  </si>
  <si>
    <t>צא</t>
  </si>
  <si>
    <t>צעירי אילת</t>
  </si>
  <si>
    <t>אור לאילת</t>
  </si>
  <si>
    <t>אילת ביתנו</t>
  </si>
  <si>
    <t>נא</t>
  </si>
  <si>
    <t>ייחוד אילת</t>
  </si>
  <si>
    <t>אילת אחרת</t>
  </si>
  <si>
    <t>יש עתיד</t>
  </si>
  <si>
    <t>תושבים עושים שינוי</t>
  </si>
  <si>
    <t>חי אהרון</t>
  </si>
  <si>
    <t>אכסאל</t>
  </si>
  <si>
    <t>רשימת השינוי</t>
  </si>
  <si>
    <t>אכסאל המאוחדת</t>
  </si>
  <si>
    <t>כמ</t>
  </si>
  <si>
    <t>אכסאל העצמאית</t>
  </si>
  <si>
    <t>המפלגה הדמוקרטית הערבית</t>
  </si>
  <si>
    <t>אל מנארה</t>
  </si>
  <si>
    <t>אל עדאלה</t>
  </si>
  <si>
    <t>דראושה עומר</t>
  </si>
  <si>
    <t>דס</t>
  </si>
  <si>
    <t>אל אמל</t>
  </si>
  <si>
    <t>ץח</t>
  </si>
  <si>
    <t>אל ופא-צעירי אכסאל</t>
  </si>
  <si>
    <t>אל אעתימאד</t>
  </si>
  <si>
    <t>גד</t>
  </si>
  <si>
    <t>חזית אכסאל הדמוקרטית</t>
  </si>
  <si>
    <t>אל אח'לאס</t>
  </si>
  <si>
    <t>צעירי היום</t>
  </si>
  <si>
    <t>דראושה עמאר</t>
  </si>
  <si>
    <t>אלסדאקה</t>
  </si>
  <si>
    <t>דראושה עבד אלסלאם</t>
  </si>
  <si>
    <t>אליכין</t>
  </si>
  <si>
    <t>הבית היהודי בראשות אבינועם מצובע</t>
  </si>
  <si>
    <t>יחד לדרך חדשה</t>
  </si>
  <si>
    <t>שרוני עזורי</t>
  </si>
  <si>
    <t>נף</t>
  </si>
  <si>
    <t>עתידנו בידינו</t>
  </si>
  <si>
    <t>חי משה מרדכי</t>
  </si>
  <si>
    <t>ד</t>
  </si>
  <si>
    <t>למען המקום</t>
  </si>
  <si>
    <t>זק</t>
  </si>
  <si>
    <t>אליכין חדשה</t>
  </si>
  <si>
    <t>קריספל ויקטור</t>
  </si>
  <si>
    <t>ג</t>
  </si>
  <si>
    <t>יהדות התורה המאוחדת אגודת ישראל דגל התורה</t>
  </si>
  <si>
    <t>פרוש ישראל</t>
  </si>
  <si>
    <t>ישי יחד שבטי ישראל</t>
  </si>
  <si>
    <t>הבית שלנו בראשות שי נתן</t>
  </si>
  <si>
    <t>עד</t>
  </si>
  <si>
    <t>טוב לאלעד</t>
  </si>
  <si>
    <t>אמ</t>
  </si>
  <si>
    <t>עיר ואם אמהות למען אלעד</t>
  </si>
  <si>
    <t>הליכוד בראשות נצח כהן</t>
  </si>
  <si>
    <t>אלפי מנשה</t>
  </si>
  <si>
    <t>יש</t>
  </si>
  <si>
    <t>אלפי מנשה 0002</t>
  </si>
  <si>
    <t>קטן שלמה</t>
  </si>
  <si>
    <t>עמ</t>
  </si>
  <si>
    <t>סיעת עשיה בראשות דבורית פינקלשטיין</t>
  </si>
  <si>
    <t>אלטרנטיבה בראשות אופיר</t>
  </si>
  <si>
    <t>אופיר (קויפמן) משה</t>
  </si>
  <si>
    <t>אלקנה</t>
  </si>
  <si>
    <t>אפ</t>
  </si>
  <si>
    <t>א-פוליטי הרשימה למען כולם</t>
  </si>
  <si>
    <t>אלקנה קדימה ברשות חיים מיכאליס</t>
  </si>
  <si>
    <t>אלקנה יותר בראשות אסף מינצר</t>
  </si>
  <si>
    <t>מינצר אסף</t>
  </si>
  <si>
    <t>אץ</t>
  </si>
  <si>
    <t>אלקנה בצמיחה עם אריאל גרניט</t>
  </si>
  <si>
    <t>גרניט אריאל</t>
  </si>
  <si>
    <t>ני</t>
  </si>
  <si>
    <t>אלקנה עוברת למעשים</t>
  </si>
  <si>
    <t>מרגליות נחשון איתן</t>
  </si>
  <si>
    <t>שי</t>
  </si>
  <si>
    <t>חזון אלקנה</t>
  </si>
  <si>
    <t>כהן יהודה</t>
  </si>
  <si>
    <t>הבית היהודי בראשות אריאל וייס</t>
  </si>
  <si>
    <t>ויס אריאל</t>
  </si>
  <si>
    <t>אלקנה אחת</t>
  </si>
  <si>
    <t>זהוראי צדוק</t>
  </si>
  <si>
    <t>אפרתה</t>
  </si>
  <si>
    <t>אפרת מתחדשת</t>
  </si>
  <si>
    <t>רביבי עודד</t>
  </si>
  <si>
    <t>שפלר דב</t>
  </si>
  <si>
    <t>מכ</t>
  </si>
  <si>
    <t>עתיד</t>
  </si>
  <si>
    <t>דהן מיכאל</t>
  </si>
  <si>
    <t>אריאלי בראשות אלי שבירו</t>
  </si>
  <si>
    <t>שבירו אלי</t>
  </si>
  <si>
    <t>לב</t>
  </si>
  <si>
    <t>לב בראשות חנה גולן</t>
  </si>
  <si>
    <t>גולן חנה</t>
  </si>
  <si>
    <t>אריאל ביתנו בראשות פבל פולב</t>
  </si>
  <si>
    <t>אריאל שווה יותר</t>
  </si>
  <si>
    <t>הבית היהודי באריאל בראשות איתי אהרוני</t>
  </si>
  <si>
    <t>חן</t>
  </si>
  <si>
    <t>דרך חדשה לאריאל</t>
  </si>
  <si>
    <t>חן יוסי</t>
  </si>
  <si>
    <t>אר</t>
  </si>
  <si>
    <t>בוחרים באריאל</t>
  </si>
  <si>
    <t>עזריה אריאל</t>
  </si>
  <si>
    <t>יהדות התורה והשבת אשדוד</t>
  </si>
  <si>
    <t>אב</t>
  </si>
  <si>
    <t>אשדוד ביחד בראשות שמעון כצנלסון</t>
  </si>
  <si>
    <t>כצנלסון שמעון</t>
  </si>
  <si>
    <t>צ</t>
  </si>
  <si>
    <t>אשדוד שלנו בראשות צבי צילקר</t>
  </si>
  <si>
    <t>צילקר צבי יהושע</t>
  </si>
  <si>
    <t>ט</t>
  </si>
  <si>
    <t>קהילת אשדוד בראשות בוריס גיטרמן</t>
  </si>
  <si>
    <t>אשדוד בתנופה בראשות ד"ר יחיאל לסרי</t>
  </si>
  <si>
    <t>לסרי יחיאל</t>
  </si>
  <si>
    <t>אשדוד אחת בראשות עו"ד צחי אבו</t>
  </si>
  <si>
    <t>אשדוד ביתנו בראשות ולדימיר גרשוב</t>
  </si>
  <si>
    <t>קנ</t>
  </si>
  <si>
    <t>קול הלב בראשות אבינועם שושן</t>
  </si>
  <si>
    <t>פז</t>
  </si>
  <si>
    <t>דרך חדשה בראשות משה בוטרשוילי</t>
  </si>
  <si>
    <t>אשדוד תצליח בראשות יצחק מויאל</t>
  </si>
  <si>
    <t>הלב החברתי בראשות לאון בנלולו</t>
  </si>
  <si>
    <t>ארגון גמלאי אשדוד בראשות עו"ד יצחק גבאי</t>
  </si>
  <si>
    <t>הבית היהודי בראשות נריה און</t>
  </si>
  <si>
    <t>העיר שלנו בראשות עו"ד אופיר לסרי</t>
  </si>
  <si>
    <t>הליכוד בראשות סולומון פורטל</t>
  </si>
  <si>
    <t>יש מיל"ה מתחברים יחד לקידום העיר</t>
  </si>
  <si>
    <t>שמים עין והתנועה הירוקה בראשות סער גינזבורסקי ובועז רענן</t>
  </si>
  <si>
    <t>עצ</t>
  </si>
  <si>
    <t>עוצמה לאשדוד בראשות יגאל צבניאשוילי</t>
  </si>
  <si>
    <t>יש עתיד באשדוד בראשות דוד קקון</t>
  </si>
  <si>
    <t>צפ</t>
  </si>
  <si>
    <t>התנועה מכל הלב בראשות יחיאל מלכה</t>
  </si>
  <si>
    <t>רק</t>
  </si>
  <si>
    <t>תנועת אשדודים בראשות יניב קקון</t>
  </si>
  <si>
    <t>אשקלון תנצח בראשות איתמר שמעוני</t>
  </si>
  <si>
    <t>שמעוני איתמר</t>
  </si>
  <si>
    <t>שס בראשות הרב יעקב אביטן</t>
  </si>
  <si>
    <t>אחדות בתכלית בראשות תומר גלאם</t>
  </si>
  <si>
    <t>אשקלון בתנופה בראשות בני וקנין</t>
  </si>
  <si>
    <t>וקנין בני</t>
  </si>
  <si>
    <t>צדק חברתי אשקלון בראשות סופיה ביילין</t>
  </si>
  <si>
    <t>אשקלון ביתנו בראשות סולטנוביץ אליק</t>
  </si>
  <si>
    <t>דור העתיד בראשות איתן קסנטיני</t>
  </si>
  <si>
    <t>צעירי אשקלון בראשות משה אטיאס</t>
  </si>
  <si>
    <t>הכח לגמלאים בראשות שרה זכריה</t>
  </si>
  <si>
    <t>אגודת ישראל בראשות הרב ניסים כלפון</t>
  </si>
  <si>
    <t>הליכוד בראשות שבתאי צור</t>
  </si>
  <si>
    <t>עיר אחת בראשות קריסי ורמי סופר</t>
  </si>
  <si>
    <t>אשקלון החדשה בראשות פרוספר וקנין</t>
  </si>
  <si>
    <t>גלים בראשות לאה מלול</t>
  </si>
  <si>
    <t>מלול לאה</t>
  </si>
  <si>
    <t>אור לאשקלון בראשות יניב וובט</t>
  </si>
  <si>
    <t>הבית היהודי בראשות עמרם בן דוד ועמיחי סיבוני</t>
  </si>
  <si>
    <t>תפנית לאשקלון רשימת הצעירים בראשות אורן שני</t>
  </si>
  <si>
    <t>ם</t>
  </si>
  <si>
    <t>תקווה לאשקלון בראשות רמי גויטע</t>
  </si>
  <si>
    <t>אז</t>
  </si>
  <si>
    <t>אופק חדש לאשקלון בראשות שי רובין</t>
  </si>
  <si>
    <t>סו</t>
  </si>
  <si>
    <t>אשקלון המתחדשת בראשות יורי זמושצ'יק</t>
  </si>
  <si>
    <t>האיחוד בראשות אבי עייש</t>
  </si>
  <si>
    <t>עייש אבי</t>
  </si>
  <si>
    <t>רצ</t>
  </si>
  <si>
    <t>הנהגת הורים עם מרצ בראשות ינון ג'יבלי</t>
  </si>
  <si>
    <t>מבט לאשקלון בראשות אזמראו</t>
  </si>
  <si>
    <t>אח</t>
  </si>
  <si>
    <t>אחים אנחנו אקצנט</t>
  </si>
  <si>
    <t>באר יעקב</t>
  </si>
  <si>
    <t>נס</t>
  </si>
  <si>
    <t>באר יעקב בתנופה ניסים גוזלן</t>
  </si>
  <si>
    <t>גוזלן נסים</t>
  </si>
  <si>
    <t>תפנית</t>
  </si>
  <si>
    <t>באנו לשנות בראשות מוטי פרנקו</t>
  </si>
  <si>
    <t>פרנקו מוטי</t>
  </si>
  <si>
    <t>כח</t>
  </si>
  <si>
    <t>כח לעשות בראשות נועם ששון</t>
  </si>
  <si>
    <t>הבית היהודי בראשות מוטי זיפתי</t>
  </si>
  <si>
    <t>ש</t>
  </si>
  <si>
    <t>דור חדש בראשות גיורא שבתאי</t>
  </si>
  <si>
    <t>ביחד בראשות מאיר מרג'ין</t>
  </si>
  <si>
    <t>אמת</t>
  </si>
  <si>
    <t>העבודה בראשות גורין יעיש</t>
  </si>
  <si>
    <t>גורין יעיש</t>
  </si>
  <si>
    <t>יף</t>
  </si>
  <si>
    <t>למען באר יעקב שלנו בוקבזה</t>
  </si>
  <si>
    <t>קץ</t>
  </si>
  <si>
    <t>חוזר לעשות סדר</t>
  </si>
  <si>
    <t>רפאל יואב</t>
  </si>
  <si>
    <t>דרך חדשה בראשות רוביק דנילוביץ'</t>
  </si>
  <si>
    <t>דנילוביץ' רוביק</t>
  </si>
  <si>
    <t>באר שבע ביתנו</t>
  </si>
  <si>
    <t>שס התאחדות הספרדים העולמית שומרי תורה</t>
  </si>
  <si>
    <t>הבית היהודי בראשות גדי מזוז</t>
  </si>
  <si>
    <t>אופק בראשות דוד בונפלד</t>
  </si>
  <si>
    <t>אור משה ינאי</t>
  </si>
  <si>
    <t>הליכוד בראשות דלויה יוסף</t>
  </si>
  <si>
    <t>נתיב הדרום בראשות זכריה אוהב שלום</t>
  </si>
  <si>
    <t>באר שבע שלנו בראשות יעקב אוחיון</t>
  </si>
  <si>
    <t>אוחיון יעקב אבי</t>
  </si>
  <si>
    <t>תקווה לבאר שבע בראשות אבנר לואיה</t>
  </si>
  <si>
    <t>צך</t>
  </si>
  <si>
    <t>צח בראשות ציפורה חלפון</t>
  </si>
  <si>
    <t>מרצ כח לתושבים בעירייה בראשות יהודה אלוש</t>
  </si>
  <si>
    <t>יהדות התורה אגודת ישראל דגל התורה</t>
  </si>
  <si>
    <t>תפוז בראשות נחום קרליץ</t>
  </si>
  <si>
    <t>בועיינה-נוג'ידאת</t>
  </si>
  <si>
    <t>אחווה</t>
  </si>
  <si>
    <t>אלאחראר</t>
  </si>
  <si>
    <t>שלום ושוויון</t>
  </si>
  <si>
    <t>אלתג'מוע אלווטני אלדמוקרטי</t>
  </si>
  <si>
    <t>הפיתוח</t>
  </si>
  <si>
    <t>סולימאן סאלח</t>
  </si>
  <si>
    <t>אלמוסתקבאל</t>
  </si>
  <si>
    <t>אלתדאמן</t>
  </si>
  <si>
    <t>אלמגד</t>
  </si>
  <si>
    <t>אלתקוה</t>
  </si>
  <si>
    <t>חמודה מוניר</t>
  </si>
  <si>
    <t>ינ</t>
  </si>
  <si>
    <t>מחמוד חמודה לרשות המועצה</t>
  </si>
  <si>
    <t>חמודה מחמוד</t>
  </si>
  <si>
    <t>קי</t>
  </si>
  <si>
    <t>אלאמאנה ואלאכלאס</t>
  </si>
  <si>
    <t>פוקרא עיסא</t>
  </si>
  <si>
    <t>אל תעאון</t>
  </si>
  <si>
    <t>ביר אל-מכסור</t>
  </si>
  <si>
    <t>המפלגה הלאומית הערבית</t>
  </si>
  <si>
    <t>העבודה והשוויון</t>
  </si>
  <si>
    <t>חוג'יראת ח'אלד</t>
  </si>
  <si>
    <t>יא</t>
  </si>
  <si>
    <t>שלווה ופיתוח</t>
  </si>
  <si>
    <t>גדיר מוחמד</t>
  </si>
  <si>
    <t>הד</t>
  </si>
  <si>
    <t>אלתחאלף ולאתחאד</t>
  </si>
  <si>
    <t>חוג'יראת מוניר</t>
  </si>
  <si>
    <t>אלנור</t>
  </si>
  <si>
    <t>חריב פתחי</t>
  </si>
  <si>
    <t>אלסחוה ללתוחיד</t>
  </si>
  <si>
    <t>מח</t>
  </si>
  <si>
    <t>אלוחדה ללתגייר</t>
  </si>
  <si>
    <t>גדיר עבד</t>
  </si>
  <si>
    <t>חזית ביר אלמכסור הדימוקרטית</t>
  </si>
  <si>
    <t>אלתקדם ואלנגאח</t>
  </si>
  <si>
    <t>אלמוסתקבל</t>
  </si>
  <si>
    <t>חוג'יראת חוסין</t>
  </si>
  <si>
    <t>אלועי ולנהדה</t>
  </si>
  <si>
    <t>גדיר יוסף</t>
  </si>
  <si>
    <t>אלאסלאח ואלתגייר</t>
  </si>
  <si>
    <t>חוג'יראת יאסר</t>
  </si>
  <si>
    <t>בית אל</t>
  </si>
  <si>
    <t>תנופה לבית אל</t>
  </si>
  <si>
    <t>פיוטרקובסקי חנוך</t>
  </si>
  <si>
    <t>בית אל שלי</t>
  </si>
  <si>
    <t>אלון שי</t>
  </si>
  <si>
    <t>יח</t>
  </si>
  <si>
    <t>יחד למועצת בית אל</t>
  </si>
  <si>
    <t>הדור הבא בראשות ישראל ליבמן</t>
  </si>
  <si>
    <t>ליבמן ישראל</t>
  </si>
  <si>
    <t>בית אל ג</t>
  </si>
  <si>
    <t>בית אל במרכז</t>
  </si>
  <si>
    <t>ילינק אהוד</t>
  </si>
  <si>
    <t>בית אריה</t>
  </si>
  <si>
    <t>בית אריה עופרים בראשות אבי נעים</t>
  </si>
  <si>
    <t>נעים אבי</t>
  </si>
  <si>
    <t>בסגנון שלך בראשות יהודה אלבוים</t>
  </si>
  <si>
    <t>אלבוים יהודה</t>
  </si>
  <si>
    <t>עימנו עתיד לקהילה בראשות רן מנו</t>
  </si>
  <si>
    <t>מנו רן</t>
  </si>
  <si>
    <t>שב</t>
  </si>
  <si>
    <t>שלום בית</t>
  </si>
  <si>
    <t>כהן שמעון בצלאל</t>
  </si>
  <si>
    <t>בית ג'ן</t>
  </si>
  <si>
    <t>חר</t>
  </si>
  <si>
    <t>בית-ג'ן תחילה</t>
  </si>
  <si>
    <t>גת</t>
  </si>
  <si>
    <t>חזית השותפות והעבודה</t>
  </si>
  <si>
    <t>הקדמה</t>
  </si>
  <si>
    <t>הדרך החדשה</t>
  </si>
  <si>
    <t>אלספאא</t>
  </si>
  <si>
    <t>סוא</t>
  </si>
  <si>
    <t>הנאמנות</t>
  </si>
  <si>
    <t>חק</t>
  </si>
  <si>
    <t>אחדות ומסירות</t>
  </si>
  <si>
    <t>עז</t>
  </si>
  <si>
    <t>הנאמנים לדרך</t>
  </si>
  <si>
    <t>המצפון הנקי</t>
  </si>
  <si>
    <t>וד</t>
  </si>
  <si>
    <t>טריק אלזבוד</t>
  </si>
  <si>
    <t>הרשימה העצמאית</t>
  </si>
  <si>
    <t>אנ</t>
  </si>
  <si>
    <t>האור והאמונה</t>
  </si>
  <si>
    <t>אלופא</t>
  </si>
  <si>
    <t>אלנהדה אלשעביה</t>
  </si>
  <si>
    <t>זידאן סמיר</t>
  </si>
  <si>
    <t>שליחות נכבדה</t>
  </si>
  <si>
    <t>קבלאן ביאן</t>
  </si>
  <si>
    <t>בג</t>
  </si>
  <si>
    <t>מוסתקבל בית-ג'ן</t>
  </si>
  <si>
    <t>דבור נזיה</t>
  </si>
  <si>
    <t>כ</t>
  </si>
  <si>
    <t>הברית לשינוי</t>
  </si>
  <si>
    <t>נגם ראדי</t>
  </si>
  <si>
    <t>בית דגן</t>
  </si>
  <si>
    <t>נט</t>
  </si>
  <si>
    <t>תנופה נטו</t>
  </si>
  <si>
    <t>התנועה המקומית למען בית דגן</t>
  </si>
  <si>
    <t>הת</t>
  </si>
  <si>
    <t>התחדשות</t>
  </si>
  <si>
    <t>ארביב אבנר</t>
  </si>
  <si>
    <t>יש עתיד, בית דגן בראשות רפי אבירם</t>
  </si>
  <si>
    <t>אבירם רפאל</t>
  </si>
  <si>
    <t>הליכוד</t>
  </si>
  <si>
    <t>מדר זוהר</t>
  </si>
  <si>
    <t>שגשוג לבית דגן</t>
  </si>
  <si>
    <t>תנעמי רחמים</t>
  </si>
  <si>
    <t>חנוך לנוער בראשות הרב פנחס בדוש</t>
  </si>
  <si>
    <t>הליכוד בראשות ז'קי אלי לוי</t>
  </si>
  <si>
    <t>לוי ז'קי אלי</t>
  </si>
  <si>
    <t>בית שאן החדשה בראשות רפאל בן שטרית</t>
  </si>
  <si>
    <t>בן שטרית רפאל</t>
  </si>
  <si>
    <t>תנופה לבית שאן</t>
  </si>
  <si>
    <t>העתיד של בית שאן בראשות סמי אלפסי</t>
  </si>
  <si>
    <t>חזית תורנית מאוחדת</t>
  </si>
  <si>
    <t>בית שמש חוזרת - הבית היהודי</t>
  </si>
  <si>
    <t>כהן אלי</t>
  </si>
  <si>
    <t>התאחדות הספרדים העולמית שומרי התורה</t>
  </si>
  <si>
    <t>אבוטבול משה</t>
  </si>
  <si>
    <t>הליכוד משפחה אחת בראשות אדרי שלום</t>
  </si>
  <si>
    <t>אגודת ישראל</t>
  </si>
  <si>
    <t>עתיד העיר</t>
  </si>
  <si>
    <t>כלל חסידי וקהילות ירושלים</t>
  </si>
  <si>
    <t>דור אחר ביחד חבד בראשות מאיר בלעיש</t>
  </si>
  <si>
    <t>בלעיש מאיר</t>
  </si>
  <si>
    <t>בית שמש ביתנו בראשות ילנה קוניאנסקי</t>
  </si>
  <si>
    <t>בית שמש שלנו בראשות ריצ'רד פרס</t>
  </si>
  <si>
    <t>טוב לבית שמש</t>
  </si>
  <si>
    <t>למען התושב בראשות אזולאי שמעון</t>
  </si>
  <si>
    <t>קול שחר</t>
  </si>
  <si>
    <t>ביתר עלית</t>
  </si>
  <si>
    <t>גשס</t>
  </si>
  <si>
    <t>ביתר מאוחדת</t>
  </si>
  <si>
    <t>רובינשטיין מאיר</t>
  </si>
  <si>
    <t>למעננו - תושבים למען תושבים בראשות מנחם זיידה</t>
  </si>
  <si>
    <t>זיידה מנחם</t>
  </si>
  <si>
    <t>וויסברג חיים</t>
  </si>
  <si>
    <t>יך</t>
  </si>
  <si>
    <t>יד לתושב - בראשות יהודה סופר</t>
  </si>
  <si>
    <t>סופר יהודה</t>
  </si>
  <si>
    <t>הרשימה התורתית המרכזית</t>
  </si>
  <si>
    <t>זייברט חנוך</t>
  </si>
  <si>
    <t>עץ</t>
  </si>
  <si>
    <t>בני תורה</t>
  </si>
  <si>
    <t>הצעירים</t>
  </si>
  <si>
    <t>נקי</t>
  </si>
  <si>
    <t>בני ברק מאוחדת</t>
  </si>
  <si>
    <t>אלוש יגאל</t>
  </si>
  <si>
    <t>הליכוד בראשות שלמה אלמגור</t>
  </si>
  <si>
    <t>הרשימה החדשה למען הציבור הספרדי בפרדס כץ שיכון ה' ו'</t>
  </si>
  <si>
    <t>שאל בני</t>
  </si>
  <si>
    <t>העבודה</t>
  </si>
  <si>
    <t>ריק</t>
  </si>
  <si>
    <t>גם בבני ברק יהיו בחירות</t>
  </si>
  <si>
    <t>בני עי"ש</t>
  </si>
  <si>
    <t>התקווה</t>
  </si>
  <si>
    <t>גארלה אריה</t>
  </si>
  <si>
    <t>יחד בונים עתיד</t>
  </si>
  <si>
    <t>שאער אליסף-אסף</t>
  </si>
  <si>
    <t>הליכוד בראשות יצחק בן יצחק</t>
  </si>
  <si>
    <t>בן יצחק יצחק</t>
  </si>
  <si>
    <t>הבית היהודי בראשות אלישע חובב</t>
  </si>
  <si>
    <t>חובב אלישע</t>
  </si>
  <si>
    <t>הגיע זמן לשינוי</t>
  </si>
  <si>
    <t>קרוטקוב לאוניד</t>
  </si>
  <si>
    <t>רוצים שינוי</t>
  </si>
  <si>
    <t>סלומון אורלי</t>
  </si>
  <si>
    <t>בנימינה-גבעת עדה</t>
  </si>
  <si>
    <t>בשביל המושבות ברשות רם פיין</t>
  </si>
  <si>
    <t>פיין רם</t>
  </si>
  <si>
    <t>תנועת פז בראשות פנחס פינקי זוארץ לראשות מועצת בנימינה-גבעת עדה</t>
  </si>
  <si>
    <t>זוארץ פנחס פינקי</t>
  </si>
  <si>
    <t>משהו חדש</t>
  </si>
  <si>
    <t>שסט</t>
  </si>
  <si>
    <t>המושבה שלי</t>
  </si>
  <si>
    <t>הבית היהודי בבנימינה-גבעת עדה בראשות אהרון שיחי</t>
  </si>
  <si>
    <t>יחד בנימינה - גבעת עדה</t>
  </si>
  <si>
    <t>כל</t>
  </si>
  <si>
    <t>ירוק לכולנו</t>
  </si>
  <si>
    <t>ארן ברוך</t>
  </si>
  <si>
    <t>מפלגת העבודה</t>
  </si>
  <si>
    <t>שמעוני חיים</t>
  </si>
  <si>
    <t>בסמ"ה</t>
  </si>
  <si>
    <t>הן</t>
  </si>
  <si>
    <t>אלסלאם</t>
  </si>
  <si>
    <t>קף</t>
  </si>
  <si>
    <t>בסמה אלמוחדה</t>
  </si>
  <si>
    <t>אח'אא</t>
  </si>
  <si>
    <t>כט</t>
  </si>
  <si>
    <t>אלבסמה</t>
  </si>
  <si>
    <t>אלמוסתקלה</t>
  </si>
  <si>
    <t>תעל</t>
  </si>
  <si>
    <t>התנועה הערבית להתחדשות</t>
  </si>
  <si>
    <t>אלבדיל</t>
  </si>
  <si>
    <t>וחדת בסמה ללתג'יר</t>
  </si>
  <si>
    <t>מחאמיד מוחמד</t>
  </si>
  <si>
    <t>אלתג'יר</t>
  </si>
  <si>
    <t>כבהא ראיד</t>
  </si>
  <si>
    <t>מדע</t>
  </si>
  <si>
    <t>בדראן זידאן</t>
  </si>
  <si>
    <t>בלד</t>
  </si>
  <si>
    <t>מחאמיד פאוזי</t>
  </si>
  <si>
    <t>אלסות אלחר</t>
  </si>
  <si>
    <t>קבהא יוסף</t>
  </si>
  <si>
    <t>בסמת טבעון</t>
  </si>
  <si>
    <t>אלנהאד'ה</t>
  </si>
  <si>
    <t>אלזדהאר</t>
  </si>
  <si>
    <t>זבידאת מוניר</t>
  </si>
  <si>
    <t>זובידאת מוחמד</t>
  </si>
  <si>
    <t>אלביאן</t>
  </si>
  <si>
    <t>סעדיה עבד אלעזיז</t>
  </si>
  <si>
    <t>אלאתחאד</t>
  </si>
  <si>
    <t>ארחייבי אחמד</t>
  </si>
  <si>
    <t>אלעדאלה</t>
  </si>
  <si>
    <t>זובידאת ראיד</t>
  </si>
  <si>
    <t>אלתג'ייר</t>
  </si>
  <si>
    <t>זובידאת פואד</t>
  </si>
  <si>
    <t>אלתטויר</t>
  </si>
  <si>
    <t>בענה</t>
  </si>
  <si>
    <t>אם</t>
  </si>
  <si>
    <t>אלתחאלוף אלבענאוי</t>
  </si>
  <si>
    <t>בני בענה</t>
  </si>
  <si>
    <t>אל בענה משפחתי</t>
  </si>
  <si>
    <t>חריית אל קראר</t>
  </si>
  <si>
    <t>אל בענה המאוחדת</t>
  </si>
  <si>
    <t>בדראן אחמד</t>
  </si>
  <si>
    <t>אלוחדה</t>
  </si>
  <si>
    <t>תיתי אחמד</t>
  </si>
  <si>
    <t>עא</t>
  </si>
  <si>
    <t>אלעמל ואלאמל</t>
  </si>
  <si>
    <t>חסארמה עסאם</t>
  </si>
  <si>
    <t>בכרי רפיק</t>
  </si>
  <si>
    <t>אלתדאמן ואלתקדם</t>
  </si>
  <si>
    <t>תיתי עבאס</t>
  </si>
  <si>
    <t>אלתגייר</t>
  </si>
  <si>
    <t>ח'ליל עלי</t>
  </si>
  <si>
    <t>אלופאא</t>
  </si>
  <si>
    <t>חסארמה מוסטפא</t>
  </si>
  <si>
    <t>בת- ים בראש מורם בראשות שלמה לחיאני</t>
  </si>
  <si>
    <t>לחיאני שלמה</t>
  </si>
  <si>
    <t>בת-ים אחת בראשות אלי יריב</t>
  </si>
  <si>
    <t>יריב אלי</t>
  </si>
  <si>
    <t>גב</t>
  </si>
  <si>
    <t>הרשימה המאוחדת בראשות אורי בוסקילה</t>
  </si>
  <si>
    <t>ישראל ביתנו</t>
  </si>
  <si>
    <t>הליכוד המתחדש בראשות ששון אליהו</t>
  </si>
  <si>
    <t>אליהו ששון</t>
  </si>
  <si>
    <t>טל לבת -ים בתנופה</t>
  </si>
  <si>
    <t>מרצ</t>
  </si>
  <si>
    <t>מרצ הנבחרת הצעירה והירוקה של בת ים בראשות קטי פיאסצקי</t>
  </si>
  <si>
    <t>עתיד חדש בבת ים בראשות ירון לוי</t>
  </si>
  <si>
    <t>בת ים הירוקה- מעוף בראשות אסף כהן ואורי בן עטיה</t>
  </si>
  <si>
    <t>ג'דיידה-מכר</t>
  </si>
  <si>
    <t>אלאסלאח</t>
  </si>
  <si>
    <t>חד"ש ג'דיידה מכר</t>
  </si>
  <si>
    <t>אלסראא</t>
  </si>
  <si>
    <t>אלאהליה</t>
  </si>
  <si>
    <t>צף</t>
  </si>
  <si>
    <t>אלהדף</t>
  </si>
  <si>
    <t>אלופאק</t>
  </si>
  <si>
    <t>םד</t>
  </si>
  <si>
    <t>בלדנא</t>
  </si>
  <si>
    <t>החזית המתקדמת ג'דיידה מכר</t>
  </si>
  <si>
    <t>ברית לאומית דימוקרטית</t>
  </si>
  <si>
    <t>סאות אלחק</t>
  </si>
  <si>
    <t>אלאמל</t>
  </si>
  <si>
    <t>סח'ניני ח'יר</t>
  </si>
  <si>
    <t>שבל עדנאן</t>
  </si>
  <si>
    <t>אלע'ד</t>
  </si>
  <si>
    <t>כיאל עומר</t>
  </si>
  <si>
    <t>זי</t>
  </si>
  <si>
    <t>אלפג'ר</t>
  </si>
  <si>
    <t>עכר טארק</t>
  </si>
  <si>
    <t>מען</t>
  </si>
  <si>
    <t>עריד ויסאם</t>
  </si>
  <si>
    <t>שאמי מוחמד</t>
  </si>
  <si>
    <t>ג'ולס</t>
  </si>
  <si>
    <t>הנו</t>
  </si>
  <si>
    <t>תחריר</t>
  </si>
  <si>
    <t>צדק ושקיפות</t>
  </si>
  <si>
    <t>אלויפאק</t>
  </si>
  <si>
    <t>נש</t>
  </si>
  <si>
    <t>סולידאריות</t>
  </si>
  <si>
    <t>נצחון</t>
  </si>
  <si>
    <t>ג'ולס מווחדה</t>
  </si>
  <si>
    <t>הרפורמה</t>
  </si>
  <si>
    <t>האמצע</t>
  </si>
  <si>
    <t>הלא</t>
  </si>
  <si>
    <t>עאמר סלמאן</t>
  </si>
  <si>
    <t>השלום</t>
  </si>
  <si>
    <t>הנו סלמאן</t>
  </si>
  <si>
    <t>הנו עאטף</t>
  </si>
  <si>
    <t>ג'ולס החדשה</t>
  </si>
  <si>
    <t>עמאר נדים</t>
  </si>
  <si>
    <t>אחדות</t>
  </si>
  <si>
    <t>עבאס מוניר</t>
  </si>
  <si>
    <t>כולנו יחד</t>
  </si>
  <si>
    <t>אבו חסן קאסם</t>
  </si>
  <si>
    <t>ג'לג'וליה</t>
  </si>
  <si>
    <t>אלמג'ד</t>
  </si>
  <si>
    <t>העצמאות</t>
  </si>
  <si>
    <t>אלטקוא</t>
  </si>
  <si>
    <t>יז</t>
  </si>
  <si>
    <t>החזית הדימוקרטית לשלום ושוויון</t>
  </si>
  <si>
    <t>הק</t>
  </si>
  <si>
    <t>הנאמנות אלאכלאס</t>
  </si>
  <si>
    <t>אלכראמה ואלאזדהאר</t>
  </si>
  <si>
    <t>סולידריות</t>
  </si>
  <si>
    <t>עודה פאיק</t>
  </si>
  <si>
    <t>אלהודא</t>
  </si>
  <si>
    <t>גאבר גאבר</t>
  </si>
  <si>
    <t>ג'סר א-זרקא</t>
  </si>
  <si>
    <t>אלאזדהאר</t>
  </si>
  <si>
    <t>אלקוא אלשאבה ללתגדיד</t>
  </si>
  <si>
    <t>ג'סר אלזרקא אחת</t>
  </si>
  <si>
    <t>אלתג'מוע אלג'סראוי</t>
  </si>
  <si>
    <t>ג'רבאן סמי</t>
  </si>
  <si>
    <t>אלתעאון</t>
  </si>
  <si>
    <t>גבהת אלאנקאד</t>
  </si>
  <si>
    <t>אלמיזאן</t>
  </si>
  <si>
    <t>עאהד ג'דיד</t>
  </si>
  <si>
    <t>עמאש מוראד</t>
  </si>
  <si>
    <t>האיחוד הערבי</t>
  </si>
  <si>
    <t>אלמג'ד צאות אלשבאב</t>
  </si>
  <si>
    <t>אלתג'ייר ואלאסלאח</t>
  </si>
  <si>
    <t>ג'ש (גוש חלב)</t>
  </si>
  <si>
    <t>גמ</t>
  </si>
  <si>
    <t>ג'ש אלמוסתקבל</t>
  </si>
  <si>
    <t>הברית</t>
  </si>
  <si>
    <t>אלחל</t>
  </si>
  <si>
    <t>רם</t>
  </si>
  <si>
    <t>שחר חדש</t>
  </si>
  <si>
    <t>אלמואחדה</t>
  </si>
  <si>
    <t>חרקה</t>
  </si>
  <si>
    <t>ג'יל ג'דיד</t>
  </si>
  <si>
    <t>גובראן פאוזי</t>
  </si>
  <si>
    <t>אלוחדה ללתעייר</t>
  </si>
  <si>
    <t>אליאס אליאס</t>
  </si>
  <si>
    <t>החברים</t>
  </si>
  <si>
    <t>חלייחל מאליק</t>
  </si>
  <si>
    <t>גבעת זאב</t>
  </si>
  <si>
    <t>תושבים מובילים אחרת</t>
  </si>
  <si>
    <t>גולדשטיין אילנה</t>
  </si>
  <si>
    <t>גז</t>
  </si>
  <si>
    <t>הרשימה התורנית המאוחדת</t>
  </si>
  <si>
    <t>אברהמי יוסף</t>
  </si>
  <si>
    <t>כחול לבן</t>
  </si>
  <si>
    <t>הבית היהודי בראשות אילנה דרור</t>
  </si>
  <si>
    <t>אופק חדש לגבעה</t>
  </si>
  <si>
    <t>כהן יעקב</t>
  </si>
  <si>
    <t>דרך חדשה בראשות שלומי אלפסי</t>
  </si>
  <si>
    <t>אלפסי שלומי</t>
  </si>
  <si>
    <t>יץ</t>
  </si>
  <si>
    <t>עתיד טוב לגבעה</t>
  </si>
  <si>
    <t>מלכה חנן</t>
  </si>
  <si>
    <t>תנופה בגבעה בראשות יוסי ברודני</t>
  </si>
  <si>
    <t>ברודני יוסף</t>
  </si>
  <si>
    <t>הבית היהודי בראשות יעקב ויליאן</t>
  </si>
  <si>
    <t>חופש לעתיד הרשימה החילונית בראשות משה מרר</t>
  </si>
  <si>
    <t>גש</t>
  </si>
  <si>
    <t>גש מחוברים למען גבעת שמואל</t>
  </si>
  <si>
    <t>גבעתיים שלנו</t>
  </si>
  <si>
    <t>קוניק רן</t>
  </si>
  <si>
    <t>כן לגבעתיים</t>
  </si>
  <si>
    <t>בן שחר ראובן</t>
  </si>
  <si>
    <t>מרצ בראשות ויוי וולפסון</t>
  </si>
  <si>
    <t>העבודה בראשות איריס אברהם</t>
  </si>
  <si>
    <t>אברהם איריס</t>
  </si>
  <si>
    <t>הבית שלנו בגבעתיים בראשות מושיק גולדשטיין</t>
  </si>
  <si>
    <t>הגימלאים בגבעתיים למועצת העיר בראשות בני רייך</t>
  </si>
  <si>
    <t>הליכוד בראשות ארגמן טלי</t>
  </si>
  <si>
    <t>גדרה</t>
  </si>
  <si>
    <t>גדרתים בראשות אלון גייר</t>
  </si>
  <si>
    <t>גייר אלון</t>
  </si>
  <si>
    <t>בונים עתיד בראשות יואל גמליאל</t>
  </si>
  <si>
    <t>גמליאל יואל</t>
  </si>
  <si>
    <t>גשר- מחוברים לתושבים</t>
  </si>
  <si>
    <t>הבית היהודי בראשות ציון ידאעי</t>
  </si>
  <si>
    <t>צעירי גדרה</t>
  </si>
  <si>
    <t>קל</t>
  </si>
  <si>
    <t>התנועה למען גדרה</t>
  </si>
  <si>
    <t>יוזמה חדשה</t>
  </si>
  <si>
    <t>יוסף טובה</t>
  </si>
  <si>
    <t>גן יבנה</t>
  </si>
  <si>
    <t>דרור לגן יבנה</t>
  </si>
  <si>
    <t>דרור אהרון</t>
  </si>
  <si>
    <t>הליכוד בראשות ירון ניסים</t>
  </si>
  <si>
    <t>ניסים (יחיא) ירון</t>
  </si>
  <si>
    <t>יד בראשות אלי אלוש</t>
  </si>
  <si>
    <t>אלוש אלי</t>
  </si>
  <si>
    <t>התנועה לאחדות גן יבנה</t>
  </si>
  <si>
    <t>הבית היהודי בראשות אביחי עוגן</t>
  </si>
  <si>
    <t>עוגן אביחי</t>
  </si>
  <si>
    <t>גנ</t>
  </si>
  <si>
    <t>אגודת ישראל נימרוד אברהם</t>
  </si>
  <si>
    <t>תנופה לגן יבנה</t>
  </si>
  <si>
    <t>הראל ארז</t>
  </si>
  <si>
    <t>אדרי ארז אברהם</t>
  </si>
  <si>
    <t>עשיית אמת לגן יבנה</t>
  </si>
  <si>
    <t>רביב מאיר</t>
  </si>
  <si>
    <t>גני תקווה</t>
  </si>
  <si>
    <t>את בראשות ליזי דלריצ'ה</t>
  </si>
  <si>
    <t>דלהריציה ליזי</t>
  </si>
  <si>
    <t>דב</t>
  </si>
  <si>
    <t>רשימת יחד</t>
  </si>
  <si>
    <t>בן דקון דורון</t>
  </si>
  <si>
    <t>יש תקווה</t>
  </si>
  <si>
    <t>אחי מרדכי אלי</t>
  </si>
  <si>
    <t>בראשות טל מתתיהו</t>
  </si>
  <si>
    <t>למען מסורת ישראל</t>
  </si>
  <si>
    <t>דאלית אל-כרמל</t>
  </si>
  <si>
    <t>אלתכטיט ואלבנאא</t>
  </si>
  <si>
    <t>אלבלד אגלא</t>
  </si>
  <si>
    <t>אלופיאק אלדימוקראטי</t>
  </si>
  <si>
    <t>אלקראמה</t>
  </si>
  <si>
    <t>בוקרא</t>
  </si>
  <si>
    <t>למען העתיד</t>
  </si>
  <si>
    <t>אלעין</t>
  </si>
  <si>
    <t>אלתסאמח ואלאמל</t>
  </si>
  <si>
    <t>סוות אלחק</t>
  </si>
  <si>
    <t>רז</t>
  </si>
  <si>
    <t>אבנאא אלג'בל</t>
  </si>
  <si>
    <t>רץ</t>
  </si>
  <si>
    <t>סווא</t>
  </si>
  <si>
    <t>נסראלדין כרמל</t>
  </si>
  <si>
    <t>אלאמל ואלאסלאח</t>
  </si>
  <si>
    <t>חלבי רפיק</t>
  </si>
  <si>
    <t>דבוריה</t>
  </si>
  <si>
    <t>אלווחדה</t>
  </si>
  <si>
    <t>תקתול אלחארה אלשרקייה</t>
  </si>
  <si>
    <t>יס</t>
  </si>
  <si>
    <t>אל אצלאח</t>
  </si>
  <si>
    <t>מסאלחה ג'אודת</t>
  </si>
  <si>
    <t>אלתעאון ואלתג'דיד</t>
  </si>
  <si>
    <t>דבוריה הדמוקרטית</t>
  </si>
  <si>
    <t>דאוד באסם</t>
  </si>
  <si>
    <t>איכלאס</t>
  </si>
  <si>
    <t>דבוריה אל מוסטקבל</t>
  </si>
  <si>
    <t>עזאיזה גאזי</t>
  </si>
  <si>
    <t>אלתחלוף אלבלדי</t>
  </si>
  <si>
    <t>יוסף נור אלדין</t>
  </si>
  <si>
    <t>אלאימאן</t>
  </si>
  <si>
    <t>יוספיה זוהיר</t>
  </si>
  <si>
    <t>נק</t>
  </si>
  <si>
    <t>אלמיתאק</t>
  </si>
  <si>
    <t>עזאיזה ריפעת</t>
  </si>
  <si>
    <t>דייר אל-אסד</t>
  </si>
  <si>
    <t>שא</t>
  </si>
  <si>
    <t>שותפות ואחוה</t>
  </si>
  <si>
    <t>דבאח אחמד</t>
  </si>
  <si>
    <t>חזית דייר אלאסד הדימוקרטית</t>
  </si>
  <si>
    <t>סנעאללה נסר</t>
  </si>
  <si>
    <t>אל אמאנה</t>
  </si>
  <si>
    <t>פנ</t>
  </si>
  <si>
    <t>אל מוסתקבל</t>
  </si>
  <si>
    <t>אסדי קאסם</t>
  </si>
  <si>
    <t>אל רסאלה</t>
  </si>
  <si>
    <t>חוסין נימר</t>
  </si>
  <si>
    <t>אל תג'מוע אל דיראוי</t>
  </si>
  <si>
    <t>טאהא אסדי רבאח</t>
  </si>
  <si>
    <t>אל הודא</t>
  </si>
  <si>
    <t>מוסא מוחמד</t>
  </si>
  <si>
    <t>הברית הדימוקרטית</t>
  </si>
  <si>
    <t>אסדי אבראהים</t>
  </si>
  <si>
    <t>סנעאללה בילאל</t>
  </si>
  <si>
    <t>דייר חנא</t>
  </si>
  <si>
    <t>אלתחאלוף אלוטני אלדימוקרטי</t>
  </si>
  <si>
    <t>החזית הדימוקרטית לשלום ולשוויון</t>
  </si>
  <si>
    <t>אלאצלאח</t>
  </si>
  <si>
    <t>אלטריק אלסחיח</t>
  </si>
  <si>
    <t>חג'ו נאיף</t>
  </si>
  <si>
    <t>חוסיין סמיר</t>
  </si>
  <si>
    <t>אלאתיחאד</t>
  </si>
  <si>
    <t>ח'טיב רג'א</t>
  </si>
  <si>
    <t>דימונה ביתנו</t>
  </si>
  <si>
    <t>ברונשטיין אלי</t>
  </si>
  <si>
    <t>הבית היהודי בראשות אברהם לוי ועופר טלקר</t>
  </si>
  <si>
    <t>הליכוד בראשות בנימין ביטון</t>
  </si>
  <si>
    <t>ביטון בנימין</t>
  </si>
  <si>
    <t>דימונה בלב בראשות יצחק ג'קי אדרי</t>
  </si>
  <si>
    <t>צח</t>
  </si>
  <si>
    <t>צעירי דימונה</t>
  </si>
  <si>
    <t>דימונה אחרת בראשות מיכל אבו</t>
  </si>
  <si>
    <t>אבו מיכל</t>
  </si>
  <si>
    <t>תנופה לדימונה</t>
  </si>
  <si>
    <t>חב"ד קירוב לבבות</t>
  </si>
  <si>
    <t>דרך החינוך</t>
  </si>
  <si>
    <t>ראש צעיר לעיר בראשות משה מלכה</t>
  </si>
  <si>
    <t>מלכה משה</t>
  </si>
  <si>
    <t>הוד השרון אחת בראשות חי אדיב</t>
  </si>
  <si>
    <t>אדיב חי</t>
  </si>
  <si>
    <t>יש עתיד עם דרך העיר</t>
  </si>
  <si>
    <t>גור נוה יוסף</t>
  </si>
  <si>
    <t>כיוון חדש בראשות ד"ר יואב רוזן</t>
  </si>
  <si>
    <t>רוזן יואב</t>
  </si>
  <si>
    <t>קצב - מרצ בראשות אמיר כוכבי</t>
  </si>
  <si>
    <t>כוכבי אמיר</t>
  </si>
  <si>
    <t>חיים שאבי - יש לך חבר במועצת העיר</t>
  </si>
  <si>
    <t>תכ</t>
  </si>
  <si>
    <t>תכלס - בראשות אביבה גוטרמן</t>
  </si>
  <si>
    <t>גוטרמן אביבה</t>
  </si>
  <si>
    <t>הירוקים בהוד השרון</t>
  </si>
  <si>
    <t>בית לכולנו הבית היהודי בהנהגת אופיר טואיל גדעון סעדי יעל נחושתן</t>
  </si>
  <si>
    <t>הליכוד בראשות ארנון אברמוב</t>
  </si>
  <si>
    <t>מא</t>
  </si>
  <si>
    <t>מאוחדים למען הוד השרון בראשות משה ארז</t>
  </si>
  <si>
    <t>הוד השרון - זו המחויבות שלנו</t>
  </si>
  <si>
    <t>הר אדר</t>
  </si>
  <si>
    <t>יחד בתנופה חן פיליפוביץ</t>
  </si>
  <si>
    <t>פיליפוביץ חן</t>
  </si>
  <si>
    <t>חמ</t>
  </si>
  <si>
    <t>התושבים במרכז חיים מנדל שקד</t>
  </si>
  <si>
    <t>מנדל שקד חיים</t>
  </si>
  <si>
    <t>בונים קהילה ענת כנפו</t>
  </si>
  <si>
    <t>כנפו ענת</t>
  </si>
  <si>
    <t>הרצליה</t>
  </si>
  <si>
    <t>הרצליה שלנו - מרצ ובלתי מפלגתיים בראשות יהונתן יסעור</t>
  </si>
  <si>
    <t>יסעור יהונתן</t>
  </si>
  <si>
    <t>צנ</t>
  </si>
  <si>
    <t>צעירים וסביבה נטו בראשות מאיה כץ</t>
  </si>
  <si>
    <t>הכי טוב להרצליה בראשות צביקה הדר</t>
  </si>
  <si>
    <t>הדר צבי</t>
  </si>
  <si>
    <t>הליכוד - הבית יהודי בראשות צבי וייס</t>
  </si>
  <si>
    <t>חזון ונסיון</t>
  </si>
  <si>
    <t>פדלון משה</t>
  </si>
  <si>
    <t>התאחדות הספרדית העולמית שומרי תורה</t>
  </si>
  <si>
    <t>חד</t>
  </si>
  <si>
    <t>דרך חדשה</t>
  </si>
  <si>
    <t>יש עתיד בהרצליה בראשות עפרה בל</t>
  </si>
  <si>
    <t>אם תרצו בראשות ירון עולמי</t>
  </si>
  <si>
    <t>עולמי ירון</t>
  </si>
  <si>
    <t>גשר - מחברים את הרצליה</t>
  </si>
  <si>
    <t>תנועת הרצליה באהבה- מיכאלה זידנר</t>
  </si>
  <si>
    <t>זידנר מיכאלה</t>
  </si>
  <si>
    <t>הרצליה אחת בראשות אורית רשפי</t>
  </si>
  <si>
    <t>רשפי אורית</t>
  </si>
  <si>
    <t>רשימת העבודה ובלתי מפלגתיים בראשות עמוס רון</t>
  </si>
  <si>
    <t>רון עמוס</t>
  </si>
  <si>
    <t>הירוקים בהרצליה</t>
  </si>
  <si>
    <t>הרצליה למען תושביה בראשות ד"ר שמואל סעדיה עו"ד</t>
  </si>
  <si>
    <t>סעדיה שמואל</t>
  </si>
  <si>
    <t>הדור הבא</t>
  </si>
  <si>
    <t>יגר יפה</t>
  </si>
  <si>
    <t>זכרון יעקב</t>
  </si>
  <si>
    <t>לנו</t>
  </si>
  <si>
    <t>זכרון שבלב</t>
  </si>
  <si>
    <t>אבוטבול אלי</t>
  </si>
  <si>
    <t>הרשימה המאוחדת נאמני תורה למען זכרון יעקב</t>
  </si>
  <si>
    <t>הליכוד המושבה מתחדשת</t>
  </si>
  <si>
    <t>זכרון יעקב שלנו</t>
  </si>
  <si>
    <t>בלומנפלד מישה</t>
  </si>
  <si>
    <t>אנו זכרונים</t>
  </si>
  <si>
    <t>הבית היהודי ברשות אבנר שבתאי</t>
  </si>
  <si>
    <t>לזכרון יעקב יש עתיד בראשות אפרת בן אפרים</t>
  </si>
  <si>
    <t>זמר</t>
  </si>
  <si>
    <t>אלחק</t>
  </si>
  <si>
    <t>אלנדאל ואלעמל</t>
  </si>
  <si>
    <t>אלכראמה</t>
  </si>
  <si>
    <t>אלעטאא</t>
  </si>
  <si>
    <t>אלוואפאא</t>
  </si>
  <si>
    <t>קך</t>
  </si>
  <si>
    <t>אלאנתמאא</t>
  </si>
  <si>
    <t>אלסיראט</t>
  </si>
  <si>
    <t>עהד ואלתזאם</t>
  </si>
  <si>
    <t>אלתראבט</t>
  </si>
  <si>
    <t>סות אלחק</t>
  </si>
  <si>
    <t>גאנם דיאב</t>
  </si>
  <si>
    <t>חרזאללה תמים</t>
  </si>
  <si>
    <t>גאנם עאיד</t>
  </si>
  <si>
    <t>אלתאאחי</t>
  </si>
  <si>
    <t>אבו חבלה עמאד</t>
  </si>
  <si>
    <t>אלתנמיה</t>
  </si>
  <si>
    <t>זידאן סוהיל</t>
  </si>
  <si>
    <t>זרזיר</t>
  </si>
  <si>
    <t>אל אמל אלגידיד</t>
  </si>
  <si>
    <t>ועד</t>
  </si>
  <si>
    <t>קן</t>
  </si>
  <si>
    <t>האחווה</t>
  </si>
  <si>
    <t>הייב חסן</t>
  </si>
  <si>
    <t>ץי</t>
  </si>
  <si>
    <t>עיאדאת מוסא</t>
  </si>
  <si>
    <t>אלאכיה</t>
  </si>
  <si>
    <t>הייב מאדי</t>
  </si>
  <si>
    <t>מזאריב מאוחדת</t>
  </si>
  <si>
    <t>מזאריב אמיר</t>
  </si>
  <si>
    <t>זרזיר המאוחדת</t>
  </si>
  <si>
    <t>ג'ואמיס עבדאללה</t>
  </si>
  <si>
    <t>אחריות</t>
  </si>
  <si>
    <t>גריפאת עאטף</t>
  </si>
  <si>
    <t>הליכוד בראשות חיים אביטן יחד שבטי ישראל</t>
  </si>
  <si>
    <t>אביטן חיים</t>
  </si>
  <si>
    <t>רשימת יש עתיד למועצת העיר בראשות צביקה גנדלמן</t>
  </si>
  <si>
    <t>גנדלמן צביקה</t>
  </si>
  <si>
    <t>נר</t>
  </si>
  <si>
    <t>זהות יהודית בראשות עוד צפריר</t>
  </si>
  <si>
    <t>התנועה החברתית הירוקה בראשות חדוה יחזקאלי</t>
  </si>
  <si>
    <t>יחזקאלי חדוה</t>
  </si>
  <si>
    <t>שס המתחדשת בראשות בועז ביטון</t>
  </si>
  <si>
    <t>חדרה ביתנו בראשות רומן גישר</t>
  </si>
  <si>
    <t>הצעירים למועצת העיר חדרה בראשות אמיר ימין</t>
  </si>
  <si>
    <t>הבית היהודי בראשות עוד אליהו בוסקילה</t>
  </si>
  <si>
    <t>יחד למען חדרה בראשות טל אליהו למועצת העיר</t>
  </si>
  <si>
    <t>עידן המהפך בראשות נתן לבייב</t>
  </si>
  <si>
    <t>חדרה אחרת בראשות שלמה בוזגלו</t>
  </si>
  <si>
    <t>בוזגלו שלמה</t>
  </si>
  <si>
    <t>לתת תקוה בראשות עמי ניב</t>
  </si>
  <si>
    <t>אחים לדרך</t>
  </si>
  <si>
    <t>העבודה בראשות צביקה לזרוביץ</t>
  </si>
  <si>
    <t>איחוד אחים</t>
  </si>
  <si>
    <t>חדרה נקיה עם רחמים כובאני</t>
  </si>
  <si>
    <t>החדרתים</t>
  </si>
  <si>
    <t>אמת בראשות מוטי ששון</t>
  </si>
  <si>
    <t>ששון מוטי</t>
  </si>
  <si>
    <t>חנ</t>
  </si>
  <si>
    <t>מצטיינים בחינוך</t>
  </si>
  <si>
    <t>הפתק השני צעירים בראשות מורן ישראל למען דיור תעסוקה ובילוי</t>
  </si>
  <si>
    <t>ישראל ביתנו חולון</t>
  </si>
  <si>
    <t>רשימת עמוס ירושלמי</t>
  </si>
  <si>
    <t>חולון חוזרת לחיים</t>
  </si>
  <si>
    <t>חזן שמעון</t>
  </si>
  <si>
    <t>אילן לוי החבר שלי במועצה</t>
  </si>
  <si>
    <t>הליכוד בראשות שמריהו מיכאל</t>
  </si>
  <si>
    <t>שמריהו מיכאל</t>
  </si>
  <si>
    <t>חולון הירוקה בראשות עו"ד רועי כהן</t>
  </si>
  <si>
    <t>הבית היהודי בראשות שלומי תמם</t>
  </si>
  <si>
    <t>חולון שלנו</t>
  </si>
  <si>
    <t>יפרח משה</t>
  </si>
  <si>
    <t>חורה</t>
  </si>
  <si>
    <t>חורה אואלאן</t>
  </si>
  <si>
    <t>אלנבארי מוחמד</t>
  </si>
  <si>
    <t>חורה ללאסלאח ולתעייר</t>
  </si>
  <si>
    <t>חורה המאוחדת</t>
  </si>
  <si>
    <t>אלעטאונה פארוק</t>
  </si>
  <si>
    <t>חורפיש</t>
  </si>
  <si>
    <t>סע</t>
  </si>
  <si>
    <t>אלוועד</t>
  </si>
  <si>
    <t>סמב</t>
  </si>
  <si>
    <t>העיקרון</t>
  </si>
  <si>
    <t>הרשימה המשותפת</t>
  </si>
  <si>
    <t>נמ</t>
  </si>
  <si>
    <t>הצדק והשוויון</t>
  </si>
  <si>
    <t>דר</t>
  </si>
  <si>
    <t>אל אחלאס</t>
  </si>
  <si>
    <t>עאמר מאג'ד</t>
  </si>
  <si>
    <t>ג'דבאן ראג'ח</t>
  </si>
  <si>
    <t>הרשימה של יונה יהב</t>
  </si>
  <si>
    <t>יהב יונה</t>
  </si>
  <si>
    <t>יהדות התורה-שס-אחדות למען כולם</t>
  </si>
  <si>
    <t>יש עתיד צעירי חיפה רשימה משותפת למועצת העיר</t>
  </si>
  <si>
    <t>חיפה ביתנו</t>
  </si>
  <si>
    <t>חיים בחיפה בראשות ד"ר עינת קליש רותם</t>
  </si>
  <si>
    <t>קליש-רותם עינת</t>
  </si>
  <si>
    <t>חד"ש-החזית הדמוקרטית לשלום ולשוויון</t>
  </si>
  <si>
    <t>הירוקים של חיפה איכות חיים וסביבה פיתוח ותעסוקה</t>
  </si>
  <si>
    <t>יפ</t>
  </si>
  <si>
    <t>מהפך בחיפה בראשות יעקב בורובסקי</t>
  </si>
  <si>
    <t>בורובסקי יעקב</t>
  </si>
  <si>
    <t>הליכוד בראשות שמשון עידו</t>
  </si>
  <si>
    <t>שדולת גמלאים חיפה למועצת העיר</t>
  </si>
  <si>
    <t>אוהבי חיפה-בראשות ישראל סביון</t>
  </si>
  <si>
    <t>בל"ד-אלתג'מוע אלווטני אלחיפאוי</t>
  </si>
  <si>
    <t>רמי לוי למועצת העיר חיפה</t>
  </si>
  <si>
    <t>חיפה חדשה בראשות ד"ר איתי גלבוע</t>
  </si>
  <si>
    <t>גלבוע איתי</t>
  </si>
  <si>
    <t>קרית חיים אחת</t>
  </si>
  <si>
    <t>מרצ חיפה- הטובים למועצה</t>
  </si>
  <si>
    <t>תקווה לחיפה בראשות זאב סילס</t>
  </si>
  <si>
    <t>סילס זאב</t>
  </si>
  <si>
    <t>קול השכונות</t>
  </si>
  <si>
    <t>די</t>
  </si>
  <si>
    <t>שלמה גלבוע ישגיח בשבילך על ראש העיר הורדת הארנונה דיור בר-השגה חיפה ירוקה</t>
  </si>
  <si>
    <t>כולנו חיפאים</t>
  </si>
  <si>
    <t>ץף</t>
  </si>
  <si>
    <t>מועצת תושבי חיפה</t>
  </si>
  <si>
    <t>לב בראשות לאון בן מרגי</t>
  </si>
  <si>
    <t>אהבת ישראל חיפה אחת</t>
  </si>
  <si>
    <t>חצור הגלילית</t>
  </si>
  <si>
    <t>גשר רשימה מאוחדת שס אגודת ישראל</t>
  </si>
  <si>
    <t>הליכוד בראשות שמעון סויסה</t>
  </si>
  <si>
    <t>סויסה שמעון</t>
  </si>
  <si>
    <t>ףז</t>
  </si>
  <si>
    <t>אהבת חסד</t>
  </si>
  <si>
    <t>יחד מובילים לשינוי</t>
  </si>
  <si>
    <t>חצור מנצחת בראשות הרצל צ'ווה</t>
  </si>
  <si>
    <t>צווה הרצל חיים</t>
  </si>
  <si>
    <t>עתיד בחצור בראשות רינה מרגוליס ומיכאל קבסה</t>
  </si>
  <si>
    <t>שותפים לדרך ה</t>
  </si>
  <si>
    <t>ב</t>
  </si>
  <si>
    <t>חצור שלנו הבית היהודי בראשות יורם כמיסה</t>
  </si>
  <si>
    <t>כמיסה יורם</t>
  </si>
  <si>
    <t>חצור אחת</t>
  </si>
  <si>
    <t>האיחוד הלאומי</t>
  </si>
  <si>
    <t>נבון שמעון</t>
  </si>
  <si>
    <t>חריש</t>
  </si>
  <si>
    <t>הליכוד יחד לחריש</t>
  </si>
  <si>
    <t>קשת יצחק</t>
  </si>
  <si>
    <t>מנהיגות מנצחת</t>
  </si>
  <si>
    <t>קליין שלמה</t>
  </si>
  <si>
    <t>התאחדות הספרדית העולמית שומרי תורה אגודת החרדים דגל תורה בראשות זגדון אליהו</t>
  </si>
  <si>
    <t>לב למועצה בראשות יוסי בן דוד ודרור לאלוש</t>
  </si>
  <si>
    <t>בן דוד יוסף</t>
  </si>
  <si>
    <t>למען הקהילה בראשות דודיק דוד אזולאי</t>
  </si>
  <si>
    <t>הליכוד בראשות ציון פניאן</t>
  </si>
  <si>
    <t>פיניאן ציון</t>
  </si>
  <si>
    <t>יהדות התורה-אגודת ישראל</t>
  </si>
  <si>
    <t>זיו יעיש מנהיג צעיר לעתיד העיר</t>
  </si>
  <si>
    <t>שמוליק חרמיש למועצת העיר</t>
  </si>
  <si>
    <t>הבית היהודי בטבריה</t>
  </si>
  <si>
    <t>יש עתיד בטבריה בראשות עומרי נחום</t>
  </si>
  <si>
    <t>מרימים את טבריה</t>
  </si>
  <si>
    <t>קובי רון אהרון</t>
  </si>
  <si>
    <t>התקווה לטבריה</t>
  </si>
  <si>
    <t>טובא-זנגריה</t>
  </si>
  <si>
    <t>טובא זנגריה תחילה</t>
  </si>
  <si>
    <t>הייב חוסין</t>
  </si>
  <si>
    <t>חופש השינוי והשיויון - מרצ</t>
  </si>
  <si>
    <t>פאיז עומר ויסאם</t>
  </si>
  <si>
    <t>קבלאן צאהי</t>
  </si>
  <si>
    <t>טורעאן</t>
  </si>
  <si>
    <t>שבאב טורעאן וצעירי טורעאן</t>
  </si>
  <si>
    <t>שבאבנא</t>
  </si>
  <si>
    <t>נד</t>
  </si>
  <si>
    <t>רשימת טורעאן הדמוקרטית</t>
  </si>
  <si>
    <t>אלאח'וה</t>
  </si>
  <si>
    <t>ג'בהת אלח'דמאת בקראמה וטנייה</t>
  </si>
  <si>
    <t>אנא אלמואטן</t>
  </si>
  <si>
    <t>אלנהדה</t>
  </si>
  <si>
    <t>נהג' אלאמאנה</t>
  </si>
  <si>
    <t>דחלה עימאד</t>
  </si>
  <si>
    <t>אלקאא אלטורעאני</t>
  </si>
  <si>
    <t>עדוי מאזן</t>
  </si>
  <si>
    <t>התנועה לעשייה ושינוי</t>
  </si>
  <si>
    <t>עדוי שאהר</t>
  </si>
  <si>
    <t>לא</t>
  </si>
  <si>
    <t>הרשימה הדימוקרטית</t>
  </si>
  <si>
    <t>אלחק ואלאסלאח</t>
  </si>
  <si>
    <t>קשוע עבד אלסלאם</t>
  </si>
  <si>
    <t>אלעדל</t>
  </si>
  <si>
    <t>אמל ועמל</t>
  </si>
  <si>
    <t>אלתעאון ואלאח'א</t>
  </si>
  <si>
    <t>שע</t>
  </si>
  <si>
    <t>אלשועאע</t>
  </si>
  <si>
    <t>אלכותלה אלאסלאמיה</t>
  </si>
  <si>
    <t>רשימת מען</t>
  </si>
  <si>
    <t>אלנסר</t>
  </si>
  <si>
    <t>מנצור מוחמד</t>
  </si>
  <si>
    <t>הא</t>
  </si>
  <si>
    <t>אלתעאון ואלתגיר</t>
  </si>
  <si>
    <t>עבד אל חי מאמון</t>
  </si>
  <si>
    <t>הליכוד טירת כרמל 1 בראשות אריה טל</t>
  </si>
  <si>
    <t>טל אריה</t>
  </si>
  <si>
    <t>הבית היהודי בראשות אריה פרג'ון</t>
  </si>
  <si>
    <t>פרג'ון אריה מצליח</t>
  </si>
  <si>
    <t>אמינות ויושר מוריס בנימין</t>
  </si>
  <si>
    <t>בראשות דוד שחר</t>
  </si>
  <si>
    <t>שחר דוד</t>
  </si>
  <si>
    <t>כוח 1 בראשות אפרת ששון דוד</t>
  </si>
  <si>
    <t>עוצמה מיכאל כהן</t>
  </si>
  <si>
    <t>מריומה</t>
  </si>
  <si>
    <t>על</t>
  </si>
  <si>
    <t>בראשות יגאל ישראל</t>
  </si>
  <si>
    <t>ישראל יגאל</t>
  </si>
  <si>
    <t>אהבה ואחווה בראשות בנימין יעקב</t>
  </si>
  <si>
    <t>תנופה לקידום השכונות הוותיקות</t>
  </si>
  <si>
    <t>חסד לאברהם</t>
  </si>
  <si>
    <t>שת</t>
  </si>
  <si>
    <t>אלתקדם ואלאזדהאר</t>
  </si>
  <si>
    <t>אלאסראא</t>
  </si>
  <si>
    <t>טמרה בלדי</t>
  </si>
  <si>
    <t>חפ</t>
  </si>
  <si>
    <t>גט</t>
  </si>
  <si>
    <t>חזית טמרה הדמוקרטית</t>
  </si>
  <si>
    <t>אה</t>
  </si>
  <si>
    <t>אל נג'אח</t>
  </si>
  <si>
    <t>חל</t>
  </si>
  <si>
    <t>וחדת אלופאק</t>
  </si>
  <si>
    <t>קואדר טמרה</t>
  </si>
  <si>
    <t>חרקת אלבנאא אלחדאריה</t>
  </si>
  <si>
    <t>אלתג'מע אלווטני אלדמוקרטי</t>
  </si>
  <si>
    <t>אל ופאק</t>
  </si>
  <si>
    <t>אלווחדה ואלעטאא</t>
  </si>
  <si>
    <t>טמרה אלמחבה ואלמסאוואה</t>
  </si>
  <si>
    <t>צק</t>
  </si>
  <si>
    <t>עהד אלג'מאהיר</t>
  </si>
  <si>
    <t>חרקת שבאב תגייר ולאסלאח</t>
  </si>
  <si>
    <t>מע</t>
  </si>
  <si>
    <t>אל נסר</t>
  </si>
  <si>
    <t>אל פג'ר</t>
  </si>
  <si>
    <t>טמרה נחו אלאפדל</t>
  </si>
  <si>
    <t>אבו אל היג'א קאסם</t>
  </si>
  <si>
    <t>חד"ש-החזית הדמוקרטית לשלום ושוויון</t>
  </si>
  <si>
    <t>עואד סמיר</t>
  </si>
  <si>
    <t>כל אלבלד</t>
  </si>
  <si>
    <t>דיאב חוסאם</t>
  </si>
  <si>
    <t>רשימת האיחוד הערבי</t>
  </si>
  <si>
    <t>דיאב ואיל</t>
  </si>
  <si>
    <t>סנ</t>
  </si>
  <si>
    <t>אעמאר טמרה</t>
  </si>
  <si>
    <t>אבו רומי מוסטפא</t>
  </si>
  <si>
    <t>צד</t>
  </si>
  <si>
    <t>טמרה ללג'מיע</t>
  </si>
  <si>
    <t>דיאב סוהייל</t>
  </si>
  <si>
    <t>אלתנמיה ואלתטויר</t>
  </si>
  <si>
    <t>אבו רומי מוסא</t>
  </si>
  <si>
    <t>ביאדר טמרה</t>
  </si>
  <si>
    <t>חג'אזי מוחמד</t>
  </si>
  <si>
    <t>אלחריה ואלעדאלה</t>
  </si>
  <si>
    <t>חג'אזי תייסיר</t>
  </si>
  <si>
    <t>יאנוח-ג'ת</t>
  </si>
  <si>
    <t>יחד לשינוי ושוויון</t>
  </si>
  <si>
    <t>אלתקדם ולאסלאח</t>
  </si>
  <si>
    <t>ביבאר</t>
  </si>
  <si>
    <t>אלאכווה</t>
  </si>
  <si>
    <t>סעד</t>
  </si>
  <si>
    <t>אלאהל</t>
  </si>
  <si>
    <t>אלמוסתקלה ג'ת-ינוח</t>
  </si>
  <si>
    <t>ףי</t>
  </si>
  <si>
    <t>ביסאן</t>
  </si>
  <si>
    <t>חאסבאני מעדא</t>
  </si>
  <si>
    <t>ףנ</t>
  </si>
  <si>
    <t>סעיד יוסף</t>
  </si>
  <si>
    <t>יבנאל</t>
  </si>
  <si>
    <t>יבנאל אחת</t>
  </si>
  <si>
    <t>לעתיד יבנאל</t>
  </si>
  <si>
    <t>צעירי יבנאל</t>
  </si>
  <si>
    <t>בוחבוט מאיר</t>
  </si>
  <si>
    <t>עמרוסי אלון</t>
  </si>
  <si>
    <t>כהן רוני</t>
  </si>
  <si>
    <t>יבנה שלנו</t>
  </si>
  <si>
    <t>גוב ארי צבי</t>
  </si>
  <si>
    <t>רשימה דתית מאוחדת</t>
  </si>
  <si>
    <t>אנשים בראשות רונית ארנפרויד כהן</t>
  </si>
  <si>
    <t>ארנפרוינד כהן רונית</t>
  </si>
  <si>
    <t>הבית היהודי בראשות אלי מזוז</t>
  </si>
  <si>
    <t>יבנה עיר אחת</t>
  </si>
  <si>
    <t>יבנה בתנופה בראשות מאיר בן הרוש</t>
  </si>
  <si>
    <t>בן הרוש מאיר</t>
  </si>
  <si>
    <t>אופק ליבנה בראשית אודי דבורה</t>
  </si>
  <si>
    <t>חץ</t>
  </si>
  <si>
    <t>רשימת הצעירים בראשות שאול ציון</t>
  </si>
  <si>
    <t>עשור שמעון עתיד ליבנה</t>
  </si>
  <si>
    <t>יהוד-מונוסון</t>
  </si>
  <si>
    <t>יחד בראשות יעלה מקליס</t>
  </si>
  <si>
    <t>מקליס יעלה</t>
  </si>
  <si>
    <t>יהוד מונסון החדשה בראשות יוסף בן דוד</t>
  </si>
  <si>
    <t>קולנו נוה</t>
  </si>
  <si>
    <t>אלי גרינמן מנהיג מהלב</t>
  </si>
  <si>
    <t>גרינמן אלי</t>
  </si>
  <si>
    <t>יעד בראשות אמנון סעד</t>
  </si>
  <si>
    <t>סעד אמנון</t>
  </si>
  <si>
    <t>הבית היהודי בראשות שמעון בונפיל</t>
  </si>
  <si>
    <t>לצידך בראשות ורדי בושרי</t>
  </si>
  <si>
    <t>בושרי ורדי</t>
  </si>
  <si>
    <t>הליכוד בראשות אורי מיטלמן</t>
  </si>
  <si>
    <t>יהוד אחרת</t>
  </si>
  <si>
    <t>ימ</t>
  </si>
  <si>
    <t>יהוד מונסון שלנו</t>
  </si>
  <si>
    <t>יכיני יענקלה</t>
  </si>
  <si>
    <t>העבודה בראשות חלי פרידמן</t>
  </si>
  <si>
    <t>אוריאל בן אסולי להצלחת יהוד מונסון א.ל.י.</t>
  </si>
  <si>
    <t>בן אסולי אוריאל</t>
  </si>
  <si>
    <t>סיעת יחדיו למען יהוד מונסון</t>
  </si>
  <si>
    <t>יסוד המעלה</t>
  </si>
  <si>
    <t>יסוד המעלה אחת</t>
  </si>
  <si>
    <t>אור אילן</t>
  </si>
  <si>
    <t>יסוד המעלה שלנו</t>
  </si>
  <si>
    <t>מזרחי מרדכי</t>
  </si>
  <si>
    <t>למען המושבה</t>
  </si>
  <si>
    <t>המעלה שלי</t>
  </si>
  <si>
    <t>זמירי שרה</t>
  </si>
  <si>
    <t>יפיע</t>
  </si>
  <si>
    <t>חזית איחוד יפיע הדימוקרטית</t>
  </si>
  <si>
    <t>וחדת יאפא</t>
  </si>
  <si>
    <t>עבאס סאהר</t>
  </si>
  <si>
    <t>לם</t>
  </si>
  <si>
    <t>הרשימה הניטראלית ובלתי מפלגתית</t>
  </si>
  <si>
    <t>עלי סאלח סאלח</t>
  </si>
  <si>
    <t>הקידמה והבינוי</t>
  </si>
  <si>
    <t>רשימת האחווה</t>
  </si>
  <si>
    <t>ג'מיע בני יפיע</t>
  </si>
  <si>
    <t>השלום והשוויון</t>
  </si>
  <si>
    <t>כנאנה עימראן</t>
  </si>
  <si>
    <t>אס</t>
  </si>
  <si>
    <t>יקנעם שבלב בראשות סימון אלפסי</t>
  </si>
  <si>
    <t>אלפסי סימון</t>
  </si>
  <si>
    <t>רומן פרס ויקנעם פלוס</t>
  </si>
  <si>
    <t>יקנעם הצעירה</t>
  </si>
  <si>
    <t>אלטרנטיבה בראשות יורי מגנר</t>
  </si>
  <si>
    <t>דן</t>
  </si>
  <si>
    <t>ישי</t>
  </si>
  <si>
    <t>יקנעם מרגישים בבית בראשות רונן שפירא</t>
  </si>
  <si>
    <t>שפירא רונן דוד</t>
  </si>
  <si>
    <t>יש עתיד ביקנעם בראשות צחי דקל</t>
  </si>
  <si>
    <t>דקל יצחק צחי</t>
  </si>
  <si>
    <t>הבית היהודי יקנעם בראשות אברהם איבגי</t>
  </si>
  <si>
    <t>אגודת ישראל - דגל התורה</t>
  </si>
  <si>
    <t>ירושלים תצליח בראשות ניר ברקת</t>
  </si>
  <si>
    <t>ברקת ניר</t>
  </si>
  <si>
    <t>התעוררות בירושלים</t>
  </si>
  <si>
    <t>ירושלמים בראשות רחל עזריה</t>
  </si>
  <si>
    <t>מרצ העבודה ירושלים החופשית התנועה הירוקה</t>
  </si>
  <si>
    <t>ירושלים מאוחדת</t>
  </si>
  <si>
    <t>אפשטין חיים</t>
  </si>
  <si>
    <t>הליכוד ביתנו בראשות משה ליאון</t>
  </si>
  <si>
    <t>ליאון משה</t>
  </si>
  <si>
    <t>פסגת זאב על המפה</t>
  </si>
  <si>
    <t>שכונות ועסקים בראש בראשות עופר איובי</t>
  </si>
  <si>
    <t>אומץ לב בראשות נעמי צור</t>
  </si>
  <si>
    <t>טוב לירושלים</t>
  </si>
  <si>
    <t>יש עם אחד</t>
  </si>
  <si>
    <t>רשימת ותיקי וגמלאי ירושלים</t>
  </si>
  <si>
    <t>ירכא</t>
  </si>
  <si>
    <t>אחדות ירכא</t>
  </si>
  <si>
    <t>מי</t>
  </si>
  <si>
    <t>מוסתקבל ירכא</t>
  </si>
  <si>
    <t>נהדת ירכא</t>
  </si>
  <si>
    <t>יב</t>
  </si>
  <si>
    <t>ירכא בלדנא</t>
  </si>
  <si>
    <t>האלטרנטיבה הטובה</t>
  </si>
  <si>
    <t>חביש ארז</t>
  </si>
  <si>
    <t>סמ</t>
  </si>
  <si>
    <t>ירכא ביתנו</t>
  </si>
  <si>
    <t>מעדי סעיד</t>
  </si>
  <si>
    <t>ירכא החדשה</t>
  </si>
  <si>
    <t>רא</t>
  </si>
  <si>
    <t>רואיא</t>
  </si>
  <si>
    <t>חביש והיב</t>
  </si>
  <si>
    <t>כאבול</t>
  </si>
  <si>
    <t>אלאהאלי</t>
  </si>
  <si>
    <t>מנ</t>
  </si>
  <si>
    <t>אלתדאמון</t>
  </si>
  <si>
    <t>בל"ד אלתג'מוע אלווטני אלדמוקרטי</t>
  </si>
  <si>
    <t>חזית כאבול</t>
  </si>
  <si>
    <t>אלעיין</t>
  </si>
  <si>
    <t>אלתג'מע אלבלדי</t>
  </si>
  <si>
    <t>בלדי כאבול</t>
  </si>
  <si>
    <t>ריאן סאלח</t>
  </si>
  <si>
    <t>כאבול אלגד</t>
  </si>
  <si>
    <t>בוקאעי חסן</t>
  </si>
  <si>
    <t>כאבול אלמוסתקבל</t>
  </si>
  <si>
    <t>אשקר ריאד</t>
  </si>
  <si>
    <t>כאוכב אבו אל-היג'א</t>
  </si>
  <si>
    <t>חזית כאוכב הדמוקרטית</t>
  </si>
  <si>
    <t>אלתבאת</t>
  </si>
  <si>
    <t>אלדוחא</t>
  </si>
  <si>
    <t>ברית לאומית דמוקרטית בל"ד</t>
  </si>
  <si>
    <t>אלאלסלאח ולתגייר</t>
  </si>
  <si>
    <t>קח</t>
  </si>
  <si>
    <t>חג'וג' קאסם</t>
  </si>
  <si>
    <t>עסר אלנהדה</t>
  </si>
  <si>
    <t>אבו אל היג'א עומר</t>
  </si>
  <si>
    <t>אחמד אחמד</t>
  </si>
  <si>
    <t>מוחמד חוסין</t>
  </si>
  <si>
    <t>עש</t>
  </si>
  <si>
    <t>כאוכב המאוחדת</t>
  </si>
  <si>
    <t>סאלח זאהר</t>
  </si>
  <si>
    <t>ראבטת אלעמל אלבלדי</t>
  </si>
  <si>
    <t>אחמד קאסם</t>
  </si>
  <si>
    <t>כוכב יאיר</t>
  </si>
  <si>
    <t>קא</t>
  </si>
  <si>
    <t>קהילה אחת בראשות שימי אליאל</t>
  </si>
  <si>
    <t>אליאל שימי</t>
  </si>
  <si>
    <t>גל</t>
  </si>
  <si>
    <t>גל בראשות יעקב ממן</t>
  </si>
  <si>
    <t>ממן יעקב</t>
  </si>
  <si>
    <t>הסיעה לשינוי והתחדשות בראשות אביבה מנצור</t>
  </si>
  <si>
    <t>מנצור אביבה יעל</t>
  </si>
  <si>
    <t>להחזיר את הקסם לישוב</t>
  </si>
  <si>
    <t>עשהאל שמעון</t>
  </si>
  <si>
    <t>כסיפה</t>
  </si>
  <si>
    <t>כסיפה לשוויון ושיפור</t>
  </si>
  <si>
    <t>אבו רביעה סאלם</t>
  </si>
  <si>
    <t>כסיפה אואלן</t>
  </si>
  <si>
    <t>אבו עגאג חאלד</t>
  </si>
  <si>
    <t>השלום והשיוויון</t>
  </si>
  <si>
    <t>כסייפה המאוחדת</t>
  </si>
  <si>
    <t>אלאמל ואלעמל</t>
  </si>
  <si>
    <t>כסרא-סמיע</t>
  </si>
  <si>
    <t>מן</t>
  </si>
  <si>
    <t>צה</t>
  </si>
  <si>
    <t>אלסדק ואלאמאנה</t>
  </si>
  <si>
    <t>אמת - בראשות סלמאן טרודי</t>
  </si>
  <si>
    <t>טרודי סלמאן</t>
  </si>
  <si>
    <t>השוויון</t>
  </si>
  <si>
    <t>אסעד נביה</t>
  </si>
  <si>
    <t>כעביה-טבאש-חג'אג'רה</t>
  </si>
  <si>
    <t>שותפות ואחווה</t>
  </si>
  <si>
    <t>אלוחדה האותיות</t>
  </si>
  <si>
    <t>קידום כעביה טבאש חג'ארה</t>
  </si>
  <si>
    <t>אל סלאם</t>
  </si>
  <si>
    <t>כעביה מוחמד</t>
  </si>
  <si>
    <t>פי</t>
  </si>
  <si>
    <t>עבודה ופיתוח</t>
  </si>
  <si>
    <t>כעביה זידאן</t>
  </si>
  <si>
    <t>חג'אג'רה ראפע</t>
  </si>
  <si>
    <t>כעביה חסן</t>
  </si>
  <si>
    <t>טבאש יאסר</t>
  </si>
  <si>
    <t>כפר ברא</t>
  </si>
  <si>
    <t>שינויים</t>
  </si>
  <si>
    <t>פמ</t>
  </si>
  <si>
    <t>אל-עיסא</t>
  </si>
  <si>
    <t>הפרח</t>
  </si>
  <si>
    <t>תמ</t>
  </si>
  <si>
    <t>ההבנה</t>
  </si>
  <si>
    <t>אלתאופיק</t>
  </si>
  <si>
    <t>אלערמי</t>
  </si>
  <si>
    <t>אלשבאב</t>
  </si>
  <si>
    <t>ריאן אמיר</t>
  </si>
  <si>
    <t>אלחוג'אג'</t>
  </si>
  <si>
    <t>עאסי אכרם</t>
  </si>
  <si>
    <t>עאסי מחמוד</t>
  </si>
  <si>
    <t>כפר ורדים</t>
  </si>
  <si>
    <t>מעוף</t>
  </si>
  <si>
    <t>יחיאלי סיון</t>
  </si>
  <si>
    <t>אופק</t>
  </si>
  <si>
    <t>אילון יורם</t>
  </si>
  <si>
    <t>כפר ורדים ירוק</t>
  </si>
  <si>
    <t>זיו</t>
  </si>
  <si>
    <t>כפר יאסיף</t>
  </si>
  <si>
    <t>אלבושרא</t>
  </si>
  <si>
    <t>כותלת כפר יאסיף המאוחדת</t>
  </si>
  <si>
    <t>החזית הדמוקרטית לשלום ושיוויון</t>
  </si>
  <si>
    <t>זידאן שאדי</t>
  </si>
  <si>
    <t>אלאחראר אלמוסתקלין</t>
  </si>
  <si>
    <t>אלחלף</t>
  </si>
  <si>
    <t>אלתג'מוע אלווטני אלדימוקרטי</t>
  </si>
  <si>
    <t>הרשימה הערבית המאוחדת</t>
  </si>
  <si>
    <t>אלתחאלף אלוטני אלתקדמי</t>
  </si>
  <si>
    <t>שבאב כפר יאסיף</t>
  </si>
  <si>
    <t>חסן מחמוד</t>
  </si>
  <si>
    <t>אלפג'ר אלג'דיד</t>
  </si>
  <si>
    <t>סעיד ג'ורג'</t>
  </si>
  <si>
    <t>אלמוראד</t>
  </si>
  <si>
    <t>תומא עוני</t>
  </si>
  <si>
    <t>כפר יונה</t>
  </si>
  <si>
    <t>יש יום חדש</t>
  </si>
  <si>
    <t>כחלון כידור שושי</t>
  </si>
  <si>
    <t>כי</t>
  </si>
  <si>
    <t>כפר יונה אחת אפי דרעי</t>
  </si>
  <si>
    <t>דרעי אפרים-אפי</t>
  </si>
  <si>
    <t>טל</t>
  </si>
  <si>
    <t>כפר ביחד</t>
  </si>
  <si>
    <t>יצחקי טולדנו מיטל רחל</t>
  </si>
  <si>
    <t>תנועת הרווחה היהדות והחינוך</t>
  </si>
  <si>
    <t>זה</t>
  </si>
  <si>
    <t>עכשיו זה הזמן יצחק בר- און</t>
  </si>
  <si>
    <t>בר-און יצחק</t>
  </si>
  <si>
    <t>תפנית הבית היהודי עופר שלום</t>
  </si>
  <si>
    <t>שלום עופר</t>
  </si>
  <si>
    <t>עשייה לשם שינוי יצחק דב</t>
  </si>
  <si>
    <t>דב יצחק</t>
  </si>
  <si>
    <t>כפר כמא</t>
  </si>
  <si>
    <t>סיעת נף בראשות נאבסו זכריא</t>
  </si>
  <si>
    <t>נאבסו זכריא</t>
  </si>
  <si>
    <t>מפנה</t>
  </si>
  <si>
    <t>הודא</t>
  </si>
  <si>
    <t>תחאוכה יצחק ואזרמס</t>
  </si>
  <si>
    <t>איחוד</t>
  </si>
  <si>
    <t>שנאס-אבזאק נהאד</t>
  </si>
  <si>
    <t>אדיגה</t>
  </si>
  <si>
    <t>נבסו אמיר</t>
  </si>
  <si>
    <t>בן הכפר</t>
  </si>
  <si>
    <t>בקיר חסן נסים</t>
  </si>
  <si>
    <t>כפר כמא העתיד</t>
  </si>
  <si>
    <t>אשמוז יוסף</t>
  </si>
  <si>
    <t>כפר כנא</t>
  </si>
  <si>
    <t>עת</t>
  </si>
  <si>
    <t>אלעלם ואלתטויר</t>
  </si>
  <si>
    <t>עואודה מוג'אהד</t>
  </si>
  <si>
    <t>בל"ד כפר כנא</t>
  </si>
  <si>
    <t>טאהא ואסל</t>
  </si>
  <si>
    <t>אלוחדה אלכנאויה</t>
  </si>
  <si>
    <t>אמארה עיז אלדין</t>
  </si>
  <si>
    <t>העתיד</t>
  </si>
  <si>
    <t>טאהא עבד אלחכים</t>
  </si>
  <si>
    <t>חד"ש כפר כנא</t>
  </si>
  <si>
    <t>אבו דאהוד נביל</t>
  </si>
  <si>
    <t>אך</t>
  </si>
  <si>
    <t>צעירי כפר כנא</t>
  </si>
  <si>
    <t>קד</t>
  </si>
  <si>
    <t>קאנא אלג'ליל</t>
  </si>
  <si>
    <t>ח'טיב עירפאן</t>
  </si>
  <si>
    <t>אלאסלאח ואלתנמיה</t>
  </si>
  <si>
    <t>ח'מאיסי מחמוד</t>
  </si>
  <si>
    <t>כפר מנדא</t>
  </si>
  <si>
    <t>אעמאר</t>
  </si>
  <si>
    <t>כפר מנדא אלמווחדה</t>
  </si>
  <si>
    <t>ן</t>
  </si>
  <si>
    <t>אלאח'לאס ולופא</t>
  </si>
  <si>
    <t>אלנהדה ללתג'ייר</t>
  </si>
  <si>
    <t>עבד אלחמיד מוחמד</t>
  </si>
  <si>
    <t>זכויות האזרח והשיוויון</t>
  </si>
  <si>
    <t>החזית הדמוקרטית לשלום ושוויון</t>
  </si>
  <si>
    <t>עבד אל חלים טאהא</t>
  </si>
  <si>
    <t>הצדק</t>
  </si>
  <si>
    <t>זידאן אבראהים</t>
  </si>
  <si>
    <t>בלדי</t>
  </si>
  <si>
    <t>זידאן האני</t>
  </si>
  <si>
    <t>מעוף בראשות יהודה בן חמו</t>
  </si>
  <si>
    <t>בן חמו יהודה</t>
  </si>
  <si>
    <t>מרצ כפר סבא בראשות עילאי הרסגור הנדין</t>
  </si>
  <si>
    <t>תפו"ח בראשות יובל לוי</t>
  </si>
  <si>
    <t>לוי יובל</t>
  </si>
  <si>
    <t>תנופה בראשות עו"ד איתן צנעני</t>
  </si>
  <si>
    <t>כפר סבא שלנו</t>
  </si>
  <si>
    <t>שיינפיין אברהם ממה</t>
  </si>
  <si>
    <t>הליכוד בראשות אורן כהן</t>
  </si>
  <si>
    <t>כהן אורן</t>
  </si>
  <si>
    <t>שס כפר סבא בראשות שמעון פרץ</t>
  </si>
  <si>
    <t>נשמה לכפר סבא</t>
  </si>
  <si>
    <t>מרק אירית</t>
  </si>
  <si>
    <t>ישראל ביתנו בראשות בועז אוסניס</t>
  </si>
  <si>
    <t>קול החינוך בראשות יאיר אברהם</t>
  </si>
  <si>
    <t>טהפ</t>
  </si>
  <si>
    <t>זנ</t>
  </si>
  <si>
    <t>בר</t>
  </si>
  <si>
    <t>זהרת אלבנא ואלאעמר</t>
  </si>
  <si>
    <t>הרשימה המאוחדת אלעזה</t>
  </si>
  <si>
    <t>אצ</t>
  </si>
  <si>
    <t>בדיר אלאצל</t>
  </si>
  <si>
    <t>טאהא אלאמל</t>
  </si>
  <si>
    <t>אלמגד אלעאמרי</t>
  </si>
  <si>
    <t>אלמוסתקבל עאאלת בדיר</t>
  </si>
  <si>
    <t>הים</t>
  </si>
  <si>
    <t>אל עאמר המטרה</t>
  </si>
  <si>
    <t>אלבהג'ה</t>
  </si>
  <si>
    <t>קצ</t>
  </si>
  <si>
    <t>אלועד ואלצלאח</t>
  </si>
  <si>
    <t>יו</t>
  </si>
  <si>
    <t>פא</t>
  </si>
  <si>
    <t>אל עיסא אלמואחדה</t>
  </si>
  <si>
    <t>דא</t>
  </si>
  <si>
    <t>אלזהרה</t>
  </si>
  <si>
    <t>עיסא סאמי</t>
  </si>
  <si>
    <t>סק</t>
  </si>
  <si>
    <t>אל בדיר אלמווחדה אלסלאם וולחק</t>
  </si>
  <si>
    <t>בדיר עאדל</t>
  </si>
  <si>
    <t>אלוחדה ואלתגייר</t>
  </si>
  <si>
    <t>סרסור נאדר</t>
  </si>
  <si>
    <t>כפר קרע</t>
  </si>
  <si>
    <t>אלבנאא</t>
  </si>
  <si>
    <t>אלוויפאק</t>
  </si>
  <si>
    <t>אלאמאן</t>
  </si>
  <si>
    <t>אלתחאלוף</t>
  </si>
  <si>
    <t>מסארוה נזיה</t>
  </si>
  <si>
    <t>מסאלחה נואף</t>
  </si>
  <si>
    <t>סר</t>
  </si>
  <si>
    <t>אלמסירה</t>
  </si>
  <si>
    <t>בדחי פראס</t>
  </si>
  <si>
    <t>אלאמאנה</t>
  </si>
  <si>
    <t>עתאמנה חסן</t>
  </si>
  <si>
    <t>חזית כפר קרע הדמוקרטית</t>
  </si>
  <si>
    <t>חמרשי בלאל</t>
  </si>
  <si>
    <t>אלמוסאואה</t>
  </si>
  <si>
    <t>יחיא סולימאן</t>
  </si>
  <si>
    <t>כפר תבור</t>
  </si>
  <si>
    <t>רשימת כפר תבור אחת בראשות יוסי דולה</t>
  </si>
  <si>
    <t>דולה יוסף</t>
  </si>
  <si>
    <t>כפר תבור שלנו</t>
  </si>
  <si>
    <t>טישלר יצחק</t>
  </si>
  <si>
    <t>צעירי מסחה</t>
  </si>
  <si>
    <t>כרמיאל בתינו ושלנו בראשות עדי אלדר</t>
  </si>
  <si>
    <t>אלדר עדי</t>
  </si>
  <si>
    <t>מהפך</t>
  </si>
  <si>
    <t>קונינסקי משה</t>
  </si>
  <si>
    <t>יחד למען כרמיאל יהודית</t>
  </si>
  <si>
    <t>קשת כרמיאל לצדק חברתי</t>
  </si>
  <si>
    <t>להבים</t>
  </si>
  <si>
    <t>לב בראשות אליהו לוי</t>
  </si>
  <si>
    <t>לוי אליהו</t>
  </si>
  <si>
    <t>להבים שלנו</t>
  </si>
  <si>
    <t>ניסן יוסף</t>
  </si>
  <si>
    <t>בנדט אלון משה</t>
  </si>
  <si>
    <t>העתיד שלנו בלהבים</t>
  </si>
  <si>
    <t>לוגאסי לימור</t>
  </si>
  <si>
    <t>ראש חדש ללהבים</t>
  </si>
  <si>
    <t>יוספי חיים</t>
  </si>
  <si>
    <t>הליכוד בראשות יאיר רביבו</t>
  </si>
  <si>
    <t>רביבו יאיר</t>
  </si>
  <si>
    <t>אלנידא אלערבי אללידאויה</t>
  </si>
  <si>
    <t>לוד ביתנו בראשות אלוירה קוליחמן</t>
  </si>
  <si>
    <t>הבית היהודי בלוד בראשות יוסי הרוש</t>
  </si>
  <si>
    <t>לוד אחת בראשות יורם מרציאנו</t>
  </si>
  <si>
    <t>מרציאנו יורם</t>
  </si>
  <si>
    <t>למען התושב</t>
  </si>
  <si>
    <t>אביב חדש בלוד</t>
  </si>
  <si>
    <t>יש עתיד בלוד</t>
  </si>
  <si>
    <t>אבלין דהן למועצה</t>
  </si>
  <si>
    <t>חן ללוד</t>
  </si>
  <si>
    <t>הסיעה לגימלאים חינוך וצעירים</t>
  </si>
  <si>
    <t>יט</t>
  </si>
  <si>
    <t>האיחוד הלודאי</t>
  </si>
  <si>
    <t>לקיה</t>
  </si>
  <si>
    <t>אלאסד אחמד</t>
  </si>
  <si>
    <t>נת</t>
  </si>
  <si>
    <t>רסלאת אלתוחיד</t>
  </si>
  <si>
    <t>אבו עאיש סאלם</t>
  </si>
  <si>
    <t>אלג'ד אלמושרק</t>
  </si>
  <si>
    <t>אלקייה בלדנא</t>
  </si>
  <si>
    <t>אלסאנא חאלד</t>
  </si>
  <si>
    <t>אלסאנע מרעי</t>
  </si>
  <si>
    <t>אלאסד טאלב</t>
  </si>
  <si>
    <t>מבשרת ציון</t>
  </si>
  <si>
    <t>הדרך האמיצה בראשות יורם שמעון</t>
  </si>
  <si>
    <t>שמעון יורם</t>
  </si>
  <si>
    <t>רמ</t>
  </si>
  <si>
    <t>מבשרת ברמה אחרת</t>
  </si>
  <si>
    <t>כהן בועז</t>
  </si>
  <si>
    <t>סד</t>
  </si>
  <si>
    <t>סיעה דתית חברתית</t>
  </si>
  <si>
    <t>צם</t>
  </si>
  <si>
    <t>צעירי מבשרת בראשות עו"ד אריאל דיין</t>
  </si>
  <si>
    <t>מבשרת מתעוררת</t>
  </si>
  <si>
    <t>תשתית דורון</t>
  </si>
  <si>
    <t>מבשרת בתנופה בראשות עו"ד מוטי חזיזה</t>
  </si>
  <si>
    <t>חזיזה מרדכי</t>
  </si>
  <si>
    <t>מבשרת ציון בידים טובות</t>
  </si>
  <si>
    <t>שמם אריה</t>
  </si>
  <si>
    <t>שלכם בראשות רוני שטייניץ</t>
  </si>
  <si>
    <t>סיעת הרצל כהן</t>
  </si>
  <si>
    <t>מג'ד אל-כרום</t>
  </si>
  <si>
    <t>אלאנתמאא אלמגדלאוי</t>
  </si>
  <si>
    <t>גא</t>
  </si>
  <si>
    <t>גבהת אלאחראר</t>
  </si>
  <si>
    <t>ראבטת אהאלי מג'ד אל כרום</t>
  </si>
  <si>
    <t>תא</t>
  </si>
  <si>
    <t>אלתעאון ולאח'אא</t>
  </si>
  <si>
    <t>סרחאן נסרי</t>
  </si>
  <si>
    <t>עוסמאן עלי</t>
  </si>
  <si>
    <t>אלעלם ואלאימאן</t>
  </si>
  <si>
    <t>אלתחאלוף אלמגדלאוי</t>
  </si>
  <si>
    <t>גבהת אלעמל אלוטני</t>
  </si>
  <si>
    <t>סליבי סלים</t>
  </si>
  <si>
    <t>אלוחדה אלמגדלאויה</t>
  </si>
  <si>
    <t>ח'טיב מוחמד</t>
  </si>
  <si>
    <t>מגאר</t>
  </si>
  <si>
    <t>מגאר ביתנו הגדול</t>
  </si>
  <si>
    <t>תאוחיד אלצף</t>
  </si>
  <si>
    <t>הנצחון</t>
  </si>
  <si>
    <t>מגאר מאוחדת</t>
  </si>
  <si>
    <t>דגש זיאד</t>
  </si>
  <si>
    <t>פיתוח הכפר</t>
  </si>
  <si>
    <t>נדא אלחק</t>
  </si>
  <si>
    <t>קיזל זיאד</t>
  </si>
  <si>
    <t>יחד לשינוי</t>
  </si>
  <si>
    <t>בלעוס זיאד</t>
  </si>
  <si>
    <t>מגאר לכולם</t>
  </si>
  <si>
    <t>גאנם פריד</t>
  </si>
  <si>
    <t>מגדל</t>
  </si>
  <si>
    <t>מגדל מאוחדת</t>
  </si>
  <si>
    <t>אלפסי נתנאל</t>
  </si>
  <si>
    <t>הלב למגדל בראשות ישראל אמרוסי</t>
  </si>
  <si>
    <t>אמרוסי ישראל שושן</t>
  </si>
  <si>
    <t>הנ</t>
  </si>
  <si>
    <t>מגדל חדשה</t>
  </si>
  <si>
    <t>עוקבי משה</t>
  </si>
  <si>
    <t>למען מגדל</t>
  </si>
  <si>
    <t>עמר שמעון</t>
  </si>
  <si>
    <t>גינו יוסף</t>
  </si>
  <si>
    <t>מגדל העמק ביתנו</t>
  </si>
  <si>
    <t>ברדה אליהו</t>
  </si>
  <si>
    <t>הירוקים עבודה בראשות יקי בן חיים</t>
  </si>
  <si>
    <t>למען אחי</t>
  </si>
  <si>
    <t>אופק שחר</t>
  </si>
  <si>
    <t>גלם עמוס</t>
  </si>
  <si>
    <t>התקווה לשינוי בראשות עפרה פינקלשטיין</t>
  </si>
  <si>
    <t>פינקלשטיין עופרה</t>
  </si>
  <si>
    <t>עוז הבית היהודי</t>
  </si>
  <si>
    <t>טוב תנועה חברתית דתית</t>
  </si>
  <si>
    <t>חיים במודיעין מכבים - רעות בראשות חיים ביבס</t>
  </si>
  <si>
    <t>ביבס חיים</t>
  </si>
  <si>
    <t>אילן למודיעין בראשות אילן בן - סעדון</t>
  </si>
  <si>
    <t>שח</t>
  </si>
  <si>
    <t>שחר עושים חינוך בראשות מויש לוי</t>
  </si>
  <si>
    <t>הבית היהודי בראשות מיכאל חרל"פ</t>
  </si>
  <si>
    <t>כנ</t>
  </si>
  <si>
    <t>כולנו מכבים - רעות</t>
  </si>
  <si>
    <t>מודיעין חופשית בראשות אבי אלבז</t>
  </si>
  <si>
    <t>מודיעין של כולנו בראשות שרון מעוז</t>
  </si>
  <si>
    <t>מעוז שרון</t>
  </si>
  <si>
    <t>גשר-מחוברים לתושבים</t>
  </si>
  <si>
    <t>יש עתיד במודיעין בראשות שחר מי-און</t>
  </si>
  <si>
    <t>הדרך להשפיע עם הירוקים בראשות אלכס וינרב מוטי גרונר</t>
  </si>
  <si>
    <t>הבית שלנו בראשות עמיחי זליג</t>
  </si>
  <si>
    <t>הקול שלכם בראשות יגאל צדוק</t>
  </si>
  <si>
    <t>יהדות התורה</t>
  </si>
  <si>
    <t>גוטרמן יעקב אשר</t>
  </si>
  <si>
    <t>ברגר אברהם</t>
  </si>
  <si>
    <t>חרדים</t>
  </si>
  <si>
    <t>הבית היהודי הבית שלנו</t>
  </si>
  <si>
    <t>הרשימה החסידית למען הכלל</t>
  </si>
  <si>
    <t>מזכרת בתיה</t>
  </si>
  <si>
    <t>דהן מאיר</t>
  </si>
  <si>
    <t>משב</t>
  </si>
  <si>
    <t>גאון גבריאל</t>
  </si>
  <si>
    <t>המושבה</t>
  </si>
  <si>
    <t>אהוד אביר לב מגיע לכם יותר (מל"י)</t>
  </si>
  <si>
    <t>אביר לב אהוד</t>
  </si>
  <si>
    <t>דרך חדשה בראשות עו"ד יצחק פסטרנק</t>
  </si>
  <si>
    <t>פסטרנק יצחק</t>
  </si>
  <si>
    <t>מזרעה</t>
  </si>
  <si>
    <t>חזית הדמוקרטית</t>
  </si>
  <si>
    <t>אלראבטה</t>
  </si>
  <si>
    <t>הקידמה</t>
  </si>
  <si>
    <t>אלמסתקבל</t>
  </si>
  <si>
    <t>אלוופאק</t>
  </si>
  <si>
    <t>אלסדק ואלופאא</t>
  </si>
  <si>
    <t>עווד קאסם</t>
  </si>
  <si>
    <t>רביע אל אגא</t>
  </si>
  <si>
    <t>אגא ראפת</t>
  </si>
  <si>
    <t>מזרעה תחילה</t>
  </si>
  <si>
    <t>עווד פואד</t>
  </si>
  <si>
    <t>מזרעה המאוחדת</t>
  </si>
  <si>
    <t>אג'א חמיד</t>
  </si>
  <si>
    <t>מטולה</t>
  </si>
  <si>
    <t>בה</t>
  </si>
  <si>
    <t>כולנו מטולה</t>
  </si>
  <si>
    <t>בוקר הרצל</t>
  </si>
  <si>
    <t>מטולה - קהילה ומושבה</t>
  </si>
  <si>
    <t>אזולאי דוד</t>
  </si>
  <si>
    <t>מיתר</t>
  </si>
  <si>
    <t>קהילה</t>
  </si>
  <si>
    <t>בן גירא אבנר</t>
  </si>
  <si>
    <t>אחת</t>
  </si>
  <si>
    <t>מיתר 1 בראשות סלומון כהן</t>
  </si>
  <si>
    <t>כהן סלומון</t>
  </si>
  <si>
    <t>שורשים</t>
  </si>
  <si>
    <t>יש עתיד למיתר בראשות חדווה שקד</t>
  </si>
  <si>
    <t>שקד חדווה</t>
  </si>
  <si>
    <t>ביחד בראשות שמעון פרץ</t>
  </si>
  <si>
    <t>פרץ שמעון</t>
  </si>
  <si>
    <t>דץ</t>
  </si>
  <si>
    <t>מנהיגות מקומית דינמית</t>
  </si>
  <si>
    <t>מעיליא</t>
  </si>
  <si>
    <t>כולנו מעיליא</t>
  </si>
  <si>
    <t>אלהדף מעיליא</t>
  </si>
  <si>
    <t>יד ביד</t>
  </si>
  <si>
    <t>אלמחבה</t>
  </si>
  <si>
    <t>שיתוף</t>
  </si>
  <si>
    <t>אלזייתון</t>
  </si>
  <si>
    <t>בניה ופתוח</t>
  </si>
  <si>
    <t>עראף חאתם</t>
  </si>
  <si>
    <t>אלנבעה</t>
  </si>
  <si>
    <t>שופאני שוכרי</t>
  </si>
  <si>
    <t>עתיד מעיליא</t>
  </si>
  <si>
    <t>עסאף מילאד</t>
  </si>
  <si>
    <t>אלנהד'ה</t>
  </si>
  <si>
    <t>עראף איליא</t>
  </si>
  <si>
    <t>מעיליא בלדי</t>
  </si>
  <si>
    <t>עסאף זכי</t>
  </si>
  <si>
    <t>מעיליא מאוחדת</t>
  </si>
  <si>
    <t>מוראני איליא</t>
  </si>
  <si>
    <t>כשריאל בני</t>
  </si>
  <si>
    <t>מעלה ביתנו בראשות בוריס גרוסמן</t>
  </si>
  <si>
    <t>מעלה אדומים שלנו</t>
  </si>
  <si>
    <t>בר זכאי גבי גבריאלה</t>
  </si>
  <si>
    <t>התחדשות מעלה אדומים בראשות גילי כהן</t>
  </si>
  <si>
    <t>אור</t>
  </si>
  <si>
    <t>יחד חזית דתית חברתית</t>
  </si>
  <si>
    <t>מעלה עירון</t>
  </si>
  <si>
    <t>אלנדאא ללתע'ייר</t>
  </si>
  <si>
    <t>שינוי</t>
  </si>
  <si>
    <t>אגבאריה פרסאן</t>
  </si>
  <si>
    <t>שבאב סאלם</t>
  </si>
  <si>
    <t>אלעמל ולאסלאח</t>
  </si>
  <si>
    <t>אגבארייה מאהר</t>
  </si>
  <si>
    <t>ג'בארין עלי</t>
  </si>
  <si>
    <t>אלתואפוק</t>
  </si>
  <si>
    <t>אגבאריה מוסטפא</t>
  </si>
  <si>
    <t>מתש</t>
  </si>
  <si>
    <t>מעלות תרשיחא שלנו</t>
  </si>
  <si>
    <t>בוחבוט שלמה</t>
  </si>
  <si>
    <t>מעלות תרשיחא ביתנו בראשות ארקדי פומרנץ</t>
  </si>
  <si>
    <t>פומרנץ ארקדי</t>
  </si>
  <si>
    <t>הליכוד בראשות ליאור לסרי</t>
  </si>
  <si>
    <t>אחווה ושיתוף</t>
  </si>
  <si>
    <t>ההתאחדות הספרדית העולמית שומרי תורה</t>
  </si>
  <si>
    <t>תרשיחא העתיד אלמוסתקבל</t>
  </si>
  <si>
    <t>תרשיחא לשינוי והתחדשות בראשות ג'ורג' עבליני</t>
  </si>
  <si>
    <t>אחדות בהובלת ברוך מיכאלי,יואב בןשטרית,יעל רוזנפלד,דני אברגיל,יורם ביתן,מנחם ולדמן</t>
  </si>
  <si>
    <t>בס</t>
  </si>
  <si>
    <t>חזית דתית מעלות</t>
  </si>
  <si>
    <t>זגורי שמעון אברהם</t>
  </si>
  <si>
    <t>מעלות החדשה</t>
  </si>
  <si>
    <t>מצפה רמון</t>
  </si>
  <si>
    <t>יוזמה ושינוי</t>
  </si>
  <si>
    <t>מרום רוני</t>
  </si>
  <si>
    <t>מצפה אחת בראשות פלורה שושן</t>
  </si>
  <si>
    <t>שושן פלורה</t>
  </si>
  <si>
    <t>מאמינים במצפה</t>
  </si>
  <si>
    <t>שיטרית דני</t>
  </si>
  <si>
    <t>מרצ בוחרים חיים</t>
  </si>
  <si>
    <t>תלמ"ר - תושבים למען מצפה רמון בראשות אייבי אמר</t>
  </si>
  <si>
    <t>משהד</t>
  </si>
  <si>
    <t>אלקאימה אלוטניה</t>
  </si>
  <si>
    <t>אלג'יל אלג'דיד</t>
  </si>
  <si>
    <t>קדמה ואחווה</t>
  </si>
  <si>
    <t>פריד אבראהים</t>
  </si>
  <si>
    <t>דרך השלום</t>
  </si>
  <si>
    <t>רואיה סאדקה</t>
  </si>
  <si>
    <t>ום</t>
  </si>
  <si>
    <t>בלדנא אלמוואחדא</t>
  </si>
  <si>
    <t>קאאמת אלמסתקבל</t>
  </si>
  <si>
    <t>מרעי פח'רי</t>
  </si>
  <si>
    <t>אלבנאא ולתנמיה</t>
  </si>
  <si>
    <t>סלימאן חוסיין</t>
  </si>
  <si>
    <t>אלמשהד אוולן</t>
  </si>
  <si>
    <t>חסן מוחמד</t>
  </si>
  <si>
    <t>אלמשהד בלדנא</t>
  </si>
  <si>
    <t>סלימאן וג'יה</t>
  </si>
  <si>
    <t>אלמשהד עאאלתי</t>
  </si>
  <si>
    <t>חסן פארוק</t>
  </si>
  <si>
    <t>נהריה</t>
  </si>
  <si>
    <t>נהריה אחת בראשות ז'קי סבג</t>
  </si>
  <si>
    <t>סבג ז'קי</t>
  </si>
  <si>
    <t>הירוקים לנהריה חזקה בראשות אייל וייזר</t>
  </si>
  <si>
    <t>וייזר אייל</t>
  </si>
  <si>
    <t>מחר חדש</t>
  </si>
  <si>
    <t>סודאי אורן</t>
  </si>
  <si>
    <t>נהריה ביתנו</t>
  </si>
  <si>
    <t>צעירי נהריה</t>
  </si>
  <si>
    <t>הבית היהודי בראשות קובי ויצמן</t>
  </si>
  <si>
    <t>נהריה אחרת בראשות אשר שמואלי</t>
  </si>
  <si>
    <t>ביושר</t>
  </si>
  <si>
    <t>ספורט תיירות בריאות</t>
  </si>
  <si>
    <t>הליכוד בראשות מאיר שצברג</t>
  </si>
  <si>
    <t>נחף</t>
  </si>
  <si>
    <t>אלפגר</t>
  </si>
  <si>
    <t>אלופאא ואלאסלאח</t>
  </si>
  <si>
    <t>אסמאעיל עומר</t>
  </si>
  <si>
    <t>אלחקמא</t>
  </si>
  <si>
    <t>מסרי מוחמד</t>
  </si>
  <si>
    <t>ךנ</t>
  </si>
  <si>
    <t>הל</t>
  </si>
  <si>
    <t>אלהלאל</t>
  </si>
  <si>
    <t>נחף אלמוסתקבל</t>
  </si>
  <si>
    <t>וי</t>
  </si>
  <si>
    <t>ופאא ואנתמאא</t>
  </si>
  <si>
    <t>מטר וליד</t>
  </si>
  <si>
    <t>טה</t>
  </si>
  <si>
    <t>אלטליעה</t>
  </si>
  <si>
    <t>עבאס מוכלס</t>
  </si>
  <si>
    <t>אלשרוק</t>
  </si>
  <si>
    <t>סרחאן סאמי</t>
  </si>
  <si>
    <t>אלשמס</t>
  </si>
  <si>
    <t>סרחאן סאלח</t>
  </si>
  <si>
    <t>קיס עבד אל באסט</t>
  </si>
  <si>
    <t>נס ציונה נטו בראשות יוסי שבו</t>
  </si>
  <si>
    <t>שבו יוסף</t>
  </si>
  <si>
    <t>לב לצעירים ברשות שחר רובין</t>
  </si>
  <si>
    <t>העבודה בראשות עמוס לוגסי</t>
  </si>
  <si>
    <t>יש עתיד בנס ציונה</t>
  </si>
  <si>
    <t>הבית היהודי בראשות יצחק כהן</t>
  </si>
  <si>
    <t>רשימת נצרת המאוחדת</t>
  </si>
  <si>
    <t>עיאד יוסף</t>
  </si>
  <si>
    <t>אין דיווח</t>
  </si>
  <si>
    <t>חזית נצרת הדמוקרטית</t>
  </si>
  <si>
    <t>ג'ראיסי ראמז</t>
  </si>
  <si>
    <t>לכל אלנאס</t>
  </si>
  <si>
    <t>זועבי חנין</t>
  </si>
  <si>
    <t>תחאלף אל נאצרה והתנועה האסלאמית</t>
  </si>
  <si>
    <t>אבו אחמד תאופיק</t>
  </si>
  <si>
    <t>נצרת שלי</t>
  </si>
  <si>
    <t>סלאם עלי</t>
  </si>
  <si>
    <t>הרשימה האהלייה</t>
  </si>
  <si>
    <t>שבאב אל תג'ייר</t>
  </si>
  <si>
    <t>הרשימה המשותפת לדו-קיום</t>
  </si>
  <si>
    <t>עורי עיר</t>
  </si>
  <si>
    <t>גפסו שמעון</t>
  </si>
  <si>
    <t>בית בנצרת עילית</t>
  </si>
  <si>
    <t>אלכס גופמן למועצת העיר</t>
  </si>
  <si>
    <t>אנחנו כאן</t>
  </si>
  <si>
    <t>חזית יהודית מאוחדת</t>
  </si>
  <si>
    <t>נצרת עילית ביתנו בראשות ליה שמטוב</t>
  </si>
  <si>
    <t>שמטוב ליה</t>
  </si>
  <si>
    <t>צעירי נצרת עילית</t>
  </si>
  <si>
    <t>עוצמה</t>
  </si>
  <si>
    <t>עתיד לנצרת עילית</t>
  </si>
  <si>
    <t>ברקו עדי</t>
  </si>
  <si>
    <t>נצרת עילית בתנופה</t>
  </si>
  <si>
    <t>שפושניק יוסף</t>
  </si>
  <si>
    <t>אמת למועצת העיר</t>
  </si>
  <si>
    <t>כהן סמי</t>
  </si>
  <si>
    <t>ירוקים למען נשר נשר אחת בראשות אבי בינמו</t>
  </si>
  <si>
    <t>בינמו אברהם מכלוף</t>
  </si>
  <si>
    <t>לצעירי נשר יש עתיד בראשות רועי לוי</t>
  </si>
  <si>
    <t>דע</t>
  </si>
  <si>
    <t>נשר בתנופה</t>
  </si>
  <si>
    <t>עמר דוד</t>
  </si>
  <si>
    <t>עמר משיח</t>
  </si>
  <si>
    <t>נשר ביתנו בראשות איגור גורביץ</t>
  </si>
  <si>
    <t>נשר נטו בראשות אלי קולס</t>
  </si>
  <si>
    <t>קולס אליעזר</t>
  </si>
  <si>
    <t>חי חזית דתית חברתית</t>
  </si>
  <si>
    <t>הבית היהודי נשר הירוקה בראשות צבי גובהרי</t>
  </si>
  <si>
    <t>גובהרי צבי</t>
  </si>
  <si>
    <t>ביחד בנשר</t>
  </si>
  <si>
    <t>אשל</t>
  </si>
  <si>
    <t>התאחדות בני תורה נתיבות</t>
  </si>
  <si>
    <t>הליכוד בראשות יחיאל זוהר</t>
  </si>
  <si>
    <t>זוהר יחיאל</t>
  </si>
  <si>
    <t>דרך ארץ</t>
  </si>
  <si>
    <t>מפנה בראשות אייל מסיקה</t>
  </si>
  <si>
    <t>מסיקה אייל</t>
  </si>
  <si>
    <t>הבית היהודי בנתיבות</t>
  </si>
  <si>
    <t>נתניה אחת בראשות מרים פיירברג איכר</t>
  </si>
  <si>
    <t>פיירברג איכר מרים</t>
  </si>
  <si>
    <t>למען נתניה בראשות הרצל קרן ועופר אורנשטיין</t>
  </si>
  <si>
    <t>קרן הרצל</t>
  </si>
  <si>
    <t>גל לקידום חינוך בריאות ורווחה</t>
  </si>
  <si>
    <t>הבית היהודי בראשות דניאל בשארי</t>
  </si>
  <si>
    <t>נתניה ביתנו בראשות בוריס צירולניק</t>
  </si>
  <si>
    <t>הליכוד למועצת העיר</t>
  </si>
  <si>
    <t>עי</t>
  </si>
  <si>
    <t>קשת בראשות עקיבא יצחקי</t>
  </si>
  <si>
    <t>דור חדש</t>
  </si>
  <si>
    <t>רימונים נתניה</t>
  </si>
  <si>
    <t>פדרינג לעתיד נתניה</t>
  </si>
  <si>
    <t>פדרינג מיכאל</t>
  </si>
  <si>
    <t>אהבת ישראל בראשות יוסי ביטון</t>
  </si>
  <si>
    <t>לב אחד</t>
  </si>
  <si>
    <t>אק</t>
  </si>
  <si>
    <t>נתניה לכולם</t>
  </si>
  <si>
    <t>סאג'ור</t>
  </si>
  <si>
    <t>אלאאתלאף</t>
  </si>
  <si>
    <t>חמוד ג'בר</t>
  </si>
  <si>
    <t>אלאעתמאד</t>
  </si>
  <si>
    <t>אלג'ליל</t>
  </si>
  <si>
    <t>אלראזי</t>
  </si>
  <si>
    <t>נז</t>
  </si>
  <si>
    <t>אלנג'אח</t>
  </si>
  <si>
    <t>עווידה</t>
  </si>
  <si>
    <t>עווידה ג'יהאד</t>
  </si>
  <si>
    <t>דאהר עפיף</t>
  </si>
  <si>
    <t>סביון</t>
  </si>
  <si>
    <t>עתיד סביון בראשות מוטי לנדאו</t>
  </si>
  <si>
    <t>לנדאו מרדכי מוטי</t>
  </si>
  <si>
    <t>עתיד סביון</t>
  </si>
  <si>
    <t>ליפץ מושיק</t>
  </si>
  <si>
    <t>דפ</t>
  </si>
  <si>
    <t>בעד סביון</t>
  </si>
  <si>
    <t>סביון שלנו</t>
  </si>
  <si>
    <t>חלוציות סח'נין</t>
  </si>
  <si>
    <t>חזית סח'נין הדמוקרטית</t>
  </si>
  <si>
    <t>אלאעתסאם</t>
  </si>
  <si>
    <t>אג</t>
  </si>
  <si>
    <t>אלבונא ואלתטויר</t>
  </si>
  <si>
    <t>רש</t>
  </si>
  <si>
    <t>הדור החדש</t>
  </si>
  <si>
    <t>אבנא אלארד</t>
  </si>
  <si>
    <t>בל"ד - אלתג'מוע אלוטני אלדמוקרטי</t>
  </si>
  <si>
    <t>חט</t>
  </si>
  <si>
    <t>האחדות</t>
  </si>
  <si>
    <t>השינוי</t>
  </si>
  <si>
    <t>תנועת אלג'ד</t>
  </si>
  <si>
    <t>הגוש הדמוקרטי</t>
  </si>
  <si>
    <t>התנועה הלאומית המתקדמת</t>
  </si>
  <si>
    <t>מעק סכנין</t>
  </si>
  <si>
    <t>אלג'דיד</t>
  </si>
  <si>
    <t>אבו ריא ספואת</t>
  </si>
  <si>
    <t>סח'נין בלדי</t>
  </si>
  <si>
    <t>גנאים מאזן</t>
  </si>
  <si>
    <t>עומר</t>
  </si>
  <si>
    <t>עומר בתנופה עם תושבים בראשות פיני בדש</t>
  </si>
  <si>
    <t>בדש פיני</t>
  </si>
  <si>
    <t>עומר שלנו</t>
  </si>
  <si>
    <t>עומר מתחדשת</t>
  </si>
  <si>
    <t>אלמלם ציון</t>
  </si>
  <si>
    <t>עומר במיטבה</t>
  </si>
  <si>
    <t>עיילבון</t>
  </si>
  <si>
    <t>ברית לאומית דמוקרטית</t>
  </si>
  <si>
    <t>אלתיאר אלחור</t>
  </si>
  <si>
    <t>אלתעאון ואלחטויר</t>
  </si>
  <si>
    <t>עילבון המאוחדת</t>
  </si>
  <si>
    <t>סרור אכרם</t>
  </si>
  <si>
    <t>אלג'דור</t>
  </si>
  <si>
    <t>עיילבון אלע'ד</t>
  </si>
  <si>
    <t>מטר ג'יריס</t>
  </si>
  <si>
    <t>איחוד ושוויון</t>
  </si>
  <si>
    <t>עילוט</t>
  </si>
  <si>
    <t>עילוט בלדנא</t>
  </si>
  <si>
    <t>אבו ראס אבראהים</t>
  </si>
  <si>
    <t>השיתוף והאחווה</t>
  </si>
  <si>
    <t>עלי חסן</t>
  </si>
  <si>
    <t>הצדק והשוויון לשינוי</t>
  </si>
  <si>
    <t>אבו ראס נאדר</t>
  </si>
  <si>
    <t>צעירי עילוט</t>
  </si>
  <si>
    <t>עין מאהל</t>
  </si>
  <si>
    <t>גבל סיך</t>
  </si>
  <si>
    <t>אל</t>
  </si>
  <si>
    <t>חזית עין מאהל הדמוקרטית</t>
  </si>
  <si>
    <t>חביבאללה אחמד</t>
  </si>
  <si>
    <t>אבו ליל וליד</t>
  </si>
  <si>
    <t>לנקרי שמעון</t>
  </si>
  <si>
    <t>רשימת האיחוד העכואי</t>
  </si>
  <si>
    <t>להעיר את העיר</t>
  </si>
  <si>
    <t>פדידה שלמה</t>
  </si>
  <si>
    <t>הבית היהודי תקומה לעכו</t>
  </si>
  <si>
    <t>לוזון רפאל אליהו</t>
  </si>
  <si>
    <t>רשימת התקומה העכואית</t>
  </si>
  <si>
    <t>רשימת עכו</t>
  </si>
  <si>
    <t>בן עזרא ישראל</t>
  </si>
  <si>
    <t>עמנואל</t>
  </si>
  <si>
    <t>גרשי עזרא</t>
  </si>
  <si>
    <t>עושים בשבילך</t>
  </si>
  <si>
    <t>רשימת התורה המאוחדת</t>
  </si>
  <si>
    <t>הרשימה התורנית למען עמנואל</t>
  </si>
  <si>
    <t>חינוך עם נשמה</t>
  </si>
  <si>
    <t>חדד אברהם</t>
  </si>
  <si>
    <t>עוצמה לישראל</t>
  </si>
  <si>
    <t>זינגר דוד</t>
  </si>
  <si>
    <t>נעשה ונצליח</t>
  </si>
  <si>
    <t>גפני אליהו</t>
  </si>
  <si>
    <t>עספיא</t>
  </si>
  <si>
    <t>עספיא אלע'ד</t>
  </si>
  <si>
    <t>עיספיא אל מואחדה</t>
  </si>
  <si>
    <t>חב</t>
  </si>
  <si>
    <t>עוספיא אלמחבה</t>
  </si>
  <si>
    <t>עלם</t>
  </si>
  <si>
    <t>אע</t>
  </si>
  <si>
    <t>אבנאא עוספיא</t>
  </si>
  <si>
    <t>אחווה ושלום</t>
  </si>
  <si>
    <t>אלתעאון ואלבנא</t>
  </si>
  <si>
    <t>כיוף וגיה</t>
  </si>
  <si>
    <t>נבע</t>
  </si>
  <si>
    <t>מנסור ראיד</t>
  </si>
  <si>
    <t>אלפקר</t>
  </si>
  <si>
    <t>אבו רוקן שכיב</t>
  </si>
  <si>
    <t>האמונה</t>
  </si>
  <si>
    <t>קבלאן ג'יהאד</t>
  </si>
  <si>
    <t>עפולה אחת בראשות אבי אלקבץ</t>
  </si>
  <si>
    <t>אלקבץ אבי אברהם</t>
  </si>
  <si>
    <t>תנופה לעפולה</t>
  </si>
  <si>
    <t>מירון יצחק</t>
  </si>
  <si>
    <t>גשר-אחים אנחנו</t>
  </si>
  <si>
    <t>הבית היהודי בראשות חביב פרץ</t>
  </si>
  <si>
    <t>עפולה ביתנו</t>
  </si>
  <si>
    <t>העפולאים</t>
  </si>
  <si>
    <t>הליכוד בראשות שלמה מליחי</t>
  </si>
  <si>
    <t>עפולה בראש</t>
  </si>
  <si>
    <t>סויסה דוד</t>
  </si>
  <si>
    <t>למען עפולה</t>
  </si>
  <si>
    <t>יש עתיד בראשות גדעון פורת למועצת העיר</t>
  </si>
  <si>
    <t>בוחרים עפולה</t>
  </si>
  <si>
    <t>העיר שלנו</t>
  </si>
  <si>
    <t>עראבה</t>
  </si>
  <si>
    <t>החזית הדימוקרטית</t>
  </si>
  <si>
    <t>אלתחאלוף אלואטני אלדימוקרטי</t>
  </si>
  <si>
    <t>אבנאא אלבטוף</t>
  </si>
  <si>
    <t>אלועד ואלופאא</t>
  </si>
  <si>
    <t>הקו הישר</t>
  </si>
  <si>
    <t>עראבה בלדי</t>
  </si>
  <si>
    <t>אלקראמה ואלאנתמאא</t>
  </si>
  <si>
    <t>קו</t>
  </si>
  <si>
    <t>טלאאע אלעמל אלבלדי</t>
  </si>
  <si>
    <t>הברית העירונית לשינוי</t>
  </si>
  <si>
    <t>עאסלה עלי</t>
  </si>
  <si>
    <t>אל-אתיחאד</t>
  </si>
  <si>
    <t>ואכד עומר</t>
  </si>
  <si>
    <t>קותלת עראבה אלמוואחדה</t>
  </si>
  <si>
    <t>עאסלה טארק</t>
  </si>
  <si>
    <t>ערערה</t>
  </si>
  <si>
    <t>אלדמיר ואלאמל</t>
  </si>
  <si>
    <t>אלרוחה אלוטנייה</t>
  </si>
  <si>
    <t>שבאב אלתגייר</t>
  </si>
  <si>
    <t>מסעוד איאד</t>
  </si>
  <si>
    <t>אלארד</t>
  </si>
  <si>
    <t>מלחם אחמד</t>
  </si>
  <si>
    <t>הרשימה של עארה</t>
  </si>
  <si>
    <t>מפלגה דמוקרטית ערבית</t>
  </si>
  <si>
    <t>אלתקדם ואלאיחא</t>
  </si>
  <si>
    <t>אלאמל ולאסלאח</t>
  </si>
  <si>
    <t>מרזוק פתחי</t>
  </si>
  <si>
    <t>מסרי נדים</t>
  </si>
  <si>
    <t>מלע</t>
  </si>
  <si>
    <t>אלאכווה ותדאמון</t>
  </si>
  <si>
    <t>ג'מאל מוצטפה</t>
  </si>
  <si>
    <t>השתייכות</t>
  </si>
  <si>
    <t>יונס מודר</t>
  </si>
  <si>
    <t>ערערה-בנגב</t>
  </si>
  <si>
    <t>ערערה אלמוחדה</t>
  </si>
  <si>
    <t>אבו עראר נאיף</t>
  </si>
  <si>
    <t>אלנהדה ללתע'ייר</t>
  </si>
  <si>
    <t>אבו עראר מטאוע</t>
  </si>
  <si>
    <t>רשימת אלע'ד</t>
  </si>
  <si>
    <t>פוריידיס</t>
  </si>
  <si>
    <t>אלעדל ואלאסלאח</t>
  </si>
  <si>
    <t>מרעי יונס</t>
  </si>
  <si>
    <t>אלבר ואלתקוה</t>
  </si>
  <si>
    <t>אלנהדה ואלחק</t>
  </si>
  <si>
    <t>אלעילם ואלאימאן</t>
  </si>
  <si>
    <t>בריה אחמד</t>
  </si>
  <si>
    <t>אלאיכלאס</t>
  </si>
  <si>
    <t>אלפרדיס אולן</t>
  </si>
  <si>
    <t>פסוטה</t>
  </si>
  <si>
    <t>אלמנאר</t>
  </si>
  <si>
    <t>אל טליעה</t>
  </si>
  <si>
    <t>חס</t>
  </si>
  <si>
    <t>אלחוריה ואלמוסואה</t>
  </si>
  <si>
    <t>עאסי נסר</t>
  </si>
  <si>
    <t>בל</t>
  </si>
  <si>
    <t>ביחד לעתיד</t>
  </si>
  <si>
    <t>אלמוסתק'בל ולעטאא</t>
  </si>
  <si>
    <t>דכואר אדגאר</t>
  </si>
  <si>
    <t>יר</t>
  </si>
  <si>
    <t>איוב ג'ורג'</t>
  </si>
  <si>
    <t>פקיעין (בוקייעה)</t>
  </si>
  <si>
    <t>טע</t>
  </si>
  <si>
    <t>אלאמין</t>
  </si>
  <si>
    <t>האיחוד</t>
  </si>
  <si>
    <t>רשימת פקיעין האחת</t>
  </si>
  <si>
    <t>פארס גאזי</t>
  </si>
  <si>
    <t>ח'יר סמיע</t>
  </si>
  <si>
    <t>אלסדק</t>
  </si>
  <si>
    <t>עבאס גמאל</t>
  </si>
  <si>
    <t>אלתקדם ואלחק</t>
  </si>
  <si>
    <t>ח'יר דאהר</t>
  </si>
  <si>
    <t>פרדס חנה-כרכור</t>
  </si>
  <si>
    <t>חג</t>
  </si>
  <si>
    <t>תלמ בראשות חיים געש</t>
  </si>
  <si>
    <t>געש חיים-דוד</t>
  </si>
  <si>
    <t>ביחד עם העבודה בראשות הגר פרי יגור</t>
  </si>
  <si>
    <t>פרי יגור הגר</t>
  </si>
  <si>
    <t>הרשימה העצמאית למען פרדס חנה כרכור בראשות אלדד בר כוכבא</t>
  </si>
  <si>
    <t>המושבה שלנו בראשות אבי כאכון</t>
  </si>
  <si>
    <t>שס רשימה דתית מאוחדת למען פרדס חנה כרכור</t>
  </si>
  <si>
    <t>עתיד ביתנו</t>
  </si>
  <si>
    <t>גמלאים וצעירים בראשות מעודה אפרים</t>
  </si>
  <si>
    <t>יש עתיד בפרדס חנה כרכור בראשות איציק בוחבוט לוין</t>
  </si>
  <si>
    <t>הליכוד תנועה לאומית ליברלית</t>
  </si>
  <si>
    <t>הבית היהודי בראשות נחמיה מנצור</t>
  </si>
  <si>
    <t>נתיב</t>
  </si>
  <si>
    <t>זריהם יוסף</t>
  </si>
  <si>
    <t>פרדסיה</t>
  </si>
  <si>
    <t>בם</t>
  </si>
  <si>
    <t>הבית היהודי עם מסורת</t>
  </si>
  <si>
    <t>עושים שינוי בפרדסיה בראשות טל גורקי</t>
  </si>
  <si>
    <t>גורקי טל</t>
  </si>
  <si>
    <t>למען פרדסיה אחת</t>
  </si>
  <si>
    <t>ימיני יצחק</t>
  </si>
  <si>
    <t>עידן חדש בפרדסיה</t>
  </si>
  <si>
    <t>יפת תומר</t>
  </si>
  <si>
    <t>פרדסיה שלנו</t>
  </si>
  <si>
    <t>פילוסוף רפאל</t>
  </si>
  <si>
    <t>יש עתיד בפרדסיה</t>
  </si>
  <si>
    <t>תעסה טל</t>
  </si>
  <si>
    <t>פרדסיה הירוקה</t>
  </si>
  <si>
    <t>בן אהרון גדעון</t>
  </si>
  <si>
    <t>ביחד למועצת העיר</t>
  </si>
  <si>
    <t>עיר צעירה - בראשות איתי שונשיין</t>
  </si>
  <si>
    <t>הבית היהודי בראשות איציק דיעי</t>
  </si>
  <si>
    <t>פת</t>
  </si>
  <si>
    <t>דרך חדשה בראשות אורי אהד</t>
  </si>
  <si>
    <t>אהד אורי</t>
  </si>
  <si>
    <t>אכפ"ת בראשות איציק ברוורמן</t>
  </si>
  <si>
    <t>ברורמן איציק</t>
  </si>
  <si>
    <t>הליכוד בראשות רמי גרינברג</t>
  </si>
  <si>
    <t>גרינברג רמי</t>
  </si>
  <si>
    <t>יש"י בראשות בני זהבי</t>
  </si>
  <si>
    <t>תושב נחשב</t>
  </si>
  <si>
    <t>סויסה יגאל דני</t>
  </si>
  <si>
    <t>פ"ת ביתנו בראשות גנאדי בורשבסקי</t>
  </si>
  <si>
    <t>יש עתיד בפתח תקווה בראשות עו"ד רון כץ</t>
  </si>
  <si>
    <t>קול החינוך</t>
  </si>
  <si>
    <t>ענ</t>
  </si>
  <si>
    <t>חבר בראשות איציק עובדיה</t>
  </si>
  <si>
    <t>מרצ בראשות אורון מאירי נאמני איכות הסביבה ובלתי מפלגתיים</t>
  </si>
  <si>
    <t>פתרון - פתח תקווה צעירה</t>
  </si>
  <si>
    <t>פתח תקווה שווה</t>
  </si>
  <si>
    <t>סח</t>
  </si>
  <si>
    <t>סדר חדש</t>
  </si>
  <si>
    <t>בשארי חיים</t>
  </si>
  <si>
    <t>דרך לתקווה</t>
  </si>
  <si>
    <t>שוחט אילן שלומי יוסי</t>
  </si>
  <si>
    <t>חבד</t>
  </si>
  <si>
    <t>חב"ד תקומה</t>
  </si>
  <si>
    <t>למען תורה וגמילות חסדים</t>
  </si>
  <si>
    <t>אוחנה שוקי</t>
  </si>
  <si>
    <t>גד"י מלכא וצחי ללוש למועצת העיר</t>
  </si>
  <si>
    <t>אלקבץ ויקי</t>
  </si>
  <si>
    <t>התנועה החברתית למען צפת</t>
  </si>
  <si>
    <t>חדאד שלמה</t>
  </si>
  <si>
    <t>למען האזרח</t>
  </si>
  <si>
    <t>מהפך בצפת בראשות תמיר סבאן</t>
  </si>
  <si>
    <t>סבאן תמיר</t>
  </si>
  <si>
    <t>למען התושבים</t>
  </si>
  <si>
    <t>קדימה-צורן</t>
  </si>
  <si>
    <t>מס שביט</t>
  </si>
  <si>
    <t>קדימה צורן בראשות גולברי יצחק</t>
  </si>
  <si>
    <t>גולברי יצחק</t>
  </si>
  <si>
    <t>יחד בתנופה</t>
  </si>
  <si>
    <t>תפנית לקדימה צורן</t>
  </si>
  <si>
    <t>בן שושן חגי</t>
  </si>
  <si>
    <t>מורשת הבית היהודי</t>
  </si>
  <si>
    <t>מחר חדש בראשות צפריר פדלון</t>
  </si>
  <si>
    <t>פדלון צפריר נסים</t>
  </si>
  <si>
    <t>אלחיא</t>
  </si>
  <si>
    <t>אלתופיק</t>
  </si>
  <si>
    <t>מתאני עבד אל עזיז</t>
  </si>
  <si>
    <t>נעם נסתטיע</t>
  </si>
  <si>
    <t>נאטור מוסטפא</t>
  </si>
  <si>
    <t>אלאנשראח</t>
  </si>
  <si>
    <t>דק</t>
  </si>
  <si>
    <t>קאדי אברהים</t>
  </si>
  <si>
    <t>לד</t>
  </si>
  <si>
    <t>אלתיקה</t>
  </si>
  <si>
    <t>גמל עבד אל כרים</t>
  </si>
  <si>
    <t>אלעודה</t>
  </si>
  <si>
    <t>תכרורי יוסף</t>
  </si>
  <si>
    <t>גק</t>
  </si>
  <si>
    <t>תאיה ג'מאל</t>
  </si>
  <si>
    <t>קפא</t>
  </si>
  <si>
    <t>קלנסווה לכולם</t>
  </si>
  <si>
    <t>גיוסי חסן</t>
  </si>
  <si>
    <t>אלרזק</t>
  </si>
  <si>
    <t>סלאמה עבד אל באסט</t>
  </si>
  <si>
    <t>קצרין</t>
  </si>
  <si>
    <t>הקצרינעים בראשות דימי אפרצב</t>
  </si>
  <si>
    <t>אפרצב דימי דמיטרי</t>
  </si>
  <si>
    <t>פועלים ביחד למען קצרין</t>
  </si>
  <si>
    <t>גרוסמן יהונתן</t>
  </si>
  <si>
    <t>קצרין אחת בראשות אורי זכריה</t>
  </si>
  <si>
    <t>זכריה אורי</t>
  </si>
  <si>
    <t>צעירי קצרין</t>
  </si>
  <si>
    <t>הליכוד בראשות אבירם גורן</t>
  </si>
  <si>
    <t>עתיד חדש לקצרין בראשות מאיר מוניץ</t>
  </si>
  <si>
    <t>מוניץ מאיר</t>
  </si>
  <si>
    <t>יש תקוה</t>
  </si>
  <si>
    <t>מעוז אליהו גרשון</t>
  </si>
  <si>
    <t>קרית אונו</t>
  </si>
  <si>
    <t>הרשימה המאוחדת בראשות ישראל גל</t>
  </si>
  <si>
    <t>גל ישראל</t>
  </si>
  <si>
    <t>יוסי נשרי עם איציק ציזר</t>
  </si>
  <si>
    <t>נשרי יוסי</t>
  </si>
  <si>
    <t>טשס</t>
  </si>
  <si>
    <t>חזית דתית מאוחדת בראשות נפתלי כהן</t>
  </si>
  <si>
    <t>יש עתיד בקריית אונו בראשות עו"ד גיל מיכלס</t>
  </si>
  <si>
    <t>תקווה חדשה למועצת העיר בראשות שי דבורה</t>
  </si>
  <si>
    <t>דבורה שי</t>
  </si>
  <si>
    <t>מרצ בראשית ירון יעקבי</t>
  </si>
  <si>
    <t>המקומיים בראשות ליאת ארבל</t>
  </si>
  <si>
    <t>הבית היהודי בראשות עו"ד עמי גורט</t>
  </si>
  <si>
    <t>ראש צעיר בראשות אילן גורגי</t>
  </si>
  <si>
    <t>קרית ארבע</t>
  </si>
  <si>
    <t>קריה נאמנה</t>
  </si>
  <si>
    <t>ברמסון ישראל מאיר</t>
  </si>
  <si>
    <t>כולנו</t>
  </si>
  <si>
    <t>לוינגר יצחק מלאכי</t>
  </si>
  <si>
    <t>קריה מאוחדת</t>
  </si>
  <si>
    <t>עתיד הקריה</t>
  </si>
  <si>
    <t>הבית היהודי - יחד בראשות ישראל אזולאי</t>
  </si>
  <si>
    <t>קרית אתא</t>
  </si>
  <si>
    <t>הליכוד בראשות יעקב פרץ</t>
  </si>
  <si>
    <t>פרץ יעקב</t>
  </si>
  <si>
    <t>צלש - ציבור למען שינוי</t>
  </si>
  <si>
    <t>קרית אתא ביתנו</t>
  </si>
  <si>
    <t>הבית היהודי בקרית אתא בראשות אריה מייזלס</t>
  </si>
  <si>
    <t>המפלגה למען התושב בקרית אתא בראשות סימיון מושיאשוילי</t>
  </si>
  <si>
    <t>אמת בראשות יורם צברי</t>
  </si>
  <si>
    <t>איש-לב ג'ילו</t>
  </si>
  <si>
    <t>קרית ביאליק</t>
  </si>
  <si>
    <t>כולנו ביאליק בראשות אלי דוקורסקי</t>
  </si>
  <si>
    <t>דוקורסקי אלי</t>
  </si>
  <si>
    <t>ביאליק נטו בראשות יוסי אזריאל</t>
  </si>
  <si>
    <t>התנועה החברתית בראשות ירון מזוז</t>
  </si>
  <si>
    <t>מנהיגות חדשה לקרית ביאליק בראשות צביקה ברקאי</t>
  </si>
  <si>
    <t>ברקאי צביקה</t>
  </si>
  <si>
    <t>צעירים למען ביאליק</t>
  </si>
  <si>
    <t>אוצקובסקי שני</t>
  </si>
  <si>
    <t>ביאליק ביתנו בראשות נחום רצ'בסקי</t>
  </si>
  <si>
    <t>סיעת עתיד בראשות יוסי דואק</t>
  </si>
  <si>
    <t>רשימת אמת למועצת העיר</t>
  </si>
  <si>
    <t>קרית גת</t>
  </si>
  <si>
    <t>התחדשות בראשות חיים אברג'ל</t>
  </si>
  <si>
    <t>אברג'ל חיים</t>
  </si>
  <si>
    <t>תדמית בראשות אבירם דהרי</t>
  </si>
  <si>
    <t>דהרי אבירם</t>
  </si>
  <si>
    <t>התאחדות הספרדים ואגודת ישראל בראשות עמי ביטון למועצת העיר</t>
  </si>
  <si>
    <t>קרית גת ביתנו</t>
  </si>
  <si>
    <t>הליכוד-כוח חזק למועצה</t>
  </si>
  <si>
    <t>ער</t>
  </si>
  <si>
    <t>התעוררות-הרשימה הצעירה למען עתיד קרית גת</t>
  </si>
  <si>
    <t>הבית היהודי בראשות אילן חזן</t>
  </si>
  <si>
    <t>דרך חדשה בראשות דודו בן לולו</t>
  </si>
  <si>
    <t>בני חסון</t>
  </si>
  <si>
    <t>תנועת הצעירים בראשות אמיר מכלוף</t>
  </si>
  <si>
    <t>תנועת יד בראשות דוד יוסוביץ</t>
  </si>
  <si>
    <t>יחד בתנופה מרצ ברשות חיים פרטוש</t>
  </si>
  <si>
    <t>קרית טבעון</t>
  </si>
  <si>
    <t>העבודה בראשות דוד אריאלי</t>
  </si>
  <si>
    <t>אריאלי דוד</t>
  </si>
  <si>
    <t>כולנו טבעון</t>
  </si>
  <si>
    <t>נבות אלון</t>
  </si>
  <si>
    <t>יש עתיד בקריית טבעון</t>
  </si>
  <si>
    <t>אשל אסולין אמנון</t>
  </si>
  <si>
    <t>חם</t>
  </si>
  <si>
    <t>אני טיבעוני בראשות שמוליק שמחון</t>
  </si>
  <si>
    <t>שמחון שמואל</t>
  </si>
  <si>
    <t>לטובת טבעון</t>
  </si>
  <si>
    <t>בן יוסף אבי</t>
  </si>
  <si>
    <t>קרית ים</t>
  </si>
  <si>
    <t>למען קרית ים בראשות שמואל סיסו</t>
  </si>
  <si>
    <t>אבן צור דוד</t>
  </si>
  <si>
    <t>קרית ים ביתנו</t>
  </si>
  <si>
    <t>משנים כיוון בראשות אלי כהן</t>
  </si>
  <si>
    <t>קרית ים בתנועה</t>
  </si>
  <si>
    <t>בשס</t>
  </si>
  <si>
    <t>התנועה החברתית בקרית ים מיסודה של הבית היהודי וש"ס</t>
  </si>
  <si>
    <t>עתיד עירנו</t>
  </si>
  <si>
    <t>קרית יערים</t>
  </si>
  <si>
    <t>כן לקריה בראשות אברהם רוזנטל</t>
  </si>
  <si>
    <t>רוזנטל אברהם</t>
  </si>
  <si>
    <t>טז</t>
  </si>
  <si>
    <t>איחוד הקהילות למען טלז-סטון</t>
  </si>
  <si>
    <t>בקשט דב</t>
  </si>
  <si>
    <t>קרית מוצקין</t>
  </si>
  <si>
    <t>נטו</t>
  </si>
  <si>
    <t>מוצקין נטו בראשות חיים צורי</t>
  </si>
  <si>
    <t>צורי חיים</t>
  </si>
  <si>
    <t>מוצקין של כולנו בראשות אבי רוטמן מטעם סיעת העבודה</t>
  </si>
  <si>
    <t>תנועת לב בתמיכת הבית היהודי בראשות בומה ברח"ד</t>
  </si>
  <si>
    <t>אחדות ישראל בראשות מאיר דהן</t>
  </si>
  <si>
    <t>קרית מלאכי</t>
  </si>
  <si>
    <t>התאחדות הספרדים אהבת ישראל חבד</t>
  </si>
  <si>
    <t>הבית שלנו בראשות אליהו ללו זהר</t>
  </si>
  <si>
    <t>זהר אליהו ללו</t>
  </si>
  <si>
    <t>קרית מלאכי אחרת</t>
  </si>
  <si>
    <t>גלעם דוד</t>
  </si>
  <si>
    <t>קריה אחת בראשות יוסי סולימני</t>
  </si>
  <si>
    <t>סולימני יוסף</t>
  </si>
  <si>
    <t>הליכוד בראשות רן ויצמן</t>
  </si>
  <si>
    <t>ויצמן רן</t>
  </si>
  <si>
    <t>מגן הקריה</t>
  </si>
  <si>
    <t>חדד יוסף יוסי</t>
  </si>
  <si>
    <t>עידן חדש בראשות אווקה מנגיסטו</t>
  </si>
  <si>
    <t>מנגיסטו אווקה</t>
  </si>
  <si>
    <t>דרך המלך בראשות מושיק אלימלך</t>
  </si>
  <si>
    <t>קרית עקרון</t>
  </si>
  <si>
    <t>עקרון אחת</t>
  </si>
  <si>
    <t>חדד אריק</t>
  </si>
  <si>
    <t>תנועת לב בראשותו של בצלאל דוד</t>
  </si>
  <si>
    <t>דוד בצלאל</t>
  </si>
  <si>
    <t>חצ</t>
  </si>
  <si>
    <t>חצ בתנופה</t>
  </si>
  <si>
    <t>צברי חובב</t>
  </si>
  <si>
    <t>יד ביד למהפך</t>
  </si>
  <si>
    <t>אבו דוד</t>
  </si>
  <si>
    <t>הליכוד בראשות ירימי אילן</t>
  </si>
  <si>
    <t>פל</t>
  </si>
  <si>
    <t>עקרון חדשה</t>
  </si>
  <si>
    <t>גבריאלי-גולדשטיין מאיה מזל</t>
  </si>
  <si>
    <t>יושרה</t>
  </si>
  <si>
    <t>אהרון נעם</t>
  </si>
  <si>
    <t>ביחד למען ביתנו</t>
  </si>
  <si>
    <t>עקרון שלנו</t>
  </si>
  <si>
    <t>דנין יחזקאל חזי</t>
  </si>
  <si>
    <t>קרית שמונה</t>
  </si>
  <si>
    <t>הבית היהודי בקרית שמונה</t>
  </si>
  <si>
    <t>בוחרים להצליח</t>
  </si>
  <si>
    <t>מלול רחמים יורם</t>
  </si>
  <si>
    <t>קרית שמונה מתחדשת</t>
  </si>
  <si>
    <t>בן ציון יעקב בנצי</t>
  </si>
  <si>
    <t>קרית שמונה ביתנו בראשות בוריס סידלקובסקי</t>
  </si>
  <si>
    <t>סידלקובסקי בוריס</t>
  </si>
  <si>
    <t>הליכוד בראשות מלכה ניסים</t>
  </si>
  <si>
    <t>מלכה ניסים</t>
  </si>
  <si>
    <t>יושר למועצה</t>
  </si>
  <si>
    <t>עתיד צעירים למען העיר</t>
  </si>
  <si>
    <t>בוזגלו יגאל</t>
  </si>
  <si>
    <t>קרית שמונה שלי</t>
  </si>
  <si>
    <t>קרני שומרון</t>
  </si>
  <si>
    <t>יחדיו</t>
  </si>
  <si>
    <t>להב יגאל חי</t>
  </si>
  <si>
    <t>בונים את המחר</t>
  </si>
  <si>
    <t>בן ארי הרצל</t>
  </si>
  <si>
    <t>צעירים פלוס</t>
  </si>
  <si>
    <t>התחדשות בראשות אבי חלא</t>
  </si>
  <si>
    <t>קרני שומרון שלנו</t>
  </si>
  <si>
    <t>ראמה</t>
  </si>
  <si>
    <t>אלסמוד המאוחדת</t>
  </si>
  <si>
    <t>אלתחאלוף אלראמאוי</t>
  </si>
  <si>
    <t>אהבה ונאמנות</t>
  </si>
  <si>
    <t>אחדות ואחווה</t>
  </si>
  <si>
    <t>שיתוף ורפורמה</t>
  </si>
  <si>
    <t>אלתסאמח-רשימת ראשות לסמיר טאהה</t>
  </si>
  <si>
    <t>טאהא סמיר</t>
  </si>
  <si>
    <t>אלנגאח-רשימת ראשות לשאוקי לטיף</t>
  </si>
  <si>
    <t>לטיף שאוקי</t>
  </si>
  <si>
    <t>השלום "אלסלאם"</t>
  </si>
  <si>
    <t>ג'ובראן נקולא</t>
  </si>
  <si>
    <t>רשימת משה סיני</t>
  </si>
  <si>
    <t>סיני משה</t>
  </si>
  <si>
    <t>בראשות שלום בן-משה</t>
  </si>
  <si>
    <t>בן-משה שלום</t>
  </si>
  <si>
    <t>בראשות יעקב אדמוני</t>
  </si>
  <si>
    <t>בראשות סיגל שיינמן</t>
  </si>
  <si>
    <t>ראש העין אחת ומלוכדת בראשות חנוך עוז</t>
  </si>
  <si>
    <t>יחד עם רזיאל אחרק למועצה</t>
  </si>
  <si>
    <t>הבית היהודי בראש העין עדי אביני</t>
  </si>
  <si>
    <t>בראשות אבינועם טובים</t>
  </si>
  <si>
    <t>יש עתיד בראש העין בהובלת מרגי עוזר</t>
  </si>
  <si>
    <t>נשים בראשות שרי סלע</t>
  </si>
  <si>
    <t>הליכוד בראשות יצחק מתי מתניה</t>
  </si>
  <si>
    <t>זט</t>
  </si>
  <si>
    <t>חברים נכונים לעשייה בראשות עופר בביוף</t>
  </si>
  <si>
    <t>יחד נוה אפק בראשות אבי אברגיל</t>
  </si>
  <si>
    <t>יד לתושב</t>
  </si>
  <si>
    <t>ראש פינה</t>
  </si>
  <si>
    <t>ראש פינה אחת</t>
  </si>
  <si>
    <t>רסקי אביהוד</t>
  </si>
  <si>
    <t>גיא אוני</t>
  </si>
  <si>
    <t>ברנזון אהרן</t>
  </si>
  <si>
    <t>ילוז עמיר</t>
  </si>
  <si>
    <t>נשות ראש פינה</t>
  </si>
  <si>
    <t>רק ראשון בראשות דב צור</t>
  </si>
  <si>
    <t>צור דב</t>
  </si>
  <si>
    <t>התנועה החברתית הירוקה בראשות איתן שלום ויפעת מאירוביץ-יפת</t>
  </si>
  <si>
    <t>הירוקים + הצעירים</t>
  </si>
  <si>
    <t>הליכוד ראשון בראשות דוד ביטן</t>
  </si>
  <si>
    <t>דרך חדשה עם הירוקים של ראשון בראשות ליאל אבן זהר</t>
  </si>
  <si>
    <t>אבן-זהר בן דוד ליאל</t>
  </si>
  <si>
    <t>פז בראשות אסף דעבול</t>
  </si>
  <si>
    <t>דעבול אסף</t>
  </si>
  <si>
    <t>זך בראשות אבי דנינו</t>
  </si>
  <si>
    <t>ראשון ביתנו</t>
  </si>
  <si>
    <t>דה</t>
  </si>
  <si>
    <t>ראשון לכולם בראשות מיכאל רייף</t>
  </si>
  <si>
    <t>ל.ה.ב בראשות דורון אוזן</t>
  </si>
  <si>
    <t>יש עתיד בראשון לציון בראשות רמי בז'ה</t>
  </si>
  <si>
    <t>טרבלסי חי שמעון</t>
  </si>
  <si>
    <t>הבית היהודי בראשות אלי יבלון</t>
  </si>
  <si>
    <t>ראשון בעשייה</t>
  </si>
  <si>
    <t>אור ראשון</t>
  </si>
  <si>
    <t>מתעוררים</t>
  </si>
  <si>
    <t>ראשון מתחילה מחדש בראשות חמי דורון</t>
  </si>
  <si>
    <t>דורון חמי-נחמיה</t>
  </si>
  <si>
    <t>משה יהושע ראשונים ביהדות</t>
  </si>
  <si>
    <t>עולים רמה בראשות הדס הכהן</t>
  </si>
  <si>
    <t>אופק בראשות חיים מלכה</t>
  </si>
  <si>
    <t>אלאחוה ואלמוסאואה</t>
  </si>
  <si>
    <t>אלקרינאוי טלאל</t>
  </si>
  <si>
    <t>אלנהדה ואלאכלאס</t>
  </si>
  <si>
    <t>אבו מדע'ם עטא</t>
  </si>
  <si>
    <t>אלוחדה ואלסלאם</t>
  </si>
  <si>
    <t>אבו עאבד נאיף</t>
  </si>
  <si>
    <t>אלהודא ואלסלאם</t>
  </si>
  <si>
    <t>אבו צהבאן פאיז</t>
  </si>
  <si>
    <t>אלופאק אלדמוקראטי</t>
  </si>
  <si>
    <t>חרקת אלאסלאח ואלתע'ייר אלדימקראטיה</t>
  </si>
  <si>
    <t>הזייל עאמר</t>
  </si>
  <si>
    <t>אלווסט</t>
  </si>
  <si>
    <t>סאוות אלחק</t>
  </si>
  <si>
    <t>אלסחואה ללתע'ייר</t>
  </si>
  <si>
    <t>אלהזייל פייצל</t>
  </si>
  <si>
    <t>אלתחאלף אלרהטאוי</t>
  </si>
  <si>
    <t>אבו סהיבאן מוסה</t>
  </si>
  <si>
    <t>אלרסאלה רהט</t>
  </si>
  <si>
    <t>הליכוד בראשות רחמים מלול</t>
  </si>
  <si>
    <t>מלול רחמים</t>
  </si>
  <si>
    <t>עבודה עם לב בראשות יניב מרקוביץ</t>
  </si>
  <si>
    <t>שסד</t>
  </si>
  <si>
    <t>הרשימה הדתית המאוחדת ש"ס יהדות התורה, דגל התורה</t>
  </si>
  <si>
    <t>בראשות זוהר בלום</t>
  </si>
  <si>
    <t>טבג</t>
  </si>
  <si>
    <t>הבית היהודי אגודת ישראל בראשות אמיתי כהן</t>
  </si>
  <si>
    <t>רח</t>
  </si>
  <si>
    <t>רחובותי בראשות מתן דיל</t>
  </si>
  <si>
    <t>כיכר העיר עוז</t>
  </si>
  <si>
    <t>רחובות ביתנו בראשות אפים זאיקה</t>
  </si>
  <si>
    <t>מרצ רחובות 1</t>
  </si>
  <si>
    <t>דור בראשות גדי דסטה יברקן</t>
  </si>
  <si>
    <t>פורום רחובות שלנו בראשות עמוס חלפון</t>
  </si>
  <si>
    <t>דרך חדשה בראשות יהונתן עפגין</t>
  </si>
  <si>
    <t>חנניה ויינברג שרות לתושב</t>
  </si>
  <si>
    <t>וויינברגר חנניה ליפא</t>
  </si>
  <si>
    <t>כן לרחובות בראשות אלדד אהרוני</t>
  </si>
  <si>
    <t>תנ</t>
  </si>
  <si>
    <t>יחד בראשות קליין מנחם ושמעון קהלני</t>
  </si>
  <si>
    <t>ריינה</t>
  </si>
  <si>
    <t>חזית התיקון</t>
  </si>
  <si>
    <t>טאטור ח'אלד</t>
  </si>
  <si>
    <t>אלריינה בלדנא</t>
  </si>
  <si>
    <t>טאטור ח'אלד גמאל</t>
  </si>
  <si>
    <t>אלעדאלה ואלעמל</t>
  </si>
  <si>
    <t>האחווה והפיתוח</t>
  </si>
  <si>
    <t>בסול תיסיר</t>
  </si>
  <si>
    <t>קידמה ושוויון</t>
  </si>
  <si>
    <t>בסול אחמד</t>
  </si>
  <si>
    <t>חזית ריינה הדמוקרטית</t>
  </si>
  <si>
    <t>ריינתי</t>
  </si>
  <si>
    <t>רל</t>
  </si>
  <si>
    <t>אלרינה אלמוסתקלה אלאסליה</t>
  </si>
  <si>
    <t>השוויון והפיתוח</t>
  </si>
  <si>
    <t>עתאמלה ח'אלד</t>
  </si>
  <si>
    <t>אלריינה ללגמיע</t>
  </si>
  <si>
    <t>הגישה החדשה</t>
  </si>
  <si>
    <t>רכסים</t>
  </si>
  <si>
    <t>הסיעה הדתית המאוחדת לפיתוח ושגשוג רכסים</t>
  </si>
  <si>
    <t>רייך יצחק</t>
  </si>
  <si>
    <t>למען רכסים</t>
  </si>
  <si>
    <t>המאירי שרגא</t>
  </si>
  <si>
    <t>כולם למען רכסים</t>
  </si>
  <si>
    <t>סיעת לביא בראשות יואל לביא</t>
  </si>
  <si>
    <t>לביא יואל</t>
  </si>
  <si>
    <t>הליכוד בראשות מיכאל וידל</t>
  </si>
  <si>
    <t>וידל מיכאל</t>
  </si>
  <si>
    <t>עולמי</t>
  </si>
  <si>
    <t>הקידמה והשוויון</t>
  </si>
  <si>
    <t>האחדות למען רמלה</t>
  </si>
  <si>
    <t>אלתע'ייר</t>
  </si>
  <si>
    <t>הבית היהודי בראשות אלי חדד</t>
  </si>
  <si>
    <t>רמלה אחרת</t>
  </si>
  <si>
    <t>מפלגת העבודה בראשות מיקי ישראילוב</t>
  </si>
  <si>
    <t>זינגר לרמת-גן</t>
  </si>
  <si>
    <t>זינגר ישראל ראול</t>
  </si>
  <si>
    <t>רג</t>
  </si>
  <si>
    <t>רמת-גן 1 בראשות כרמל שאמה הכהן</t>
  </si>
  <si>
    <t>שאמה הכהן כרמל</t>
  </si>
  <si>
    <t>הבית היהודי ברמת-גן בראשות אביהוא בן משה</t>
  </si>
  <si>
    <t>צע</t>
  </si>
  <si>
    <t>רשימת הצעירים - לב - למועצת העיר רמת-גן</t>
  </si>
  <si>
    <t>מרצ החיים בירוק</t>
  </si>
  <si>
    <t>הירוקים בר"ג וצעירי ר"ג - הדור הבא</t>
  </si>
  <si>
    <t>ליליאן אבי</t>
  </si>
  <si>
    <t>העבודה ופעילי שכונות בראשות רמי פדלון</t>
  </si>
  <si>
    <t>כה</t>
  </si>
  <si>
    <t>כח לאזרחים ותיקים</t>
  </si>
  <si>
    <t>רמת-גן בראש</t>
  </si>
  <si>
    <t>תנופה ירוקה בראשות אלי מוסרי</t>
  </si>
  <si>
    <t>מוסרי אלי</t>
  </si>
  <si>
    <t>יש עתיד ברמת-גן בראשות גלעד שריר</t>
  </si>
  <si>
    <t>רמת-גן שלנו בראשות צביקה ניר</t>
  </si>
  <si>
    <t>ניר צביקה</t>
  </si>
  <si>
    <t>רמת-גן נקייה בראשות דוד מנע</t>
  </si>
  <si>
    <t>מנע דוד</t>
  </si>
  <si>
    <t>עכשיו</t>
  </si>
  <si>
    <t>נודלמן אריאל</t>
  </si>
  <si>
    <t>עובדים בשבילך בראשות חיליק רביב</t>
  </si>
  <si>
    <t>צבי שירין איש חזק לרמת-גן נקייה</t>
  </si>
  <si>
    <t>רמת גנים בראשות רמי גני</t>
  </si>
  <si>
    <t>גני רמי</t>
  </si>
  <si>
    <t>רמת השרון שלנו בראשות יצחק רוכברג</t>
  </si>
  <si>
    <t>רוכברגר יצחק</t>
  </si>
  <si>
    <t>מסורת של עשייה בראשות יעקוב קורצקי</t>
  </si>
  <si>
    <t>בית בראשות עו"ד אבירם גרובר</t>
  </si>
  <si>
    <t>גרובר אבירם</t>
  </si>
  <si>
    <t>מרצ רמת השרון בראשות עו"ד עידן למדן</t>
  </si>
  <si>
    <t>למדן עידן</t>
  </si>
  <si>
    <t>מהפך ברמה בראשות נורית אבנר</t>
  </si>
  <si>
    <t>אבנר נורית</t>
  </si>
  <si>
    <t>יחדיו חילונים ודתיים שומרים על המסורת</t>
  </si>
  <si>
    <t>יש עתיד ברמת השרון בראשות הדר שוייצר</t>
  </si>
  <si>
    <t>תותים בראשות לירן זילברמן</t>
  </si>
  <si>
    <t>זילברמן לירן</t>
  </si>
  <si>
    <t>עשייה ברמה בראשות אילן כהן</t>
  </si>
  <si>
    <t>הירוקים רמת השרון</t>
  </si>
  <si>
    <t>שס בראשות רון ברינה</t>
  </si>
  <si>
    <t>רמת ישי</t>
  </si>
  <si>
    <t>רמה</t>
  </si>
  <si>
    <t>בן אליעזר עופר</t>
  </si>
  <si>
    <t>נתיב חדש בראשות יעקב זהר</t>
  </si>
  <si>
    <t>זהר יעקב</t>
  </si>
  <si>
    <t>מחר</t>
  </si>
  <si>
    <t>הירשפלד יהונתן נמרוד</t>
  </si>
  <si>
    <t>עתיד רמת ישי בראשות גיא זקס</t>
  </si>
  <si>
    <t>זקס גיא מקס יוסף</t>
  </si>
  <si>
    <t>רעננה שאנחנו אוהבים בראשות זאב בילסקי</t>
  </si>
  <si>
    <t>בילסקי בנימין זאב</t>
  </si>
  <si>
    <t>מרצ רעננה חופשית בראשות רונית וינטראוב</t>
  </si>
  <si>
    <t>טביחד</t>
  </si>
  <si>
    <t>מאמינים ברעננה-הבית היהודי</t>
  </si>
  <si>
    <t>רעננה-הבית שלי</t>
  </si>
  <si>
    <t>חופרי נחום</t>
  </si>
  <si>
    <t>לה</t>
  </si>
  <si>
    <t>הרשימה למען התושבים בדרכו של דן ברוך</t>
  </si>
  <si>
    <t>הליכוד בראשות רחלי בן-ארי סקת</t>
  </si>
  <si>
    <t>עוז-ממשיכים בדרכו של עוזי כהן</t>
  </si>
  <si>
    <t>עתיד איתן לרעננה ברשות איתן גליק</t>
  </si>
  <si>
    <t>גליק איתן</t>
  </si>
  <si>
    <t>העבודה הרשימה החברתית למועצת העיר בראשות איאן יפה</t>
  </si>
  <si>
    <t>דרך חדשה בראשות תמי פלד חיון</t>
  </si>
  <si>
    <t>שבלי - אום אל-גנם</t>
  </si>
  <si>
    <t>נע</t>
  </si>
  <si>
    <t>שם</t>
  </si>
  <si>
    <t>סעאידה ראפע</t>
  </si>
  <si>
    <t>אסעד עבד אלסלאם</t>
  </si>
  <si>
    <t>שיבלי מוניר</t>
  </si>
  <si>
    <t>פרח התבור</t>
  </si>
  <si>
    <t>שיבלי נעים</t>
  </si>
  <si>
    <t>אלמוסטקבל לשבאב</t>
  </si>
  <si>
    <t>מוקטרן עדנאן</t>
  </si>
  <si>
    <t>שגב-שלום</t>
  </si>
  <si>
    <t>עפ</t>
  </si>
  <si>
    <t>רשימת שגב שלום המאוחדת</t>
  </si>
  <si>
    <t>אבו מעמר עאמר</t>
  </si>
  <si>
    <t>האחדות והשלום</t>
  </si>
  <si>
    <t>אלחרומי סעיד</t>
  </si>
  <si>
    <t>מען שגב שלום</t>
  </si>
  <si>
    <t>אבו רגילה מחמוד</t>
  </si>
  <si>
    <t>צעירי שגב שלום</t>
  </si>
  <si>
    <t>תגמוע שגב שלום</t>
  </si>
  <si>
    <t>אבו תקפה אבראהים</t>
  </si>
  <si>
    <t>אל אלסלאח ללתג'ייר</t>
  </si>
  <si>
    <t>אבו עפאש מחמוד</t>
  </si>
  <si>
    <t>מחר בראשות אלון דוידי הליכוד, העבודה, הבית היהודי</t>
  </si>
  <si>
    <t>דוידי אלון</t>
  </si>
  <si>
    <t>עוצמה לשדרות בראשות הרצל שאובי</t>
  </si>
  <si>
    <t>שדרות לכולנו</t>
  </si>
  <si>
    <t>שדרות יכולה</t>
  </si>
  <si>
    <t>צעירים למען שדרות בראשות אביאל בן זיקרי</t>
  </si>
  <si>
    <t>טוב לשדרות בראשות מיכאל אמסלם</t>
  </si>
  <si>
    <t>אמש</t>
  </si>
  <si>
    <t>שדרות אחת בראשות דוד בוסקילה</t>
  </si>
  <si>
    <t>בוסקילה דוד</t>
  </si>
  <si>
    <t>הקול שלך בעירייה בראשות אדוארד אמירגולוב</t>
  </si>
  <si>
    <t>רשימת "מעוף" בראשות עו"ד יוסף פינחס כהן</t>
  </si>
  <si>
    <t>שדרות חזקה</t>
  </si>
  <si>
    <t>רבינוביץ' אליהו אלונה</t>
  </si>
  <si>
    <t>תנועת ישראל עם אחד בראשות הרב יחיא עמרם אלעזרה</t>
  </si>
  <si>
    <t>עתיד חדש לשדרות בראשות ביטון דבורה</t>
  </si>
  <si>
    <t>ביטון דבורה</t>
  </si>
  <si>
    <t>שדרות בסטייל עם סימו סטייל</t>
  </si>
  <si>
    <t>שוהם</t>
  </si>
  <si>
    <t>שוהם שלנו</t>
  </si>
  <si>
    <t>ליבנה לובטון גיל</t>
  </si>
  <si>
    <t>שוהם בתנופה</t>
  </si>
  <si>
    <t>מאמינים בשוהם הבית היהודי</t>
  </si>
  <si>
    <t>עתיד לשוהם בראשות יוסי לוי</t>
  </si>
  <si>
    <t>לוי יוסי</t>
  </si>
  <si>
    <t>אוהבי שוהם</t>
  </si>
  <si>
    <t>תנועת יהב</t>
  </si>
  <si>
    <t>דש</t>
  </si>
  <si>
    <t>תקווה חדשה למען שוהם</t>
  </si>
  <si>
    <t>שלומי</t>
  </si>
  <si>
    <t>דחף ליכוד בראשות גבי נעמן</t>
  </si>
  <si>
    <t>נעמן גבריאל-גבי</t>
  </si>
  <si>
    <t>האיחוד הלאומי- תקומה</t>
  </si>
  <si>
    <t>דר דוד</t>
  </si>
  <si>
    <t>שלומי ביתנו</t>
  </si>
  <si>
    <t>שלומי עולה</t>
  </si>
  <si>
    <t>אופק חדש</t>
  </si>
  <si>
    <t>אוקרט ישראל</t>
  </si>
  <si>
    <t>מנהיגות חדשה לשלומי</t>
  </si>
  <si>
    <t>סלק חגי</t>
  </si>
  <si>
    <t>שעב</t>
  </si>
  <si>
    <t>ג'בהת אלעמל</t>
  </si>
  <si>
    <t>תע</t>
  </si>
  <si>
    <t>חזית שעב הדימוקרטית</t>
  </si>
  <si>
    <t>אלג'ייל אלג'דיד</t>
  </si>
  <si>
    <t>כולנו שעב</t>
  </si>
  <si>
    <t>קם</t>
  </si>
  <si>
    <t>סיעת העתיד</t>
  </si>
  <si>
    <t>אל-ביאן</t>
  </si>
  <si>
    <t>בוקאעי מחמוד</t>
  </si>
  <si>
    <t>אלתטוויר ואלעמל</t>
  </si>
  <si>
    <t>שחיבר פייסל</t>
  </si>
  <si>
    <t>וחדת שפרעם</t>
  </si>
  <si>
    <t>אלעהד ואלופאא</t>
  </si>
  <si>
    <t>אלוחדה אלאסלאמיה</t>
  </si>
  <si>
    <t>בני שפרעם בכוון הנכון</t>
  </si>
  <si>
    <t>אלתג'מע אלוטני אלדימוקרטי</t>
  </si>
  <si>
    <t>אלאסלאח ואלתג'דיד</t>
  </si>
  <si>
    <t>הצעירים לשינוי ואיחוד</t>
  </si>
  <si>
    <t>אלוחדה ללג'מיע</t>
  </si>
  <si>
    <t>סוא אלבדויה</t>
  </si>
  <si>
    <t>מג'ד שפרעם</t>
  </si>
  <si>
    <t>אלופאא ואלעדאלה</t>
  </si>
  <si>
    <t>השיתוף והתגמול</t>
  </si>
  <si>
    <t>יאסין עורסאן</t>
  </si>
  <si>
    <t>רשימת שפרעם אלאסאלה</t>
  </si>
  <si>
    <t>ענבתאוי אמין</t>
  </si>
  <si>
    <t>ח'אזם נאהד</t>
  </si>
  <si>
    <t>מרצ תל אביב יפו בראשות ניצן הורוביץ</t>
  </si>
  <si>
    <t>הורוביץ ניצן</t>
  </si>
  <si>
    <t>תל אביב 1 בראשות רון חולדאי</t>
  </si>
  <si>
    <t>חולדאי רון</t>
  </si>
  <si>
    <t>רוב העיר רשימת הצעירים של תל אביב עם אסף זמיר</t>
  </si>
  <si>
    <t>שגב</t>
  </si>
  <si>
    <t>ביחד תל אביב יפו שס, הבית היהודי, יהדות התורה, חב"ד וארגוני התשובה</t>
  </si>
  <si>
    <t>עיר לכולנו בראשות אהרון מדואל</t>
  </si>
  <si>
    <t>מדואל אהרן</t>
  </si>
  <si>
    <t>כח לגמלאים</t>
  </si>
  <si>
    <t>הליכוד ביתנו בראשות ארנון גלעדי</t>
  </si>
  <si>
    <t>שימו לב הורים בהובלת ציפי ברנד, רותי רוסו ואור אלתרמן</t>
  </si>
  <si>
    <t>תנועת מהפך ירוק בתל אביב - לתת לחיות התנועה הירוקה</t>
  </si>
  <si>
    <t>צדק חברתי בראשות כרמלה עוזרי</t>
  </si>
  <si>
    <t>סיעת דרום העיר</t>
  </si>
  <si>
    <t>תל אביב בטוחה בראשות שלמה מוסלאי</t>
  </si>
  <si>
    <t>יש עתיד בתל אביב יפו בראשות דן להט</t>
  </si>
  <si>
    <t>רשימת הורים</t>
  </si>
  <si>
    <t>אמת מפלגת העבודה, מכניסים אמת למועצה</t>
  </si>
  <si>
    <t>בני בביוף אלי אמינוב והשכונות</t>
  </si>
  <si>
    <t>הירוקים בראשות מיכאל רועה- ממשיכים לעשות</t>
  </si>
  <si>
    <t>רשימת יאפא</t>
  </si>
  <si>
    <t>עיר ללא גבולות</t>
  </si>
  <si>
    <t>הרשת החברתית בראשות דוד כהן</t>
  </si>
  <si>
    <t>מדינת תל אביב בראשות ישראל גודוביץ'</t>
  </si>
  <si>
    <t>שוויון לכולם</t>
  </si>
  <si>
    <t>תל מונד</t>
  </si>
  <si>
    <t>גולן רוני</t>
  </si>
  <si>
    <t>בראשות לין קפלן</t>
  </si>
  <si>
    <t>קפלן לין</t>
  </si>
  <si>
    <t>הבחירה הטבעית</t>
  </si>
  <si>
    <t>סיעת לב בראשות שלמה אוחנה</t>
  </si>
  <si>
    <t>אוחנה שלמה</t>
  </si>
  <si>
    <t>אחדות תל מונד</t>
  </si>
  <si>
    <t>סיעת אור</t>
  </si>
  <si>
    <t>ינאי שלמה</t>
  </si>
  <si>
    <t>אמיר ריבה</t>
  </si>
  <si>
    <t>הליכוד תנועה ליברלית לאומית</t>
  </si>
  <si>
    <t>נחום דוד</t>
  </si>
  <si>
    <t>תל שבע</t>
  </si>
  <si>
    <t>אלרסאלה לשינוי</t>
  </si>
  <si>
    <t>אבו רקייק טואמן</t>
  </si>
  <si>
    <t>אבו עמרה נואף</t>
  </si>
  <si>
    <t>מקומית מאוחדת ואלנור לשינוי</t>
  </si>
  <si>
    <t>אלאעסם ענאד</t>
  </si>
  <si>
    <t>קע</t>
  </si>
  <si>
    <t>אלאנקאד</t>
  </si>
  <si>
    <t>השיויון והשינוי</t>
  </si>
  <si>
    <t>אל אעסם איבראהים</t>
  </si>
  <si>
    <t>בני הישוב</t>
  </si>
  <si>
    <t>אלאעסם מחמד</t>
  </si>
  <si>
    <t>עודכן ב:</t>
  </si>
  <si>
    <t>נספר?</t>
  </si>
  <si>
    <t>מועצה</t>
  </si>
  <si>
    <t>ראש רשות</t>
  </si>
  <si>
    <t>שם היישוב</t>
  </si>
  <si>
    <t>סה"כ בז"ב</t>
  </si>
  <si>
    <t>מצביעים</t>
  </si>
  <si>
    <t>אחוז הצבעה</t>
  </si>
  <si>
    <t>פסולים</t>
  </si>
  <si>
    <t>כשרים</t>
  </si>
  <si>
    <t>אום אל פחם</t>
  </si>
  <si>
    <t>אשקלוןן</t>
  </si>
  <si>
    <t>בני עיש</t>
  </si>
  <si>
    <t xml:space="preserve">רמת ישי </t>
  </si>
  <si>
    <t>תל אביב יפו</t>
  </si>
  <si>
    <t>סה"כ</t>
  </si>
  <si>
    <t>הכרזות מועמד בודד ורשימה בודד כזוכים</t>
  </si>
  <si>
    <t>כפר שמריהו</t>
  </si>
  <si>
    <t>ע'ג'ר</t>
  </si>
  <si>
    <t>Yes</t>
  </si>
  <si>
    <t>No</t>
  </si>
  <si>
    <t>נספר</t>
  </si>
  <si>
    <t>מספר נשים</t>
  </si>
  <si>
    <t>מרווח טעות</t>
  </si>
  <si>
    <t>מספר נשים במועצה</t>
  </si>
  <si>
    <t>אחוז נשים במועצה</t>
  </si>
  <si>
    <t>מספר חברי מועצה 2011</t>
  </si>
  <si>
    <t>מספר חברי מועצה 2013</t>
  </si>
  <si>
    <t>...-0000000000000000000000000000000000</t>
  </si>
  <si>
    <t>כינוי</t>
  </si>
  <si>
    <t>מועמד לר.רשות</t>
  </si>
  <si>
    <t>מס' סידורי</t>
  </si>
  <si>
    <t>מספר מושבים במועצה</t>
  </si>
  <si>
    <t>נכנס למועצה?</t>
  </si>
  <si>
    <t>תפקיד</t>
  </si>
  <si>
    <t/>
  </si>
  <si>
    <t>א אבו גוש</t>
  </si>
  <si>
    <t>מועמד לראש רשות</t>
  </si>
  <si>
    <t>מועמד למועצה</t>
  </si>
  <si>
    <t>איברהים יוסף</t>
  </si>
  <si>
    <t>איברהים ראד</t>
  </si>
  <si>
    <t>ה אבו גוש</t>
  </si>
  <si>
    <t>עותמן אוסמה</t>
  </si>
  <si>
    <t>עבדאל רחמן שוקי</t>
  </si>
  <si>
    <t>למ אבו גוש</t>
  </si>
  <si>
    <t>ג'בר חוסין</t>
  </si>
  <si>
    <t>אבו גוש גוואד</t>
  </si>
  <si>
    <t>ג'בר פאדי</t>
  </si>
  <si>
    <t>אד אבו סנאן</t>
  </si>
  <si>
    <t>זיאדה אמל</t>
  </si>
  <si>
    <t>מרזוק האני</t>
  </si>
  <si>
    <t>ו אבו סנאן</t>
  </si>
  <si>
    <t>מיח'איל נדים</t>
  </si>
  <si>
    <t>נסרה אדיב</t>
  </si>
  <si>
    <t>ח'ורי מיכאיל</t>
  </si>
  <si>
    <t>יק אבו סנאן</t>
  </si>
  <si>
    <t>אחמד כמאל</t>
  </si>
  <si>
    <t>מ אבו סנאן</t>
  </si>
  <si>
    <t>גדבאן מאזן</t>
  </si>
  <si>
    <t>מוסא שחאדה</t>
  </si>
  <si>
    <t>נה אבו סנאן</t>
  </si>
  <si>
    <t>עבאס מוחמד</t>
  </si>
  <si>
    <t>עם אבו סנאן</t>
  </si>
  <si>
    <t>ג'ומעה גמאל</t>
  </si>
  <si>
    <t>ר אבו סנאן</t>
  </si>
  <si>
    <t>קשקוש מוחמד</t>
  </si>
  <si>
    <t>א אבן יהודה</t>
  </si>
  <si>
    <t>לירון גדעון</t>
  </si>
  <si>
    <t>עובדיה יפה</t>
  </si>
  <si>
    <t>אישה</t>
  </si>
  <si>
    <t>פליידרמן לימור</t>
  </si>
  <si>
    <t>לי אבן יהודה</t>
  </si>
  <si>
    <t>ברדוש יול דוד</t>
  </si>
  <si>
    <t>קמני זיו</t>
  </si>
  <si>
    <t>כהן עוז</t>
  </si>
  <si>
    <t>ריבובסקי דרור</t>
  </si>
  <si>
    <t>אללוף יקי יעקב</t>
  </si>
  <si>
    <t>פה אבן יהודה</t>
  </si>
  <si>
    <t>פלד עומרי</t>
  </si>
  <si>
    <t>שני לימור</t>
  </si>
  <si>
    <t>א אום אל-פחם</t>
  </si>
  <si>
    <t>כסאב מחאמיד ראיד</t>
  </si>
  <si>
    <t>אבו מאג'ד מוסטפא</t>
  </si>
  <si>
    <t>הז אום אל-פחם</t>
  </si>
  <si>
    <t>מחאג'נה חוסין</t>
  </si>
  <si>
    <t>ךי אום אל-פחם</t>
  </si>
  <si>
    <t>מחאמיד אבראהים</t>
  </si>
  <si>
    <t>מ אום אל-פחם</t>
  </si>
  <si>
    <t>מחאג'נה בלאל</t>
  </si>
  <si>
    <t>ג'בארין טאהר</t>
  </si>
  <si>
    <t>אגבאריה וסאם</t>
  </si>
  <si>
    <t>מחאמיד ח'אלד</t>
  </si>
  <si>
    <t>מחאג'נה עלי</t>
  </si>
  <si>
    <t>אגבאריה עאדל</t>
  </si>
  <si>
    <t>נ אום אל-פחם</t>
  </si>
  <si>
    <t>זייד איאד</t>
  </si>
  <si>
    <t>מחאג'נה מוחמד</t>
  </si>
  <si>
    <t>ץ אום אל-פחם</t>
  </si>
  <si>
    <t>קפ אום אל-פחם</t>
  </si>
  <si>
    <t>ג'בארין ראמז</t>
  </si>
  <si>
    <t>ג'בארין מוסא</t>
  </si>
  <si>
    <t>ג'בארין ג'מאל</t>
  </si>
  <si>
    <t>דת אופקים</t>
  </si>
  <si>
    <t>דייטש אברהם בן ציון</t>
  </si>
  <si>
    <t>בר און יחיאל צבי</t>
  </si>
  <si>
    <t>פאקר ברוך יוסף</t>
  </si>
  <si>
    <t>חי אופקים</t>
  </si>
  <si>
    <t>בוכובזה נורברט</t>
  </si>
  <si>
    <t>סבגי גדעון</t>
  </si>
  <si>
    <t>טב אופקים</t>
  </si>
  <si>
    <t>כן אופקים</t>
  </si>
  <si>
    <t>סעדה אלי</t>
  </si>
  <si>
    <t>ל אופקים</t>
  </si>
  <si>
    <t>גנדלר מרט</t>
  </si>
  <si>
    <t>מחל אופקים</t>
  </si>
  <si>
    <t>אורי דניאל</t>
  </si>
  <si>
    <t>כהן יוסף</t>
  </si>
  <si>
    <t>נץ אופקים</t>
  </si>
  <si>
    <t>קריספיל יצחק</t>
  </si>
  <si>
    <t>שס אופקים</t>
  </si>
  <si>
    <t>עזרן סלומון</t>
  </si>
  <si>
    <t>מלכה בנימין</t>
  </si>
  <si>
    <t>פילו ראובן יוסף</t>
  </si>
  <si>
    <t>אי אור יהודה</t>
  </si>
  <si>
    <t>שוחט ליאת</t>
  </si>
  <si>
    <t>קרקוקלי ימית-נעימה</t>
  </si>
  <si>
    <t>טב אור יהודה</t>
  </si>
  <si>
    <t>חיון דוד</t>
  </si>
  <si>
    <t>כן אור יהודה</t>
  </si>
  <si>
    <t>בוזי עופר</t>
  </si>
  <si>
    <t>כויינוב ז'נה</t>
  </si>
  <si>
    <t>טונדובסקי בן בשט ליאת</t>
  </si>
  <si>
    <t>אשכנזי טל</t>
  </si>
  <si>
    <t>איילה ברטה</t>
  </si>
  <si>
    <t>דאון דודו יניב</t>
  </si>
  <si>
    <t>ל אור יהודה</t>
  </si>
  <si>
    <t>נצ אור יהודה</t>
  </si>
  <si>
    <t>יוסף סבח</t>
  </si>
  <si>
    <t>פ אור יהודה</t>
  </si>
  <si>
    <t>שס אור יהודה</t>
  </si>
  <si>
    <t>שקד יחזקאל</t>
  </si>
  <si>
    <t>אגאי ליאור</t>
  </si>
  <si>
    <t>א אור עקיבא</t>
  </si>
  <si>
    <t>איליזירוב אבניל</t>
  </si>
  <si>
    <t>אבני שלומי שלמה</t>
  </si>
  <si>
    <t>זרצקי אלכסנדר</t>
  </si>
  <si>
    <t>ה אור עקיבא</t>
  </si>
  <si>
    <t>כדורי יוסף</t>
  </si>
  <si>
    <t>מסיקה גולן</t>
  </si>
  <si>
    <t>זך אור עקיבא</t>
  </si>
  <si>
    <t>כהן אברהם</t>
  </si>
  <si>
    <t>י אור עקיבא</t>
  </si>
  <si>
    <t>תורג'מן יצחק</t>
  </si>
  <si>
    <t>ל אור עקיבא</t>
  </si>
  <si>
    <t>גרוסמן מיכאל</t>
  </si>
  <si>
    <t>מחל אור עקיבא</t>
  </si>
  <si>
    <t>אנקונינה אלי</t>
  </si>
  <si>
    <t>זסלבסקי ילנה</t>
  </si>
  <si>
    <t>ת אור עקיבא</t>
  </si>
  <si>
    <t>גדילוב ארקדי</t>
  </si>
  <si>
    <t>ראובן רחמים</t>
  </si>
  <si>
    <t>א אזור</t>
  </si>
  <si>
    <t>זילוני אפרים</t>
  </si>
  <si>
    <t>שאול מזל</t>
  </si>
  <si>
    <t>ישראל שמואל</t>
  </si>
  <si>
    <t>פרידמן יעקב</t>
  </si>
  <si>
    <t>פוגל רון</t>
  </si>
  <si>
    <t>דף אזור</t>
  </si>
  <si>
    <t>בן בסט יובל</t>
  </si>
  <si>
    <t>טב אזור</t>
  </si>
  <si>
    <t>מגנאגי יוסף</t>
  </si>
  <si>
    <t>מחל אזור</t>
  </si>
  <si>
    <t>מידן ברק יעל</t>
  </si>
  <si>
    <t>שסג אזור</t>
  </si>
  <si>
    <t>פילור זדה אליהו</t>
  </si>
  <si>
    <t>לרנר משה יצחק</t>
  </si>
  <si>
    <t>א אילת</t>
  </si>
  <si>
    <t>חנו יניב</t>
  </si>
  <si>
    <t>יד אילת</t>
  </si>
  <si>
    <t>לנקרי אלי</t>
  </si>
  <si>
    <t>דארבי יעל אסתר</t>
  </si>
  <si>
    <t>חן יוסף</t>
  </si>
  <si>
    <t>סיבוני ראובן רוברט</t>
  </si>
  <si>
    <t>ים אילת</t>
  </si>
  <si>
    <t>מורדי יהודה</t>
  </si>
  <si>
    <t>נמיר סימה</t>
  </si>
  <si>
    <t>ל אילת</t>
  </si>
  <si>
    <t>צ'רנומורץ אולג</t>
  </si>
  <si>
    <t>מ אילת</t>
  </si>
  <si>
    <t>עמר חיים</t>
  </si>
  <si>
    <t>להב לימור</t>
  </si>
  <si>
    <t>ביטון שלמה</t>
  </si>
  <si>
    <t>צא אילת</t>
  </si>
  <si>
    <t>בארי מתן</t>
  </si>
  <si>
    <t>בן-אפרים חן</t>
  </si>
  <si>
    <t>שס אילת</t>
  </si>
  <si>
    <t>אלמקיס משה</t>
  </si>
  <si>
    <t>פלוס שמואל</t>
  </si>
  <si>
    <t>דס אכסאל</t>
  </si>
  <si>
    <t>דראושה מוסא</t>
  </si>
  <si>
    <t>ו אכסאל</t>
  </si>
  <si>
    <t>סעדי אחמד</t>
  </si>
  <si>
    <t>עבד אלהאדי נאדר</t>
  </si>
  <si>
    <t>ךי אכסאל</t>
  </si>
  <si>
    <t>שדאפנה אחמד</t>
  </si>
  <si>
    <t>כמ אכסאל</t>
  </si>
  <si>
    <t>חבשי עלי</t>
  </si>
  <si>
    <t>חבשי סמיר</t>
  </si>
  <si>
    <t>נ אכסאל</t>
  </si>
  <si>
    <t>שלבי מוחמד</t>
  </si>
  <si>
    <t>שלבי מוסא</t>
  </si>
  <si>
    <t>שלבי עבד אלעזיז</t>
  </si>
  <si>
    <t>ע אכסאל</t>
  </si>
  <si>
    <t>דראושה באסל</t>
  </si>
  <si>
    <t>ק אכסאל</t>
  </si>
  <si>
    <t>ת אכסאל</t>
  </si>
  <si>
    <t>טב אליכין</t>
  </si>
  <si>
    <t>מצובע אבינועם</t>
  </si>
  <si>
    <t>שמעוני בת שבע</t>
  </si>
  <si>
    <t>אקדם נטלי</t>
  </si>
  <si>
    <t>נף אליכין</t>
  </si>
  <si>
    <t>צברי אבשלום</t>
  </si>
  <si>
    <t>אחרק צפניה</t>
  </si>
  <si>
    <t>ע אליכין</t>
  </si>
  <si>
    <t>אהרן יריב</t>
  </si>
  <si>
    <t>שס אליכין</t>
  </si>
  <si>
    <t>עוקשי שמעון</t>
  </si>
  <si>
    <t>אשרי חנניה</t>
  </si>
  <si>
    <t>ג אלעד</t>
  </si>
  <si>
    <t>שטרן אברהם פנחס</t>
  </si>
  <si>
    <t>כץ חיים מאיר</t>
  </si>
  <si>
    <t>ברדוגו משה</t>
  </si>
  <si>
    <t>גרוסברד שמואל</t>
  </si>
  <si>
    <t>גרוס פנחס</t>
  </si>
  <si>
    <t>טורנר יצחק ירוחם</t>
  </si>
  <si>
    <t>ה אלעד</t>
  </si>
  <si>
    <t>צברי ברק</t>
  </si>
  <si>
    <t>גיאת יובל</t>
  </si>
  <si>
    <t>טב אלעד</t>
  </si>
  <si>
    <t>נתן שי</t>
  </si>
  <si>
    <t>שס אלעד</t>
  </si>
  <si>
    <t>קרעי אליהו</t>
  </si>
  <si>
    <t>אגאבלה אסף</t>
  </si>
  <si>
    <t>עידן פרויליכמן דותן אברהם</t>
  </si>
  <si>
    <t>דיין אברהם</t>
  </si>
  <si>
    <t>בורוכוב אברהם</t>
  </si>
  <si>
    <t>א אשדוד</t>
  </si>
  <si>
    <t>אבו צחי</t>
  </si>
  <si>
    <t>דנינו משה גיל</t>
  </si>
  <si>
    <t>אב אשדוד</t>
  </si>
  <si>
    <t>שומר נעים</t>
  </si>
  <si>
    <t>פלדמן גרשון</t>
  </si>
  <si>
    <t>אסולין שירלי</t>
  </si>
  <si>
    <t>ג אשדוד</t>
  </si>
  <si>
    <t>ליברמן מרדכי</t>
  </si>
  <si>
    <t>וובר אפרים</t>
  </si>
  <si>
    <t>טסלר יואל יעקב</t>
  </si>
  <si>
    <t>שור עזרא</t>
  </si>
  <si>
    <t>חי אשדוד</t>
  </si>
  <si>
    <t>פרנקל יהודה</t>
  </si>
  <si>
    <t>כנפו גבריאל</t>
  </si>
  <si>
    <t>ט אשדוד</t>
  </si>
  <si>
    <t>גיטרמן בוריס</t>
  </si>
  <si>
    <t>סלוצקי מאיה</t>
  </si>
  <si>
    <t>ל אשדוד</t>
  </si>
  <si>
    <t>גרשוב ולדימיר</t>
  </si>
  <si>
    <t>בורשטיין ליובוב</t>
  </si>
  <si>
    <t>פז אשדוד</t>
  </si>
  <si>
    <t>בוטרשוילי משה</t>
  </si>
  <si>
    <t>צ אשדוד</t>
  </si>
  <si>
    <t>לחמני אלי אליאס</t>
  </si>
  <si>
    <t>גלבר הלן</t>
  </si>
  <si>
    <t>קנ אשדוד</t>
  </si>
  <si>
    <t>שושן אבינועם</t>
  </si>
  <si>
    <t>בן חמו דוד</t>
  </si>
  <si>
    <t>שס אשדוד</t>
  </si>
  <si>
    <t>כנפו ארמנד )עמרם(</t>
  </si>
  <si>
    <t>אמסילי חיים</t>
  </si>
  <si>
    <t>אמסלם אברהם</t>
  </si>
  <si>
    <t>בן סימון מאיר</t>
  </si>
  <si>
    <t>א אשקלון</t>
  </si>
  <si>
    <t>ביילין סופיה</t>
  </si>
  <si>
    <t>ברנט יורי</t>
  </si>
  <si>
    <t>ג אשקלון</t>
  </si>
  <si>
    <t>כלפון נסים</t>
  </si>
  <si>
    <t>ד אשקלון</t>
  </si>
  <si>
    <t>מור אפרים</t>
  </si>
  <si>
    <t>שי ריקי</t>
  </si>
  <si>
    <t>סלומון חרוגי חגית</t>
  </si>
  <si>
    <t>דף אשקלון</t>
  </si>
  <si>
    <t>קריסי אברהם</t>
  </si>
  <si>
    <t>זך אשקלון</t>
  </si>
  <si>
    <t>זכריה שרה</t>
  </si>
  <si>
    <t>חי אשקלון</t>
  </si>
  <si>
    <t>כהן שלמה</t>
  </si>
  <si>
    <t>ט אשקלון</t>
  </si>
  <si>
    <t>אטיאס משה</t>
  </si>
  <si>
    <t>כן אשקלון</t>
  </si>
  <si>
    <t>קסנטיני איתן</t>
  </si>
  <si>
    <t>אלטיט מיריי</t>
  </si>
  <si>
    <t>ל אשקלון</t>
  </si>
  <si>
    <t>סולטנוביץ אליק</t>
  </si>
  <si>
    <t>מנור בוריס</t>
  </si>
  <si>
    <t>מחל אשקלון</t>
  </si>
  <si>
    <t>צור שבתאי</t>
  </si>
  <si>
    <t>רק אשקלון</t>
  </si>
  <si>
    <t>גלאם תומר</t>
  </si>
  <si>
    <t>שפר יורם שמעון</t>
  </si>
  <si>
    <t>כהן שלום</t>
  </si>
  <si>
    <t>שס אשקלון</t>
  </si>
  <si>
    <t>אביטן יעקב</t>
  </si>
  <si>
    <t>מכלוף יורם</t>
  </si>
  <si>
    <t>לוגסי שמעון יורם</t>
  </si>
  <si>
    <t>טב באר יעקב</t>
  </si>
  <si>
    <t>זיפתי מוטי</t>
  </si>
  <si>
    <t>כח באר יעקב</t>
  </si>
  <si>
    <t>ששון נועם</t>
  </si>
  <si>
    <t>נס באר יעקב</t>
  </si>
  <si>
    <t>נעים עמרם</t>
  </si>
  <si>
    <t>בוסקילה אברהם</t>
  </si>
  <si>
    <t>פטנה קברט</t>
  </si>
  <si>
    <t>פה באר יעקב</t>
  </si>
  <si>
    <t>קושניר דן</t>
  </si>
  <si>
    <t>לוין דוד</t>
  </si>
  <si>
    <t>ת באר יעקב</t>
  </si>
  <si>
    <t>גונגרדי גקי</t>
  </si>
  <si>
    <t>דרי ליאת</t>
  </si>
  <si>
    <t>שטרוזמן-גינדי עידית</t>
  </si>
  <si>
    <t>ד באר שבע</t>
  </si>
  <si>
    <t>זוהר חפצי</t>
  </si>
  <si>
    <t>אל על טל</t>
  </si>
  <si>
    <t>זילברשטין גולי טליה</t>
  </si>
  <si>
    <t>דדוש יוסף</t>
  </si>
  <si>
    <t>גינזבורג אילנה</t>
  </si>
  <si>
    <t>בן יהודה מרדכי</t>
  </si>
  <si>
    <t>אהרון-אמונה כרמית</t>
  </si>
  <si>
    <t>שמלה אביעד</t>
  </si>
  <si>
    <t>חאקשור שילת</t>
  </si>
  <si>
    <t>שטכמן גיל</t>
  </si>
  <si>
    <t>קלמן חדד מינה</t>
  </si>
  <si>
    <t>קרפמן רוסטיסלב</t>
  </si>
  <si>
    <t>טרבס עדי</t>
  </si>
  <si>
    <t>אביטאן יצחק</t>
  </si>
  <si>
    <t>טב באר שבע</t>
  </si>
  <si>
    <t>מזוז גד אפרים</t>
  </si>
  <si>
    <t>סרור סיון</t>
  </si>
  <si>
    <t>ל באר שבע</t>
  </si>
  <si>
    <t>אובשייביץ יגאל</t>
  </si>
  <si>
    <t>מיגירוב ולרי</t>
  </si>
  <si>
    <t>בורוכוב משה</t>
  </si>
  <si>
    <t>מחל באר שבע</t>
  </si>
  <si>
    <t>דלויה יוסף</t>
  </si>
  <si>
    <t>נ באר שבע</t>
  </si>
  <si>
    <t>בונפלד דוד</t>
  </si>
  <si>
    <t>בן עמי יוסף</t>
  </si>
  <si>
    <t>שס באר שבע</t>
  </si>
  <si>
    <t>כרדי עופר</t>
  </si>
  <si>
    <t>טבול שמעון</t>
  </si>
  <si>
    <t>אוחננה עופר</t>
  </si>
  <si>
    <t>ד בועיינה-נוג'ידאת</t>
  </si>
  <si>
    <t>נוג'ידאת ראתב</t>
  </si>
  <si>
    <t>ך בועיינה-נוג'ידאת</t>
  </si>
  <si>
    <t>ח'ליל מוחמד</t>
  </si>
  <si>
    <t>מ בועיינה-נוג'ידאת</t>
  </si>
  <si>
    <t>מוסא עיסא</t>
  </si>
  <si>
    <t>נ בועיינה-נוג'ידאת</t>
  </si>
  <si>
    <t>חמודה זיאד</t>
  </si>
  <si>
    <t>ס בועיינה-נוג'ידאת</t>
  </si>
  <si>
    <t>סלימאן ח'אלד</t>
  </si>
  <si>
    <t>פ בועיינה-נוג'ידאת</t>
  </si>
  <si>
    <t>סלימאן עימאד</t>
  </si>
  <si>
    <t>ק בועיינה-נוג'ידאת</t>
  </si>
  <si>
    <t>דלאשה ח'יראללה</t>
  </si>
  <si>
    <t>ג'ועבאט עאטף</t>
  </si>
  <si>
    <t>הד ביר אל-מכסור</t>
  </si>
  <si>
    <t>ז ביר אל-מכסור</t>
  </si>
  <si>
    <t>גדיר ראמי</t>
  </si>
  <si>
    <t>יא ביר אל-מכסור</t>
  </si>
  <si>
    <t>למ ביר אל-מכסור</t>
  </si>
  <si>
    <t>דעוף אחמד</t>
  </si>
  <si>
    <t>נ ביר אל-מכסור</t>
  </si>
  <si>
    <t>עם ביר אל-מכסור</t>
  </si>
  <si>
    <t>חוג'יראת עומר</t>
  </si>
  <si>
    <t>חוג'יראת עיסא</t>
  </si>
  <si>
    <t>אמת בית ג'ן</t>
  </si>
  <si>
    <t>חמוד מועין</t>
  </si>
  <si>
    <t>גת בית ג'ן</t>
  </si>
  <si>
    <t>גאנם אדהם</t>
  </si>
  <si>
    <t>חי בית ג'ן</t>
  </si>
  <si>
    <t>דאהר סלמאן</t>
  </si>
  <si>
    <t>חק בית ג'ן</t>
  </si>
  <si>
    <t>סויד פרח</t>
  </si>
  <si>
    <t>חר בית ג'ן</t>
  </si>
  <si>
    <t>חרב נאזם</t>
  </si>
  <si>
    <t>טאפש ענאד</t>
  </si>
  <si>
    <t>נצ בית ג'ן</t>
  </si>
  <si>
    <t>סלאלחה עמאד</t>
  </si>
  <si>
    <t>פ בית ג'ן</t>
  </si>
  <si>
    <t>עספורה עטאף</t>
  </si>
  <si>
    <t>הת בית דגן</t>
  </si>
  <si>
    <t>זך בית דגן</t>
  </si>
  <si>
    <t>לב בית דגן</t>
  </si>
  <si>
    <t>זהר אילן</t>
  </si>
  <si>
    <t>שלום חננאל</t>
  </si>
  <si>
    <t>יוסף דורית</t>
  </si>
  <si>
    <t>נט בית דגן</t>
  </si>
  <si>
    <t>שלום בעז</t>
  </si>
  <si>
    <t>שפינר ורד</t>
  </si>
  <si>
    <t>בן-יעקב אפרים</t>
  </si>
  <si>
    <t>אחרק גבי נסים</t>
  </si>
  <si>
    <t>שס בית דגן</t>
  </si>
  <si>
    <t>אתירם עמיקם</t>
  </si>
  <si>
    <t>ח בית שאן</t>
  </si>
  <si>
    <t>בדוש פנחס שלום</t>
  </si>
  <si>
    <t>זריהן אליהו</t>
  </si>
  <si>
    <t>כהן דוד</t>
  </si>
  <si>
    <t>שרביט צחי</t>
  </si>
  <si>
    <t>טב בית שאן</t>
  </si>
  <si>
    <t>מיארה משה</t>
  </si>
  <si>
    <t>יד בית שאן</t>
  </si>
  <si>
    <t>כהן צמח אפרים</t>
  </si>
  <si>
    <t>מחל בית שאן</t>
  </si>
  <si>
    <t>חרוב יחזקאל</t>
  </si>
  <si>
    <t>מנחם אליהו</t>
  </si>
  <si>
    <t>נץ בית שאן</t>
  </si>
  <si>
    <t>כהן זדה אליעזר</t>
  </si>
  <si>
    <t>קינן שלומי שלמה</t>
  </si>
  <si>
    <t>ארדורמז רבקה</t>
  </si>
  <si>
    <t>ק בית שאן</t>
  </si>
  <si>
    <t>סויסה יוסף</t>
  </si>
  <si>
    <t>א בית שמש</t>
  </si>
  <si>
    <t>פרס ריצ'רד</t>
  </si>
  <si>
    <t>ג בית שמש</t>
  </si>
  <si>
    <t>ארנרייך ישעיהו מנחם</t>
  </si>
  <si>
    <t>דירנפלד מרדכי יצחק</t>
  </si>
  <si>
    <t>ה בית שמש</t>
  </si>
  <si>
    <t>חן בית שמש</t>
  </si>
  <si>
    <t>גרינברג שמואל</t>
  </si>
  <si>
    <t>מונטג בנימין משה מרדכי</t>
  </si>
  <si>
    <t>סילברסטין ישראל מרדכי</t>
  </si>
  <si>
    <t>טב בית שמש</t>
  </si>
  <si>
    <t>בן מרגי חיים</t>
  </si>
  <si>
    <t>ורמן אליסף</t>
  </si>
  <si>
    <t>כ בית שמש</t>
  </si>
  <si>
    <t>כהן מרדכי</t>
  </si>
  <si>
    <t>אליאס מנשה אברהם</t>
  </si>
  <si>
    <t>כח בית שמש</t>
  </si>
  <si>
    <t>גולדברג שמעון</t>
  </si>
  <si>
    <t>פרנקל אברהם נחמן</t>
  </si>
  <si>
    <t>ל בית שמש</t>
  </si>
  <si>
    <t>קוניאנסקי ילנה</t>
  </si>
  <si>
    <t>מחל בית שמש</t>
  </si>
  <si>
    <t>אדרי שרלי</t>
  </si>
  <si>
    <t>שיטרית משה</t>
  </si>
  <si>
    <t>שס בית שמש</t>
  </si>
  <si>
    <t>חדד יגאל דרור</t>
  </si>
  <si>
    <t>לוי ירון אריה</t>
  </si>
  <si>
    <t>ג בני ברק</t>
  </si>
  <si>
    <t>רובינשטיין אברהם</t>
  </si>
  <si>
    <t>איזנברגר מנחם</t>
  </si>
  <si>
    <t>פרידמן ישראל משה</t>
  </si>
  <si>
    <t>קוסטליץ שלמה זכריה</t>
  </si>
  <si>
    <t>קקון מיכאל</t>
  </si>
  <si>
    <t>שטיצברג ירחמיאל שמחה</t>
  </si>
  <si>
    <t>שפירא מנחם מנדל</t>
  </si>
  <si>
    <t>גרין עזרא אברהם</t>
  </si>
  <si>
    <t>כהן נתן</t>
  </si>
  <si>
    <t>לאנגסם חיים מאיר</t>
  </si>
  <si>
    <t>ויזבינסקי יעקב</t>
  </si>
  <si>
    <t>הפטקה ישראל</t>
  </si>
  <si>
    <t>שטרן שלמה</t>
  </si>
  <si>
    <t>אברמוביץ פרץ</t>
  </si>
  <si>
    <t>שוקרון יאיר</t>
  </si>
  <si>
    <t>שחטר ישראל אברהם</t>
  </si>
  <si>
    <t>הבר יהודה</t>
  </si>
  <si>
    <t>עץ בני ברק</t>
  </si>
  <si>
    <t>רוחמקין חיים</t>
  </si>
  <si>
    <t>מלאכי משה שלום</t>
  </si>
  <si>
    <t>שס בני ברק</t>
  </si>
  <si>
    <t>דדון אלי</t>
  </si>
  <si>
    <t>בן אפרים דרור</t>
  </si>
  <si>
    <t>בן שמעון גדליה</t>
  </si>
  <si>
    <t>נתן בצלאל</t>
  </si>
  <si>
    <t>גואטה ניסן יגאל</t>
  </si>
  <si>
    <t>פרטוש אברהם</t>
  </si>
  <si>
    <t>א בני עי"ש</t>
  </si>
  <si>
    <t>שוורץ סמיון</t>
  </si>
  <si>
    <t>בצלאל מיכל</t>
  </si>
  <si>
    <t>בריהון יוסף</t>
  </si>
  <si>
    <t>וייץ מריה</t>
  </si>
  <si>
    <t>רוזנוב לאוניד</t>
  </si>
  <si>
    <t>ט בני עי"ש</t>
  </si>
  <si>
    <t>נטיס דוד</t>
  </si>
  <si>
    <t>טב בני עי"ש</t>
  </si>
  <si>
    <t>מחל בני עי"ש</t>
  </si>
  <si>
    <t>זך בנימינה-גבעת עדה</t>
  </si>
  <si>
    <t>סלמה אחיקם שלמה</t>
  </si>
  <si>
    <t>פז בנימינה-גבעת עדה</t>
  </si>
  <si>
    <t>צדקה עופר</t>
  </si>
  <si>
    <t>אילוז חנוך</t>
  </si>
  <si>
    <t>בגין-בן ארי ניבה</t>
  </si>
  <si>
    <t>רכלבסקי זיו</t>
  </si>
  <si>
    <t>הדר אבידר סתוית</t>
  </si>
  <si>
    <t>ר בנימינה-גבעת עדה</t>
  </si>
  <si>
    <t>מזרחי אפרת חיה</t>
  </si>
  <si>
    <t>שהרבני אבירם</t>
  </si>
  <si>
    <t>רן יוסף</t>
  </si>
  <si>
    <t>לפידות רות</t>
  </si>
  <si>
    <t>הן בסמ"ה</t>
  </si>
  <si>
    <t>כבהא אוסאמה</t>
  </si>
  <si>
    <t>כבהה וגיה</t>
  </si>
  <si>
    <t>יד בסמ"ה</t>
  </si>
  <si>
    <t>אגבאריה חוסני</t>
  </si>
  <si>
    <t>כט בסמ"ה</t>
  </si>
  <si>
    <t>כבהא טארק</t>
  </si>
  <si>
    <t>נ בסמ"ה</t>
  </si>
  <si>
    <t>מחאמיד סמיר</t>
  </si>
  <si>
    <t>ק בסמ"ה</t>
  </si>
  <si>
    <t>בדראן ראיד</t>
  </si>
  <si>
    <t>קף בסמ"ה</t>
  </si>
  <si>
    <t>מחאמיד סרור</t>
  </si>
  <si>
    <t>מחאמיד עבד אל ג'באר</t>
  </si>
  <si>
    <t>תעל בסמ"ה</t>
  </si>
  <si>
    <t>קבהא מוחמד</t>
  </si>
  <si>
    <t>א בסמת טבעון</t>
  </si>
  <si>
    <t>י בסמת טבעון</t>
  </si>
  <si>
    <t>חילף נאדר</t>
  </si>
  <si>
    <t>חילף פואד</t>
  </si>
  <si>
    <t>ם בסמת טבעון</t>
  </si>
  <si>
    <t>זובידאת יוסף</t>
  </si>
  <si>
    <t>ע בסמת טבעון</t>
  </si>
  <si>
    <t>סעדי טאהא</t>
  </si>
  <si>
    <t>ץ בסמת טבעון</t>
  </si>
  <si>
    <t>ק בסמת טבעון</t>
  </si>
  <si>
    <t>אם בענה</t>
  </si>
  <si>
    <t>סואעד נאסר</t>
  </si>
  <si>
    <t>ג'יריס יוסף</t>
  </si>
  <si>
    <t>ל בענה</t>
  </si>
  <si>
    <t>עלי סאלח</t>
  </si>
  <si>
    <t>חסארמה מחמוד</t>
  </si>
  <si>
    <t>ם בענה</t>
  </si>
  <si>
    <t>בכרי מוחמד</t>
  </si>
  <si>
    <t>בכרי חסן</t>
  </si>
  <si>
    <t>ע בענה</t>
  </si>
  <si>
    <t>חאזן ודיע</t>
  </si>
  <si>
    <t>פ בענה</t>
  </si>
  <si>
    <t>בדראן מחמוד</t>
  </si>
  <si>
    <t>עאבד פדא אל דין</t>
  </si>
  <si>
    <t>א בת ים</t>
  </si>
  <si>
    <t>בם לאה</t>
  </si>
  <si>
    <t>בז'רנו לאון</t>
  </si>
  <si>
    <t>בן סימון מרדכי</t>
  </si>
  <si>
    <t>גב בת ים</t>
  </si>
  <si>
    <t>בוסקילה אורי אברהם</t>
  </si>
  <si>
    <t>קרימר איתי אלעזר</t>
  </si>
  <si>
    <t>אסקפה יצחק</t>
  </si>
  <si>
    <t>זרוק יוסף</t>
  </si>
  <si>
    <t>ים בת ים</t>
  </si>
  <si>
    <t>פרון אסתר</t>
  </si>
  <si>
    <t>דריקס יצחק</t>
  </si>
  <si>
    <t>בכר יוסף</t>
  </si>
  <si>
    <t>נאור ברכה רבקה</t>
  </si>
  <si>
    <t>כהן אלי אליהו</t>
  </si>
  <si>
    <t>ועקנין שמעון</t>
  </si>
  <si>
    <t>קדין ליאוניד</t>
  </si>
  <si>
    <t>הוני מאיר</t>
  </si>
  <si>
    <t>נג'ר אילנה</t>
  </si>
  <si>
    <t>כן בת ים</t>
  </si>
  <si>
    <t>טל ויקטור</t>
  </si>
  <si>
    <t>ברונשטיין אלכס</t>
  </si>
  <si>
    <t>ל בת ים</t>
  </si>
  <si>
    <t>גנין אירינה</t>
  </si>
  <si>
    <t>אייזנשטט יבגני</t>
  </si>
  <si>
    <t>יליסייב איגור</t>
  </si>
  <si>
    <t>מחל בת ים</t>
  </si>
  <si>
    <t>הרוש יהודה</t>
  </si>
  <si>
    <t>מרצ בת ים</t>
  </si>
  <si>
    <t>פיאסצקי קטי</t>
  </si>
  <si>
    <t>ג ג'דיידה-מכר</t>
  </si>
  <si>
    <t>מח'ול נזאר</t>
  </si>
  <si>
    <t>ד ג'דיידה-מכר</t>
  </si>
  <si>
    <t>דיב אדיב</t>
  </si>
  <si>
    <t>ה ג'דיידה-מכר</t>
  </si>
  <si>
    <t>מח'ול אליאס</t>
  </si>
  <si>
    <t>ו ג'דיידה-מכר</t>
  </si>
  <si>
    <t>כיאל עאדל</t>
  </si>
  <si>
    <t>בסל אמין</t>
  </si>
  <si>
    <t>חר ג'דיידה-מכר</t>
  </si>
  <si>
    <t>עשאן סעיד</t>
  </si>
  <si>
    <t>יק ג'דיידה-מכר</t>
  </si>
  <si>
    <t>מלחם מוחמד</t>
  </si>
  <si>
    <t>םד ג'דיידה-מכר</t>
  </si>
  <si>
    <t>כיאל פאדי</t>
  </si>
  <si>
    <t>ס ג'דיידה-מכר</t>
  </si>
  <si>
    <t>בסל ראפע</t>
  </si>
  <si>
    <t>צף ג'דיידה-מכר</t>
  </si>
  <si>
    <t>אנטון ג'ורג'</t>
  </si>
  <si>
    <t>ק ג'דיידה-מכר</t>
  </si>
  <si>
    <t>עבד אל קאדר מוחמד</t>
  </si>
  <si>
    <t>סמרי ח'אלד</t>
  </si>
  <si>
    <t>ים ג'ולס</t>
  </si>
  <si>
    <t>סובח מאזן</t>
  </si>
  <si>
    <t>יק ג'ולס</t>
  </si>
  <si>
    <t>נבואני נזיה</t>
  </si>
  <si>
    <t>נף ג'ולס</t>
  </si>
  <si>
    <t>נבואני כמאל</t>
  </si>
  <si>
    <t>נץ ג'ולס</t>
  </si>
  <si>
    <t>אבו חלא נזיה</t>
  </si>
  <si>
    <t>נש ג'ולס</t>
  </si>
  <si>
    <t>נג'ם האשם</t>
  </si>
  <si>
    <t>ק ג'ולס</t>
  </si>
  <si>
    <t>פאחרה קאסם</t>
  </si>
  <si>
    <t>קי ג'ולס</t>
  </si>
  <si>
    <t>הנו רנאן</t>
  </si>
  <si>
    <t>הנו פהים</t>
  </si>
  <si>
    <t>קנ ג'ולס</t>
  </si>
  <si>
    <t>חמזה סלים</t>
  </si>
  <si>
    <t>קץ ג'ולס</t>
  </si>
  <si>
    <t>הנו נזיה</t>
  </si>
  <si>
    <t>א ג'לג'וליה</t>
  </si>
  <si>
    <t>הק ג'לג'וליה</t>
  </si>
  <si>
    <t>ראבי יוסף</t>
  </si>
  <si>
    <t>ו ג'לג'וליה</t>
  </si>
  <si>
    <t>ראבי עלא אלדין</t>
  </si>
  <si>
    <t>יז ג'לג'וליה</t>
  </si>
  <si>
    <t>קורמטה מואייד</t>
  </si>
  <si>
    <t>ים ג'לג'וליה</t>
  </si>
  <si>
    <t>עבדל גאפר מוחמד</t>
  </si>
  <si>
    <t>נ ג'לג'וליה</t>
  </si>
  <si>
    <t>גראבה חסן</t>
  </si>
  <si>
    <t>ף ג'לג'וליה</t>
  </si>
  <si>
    <t>פיומי ראמי</t>
  </si>
  <si>
    <t>ץ ג'לג'וליה</t>
  </si>
  <si>
    <t>חטיב נור אלדין</t>
  </si>
  <si>
    <t>ק ג'לג'וליה</t>
  </si>
  <si>
    <t>שואהנה יעקוב</t>
  </si>
  <si>
    <t>ת ג'לג'וליה</t>
  </si>
  <si>
    <t>חגלי חסן</t>
  </si>
  <si>
    <t>ד ג'סר א-זרקא</t>
  </si>
  <si>
    <t>ט ג'סר א-זרקא</t>
  </si>
  <si>
    <t>עמאש באסם</t>
  </si>
  <si>
    <t>עמאש אחמד</t>
  </si>
  <si>
    <t>נ ג'סר א-זרקא</t>
  </si>
  <si>
    <t>גרבאן שדאד</t>
  </si>
  <si>
    <t>ע ג'סר א-זרקא</t>
  </si>
  <si>
    <t>גרבאן מוחמד</t>
  </si>
  <si>
    <t>גרבאן סעיד</t>
  </si>
  <si>
    <t>ץ ג'סר א-זרקא</t>
  </si>
  <si>
    <t>עמאש אברהים</t>
  </si>
  <si>
    <t>עמאש עבדאללה</t>
  </si>
  <si>
    <t>ק ג'סר א-זרקא</t>
  </si>
  <si>
    <t>עמאש אניס</t>
  </si>
  <si>
    <t>עמאש מוניב</t>
  </si>
  <si>
    <t>גש גבעת שמואל</t>
  </si>
  <si>
    <t>גרדה שלמה</t>
  </si>
  <si>
    <t>ארביב הרצל</t>
  </si>
  <si>
    <t>הן גבעת שמואל</t>
  </si>
  <si>
    <t>סומך בנימין</t>
  </si>
  <si>
    <t>וייס אורי</t>
  </si>
  <si>
    <t>ליפשיץ מיכל</t>
  </si>
  <si>
    <t>גינת ורד</t>
  </si>
  <si>
    <t>טב גבעת שמואל</t>
  </si>
  <si>
    <t>ויליאן יעקב</t>
  </si>
  <si>
    <t>וולדיגר מרים-מיכל</t>
  </si>
  <si>
    <t>גרוס מרדכי אביעד</t>
  </si>
  <si>
    <t>כח גבעת שמואל</t>
  </si>
  <si>
    <t>עיני פלדמן נעמי</t>
  </si>
  <si>
    <t>פה גבעת שמואל</t>
  </si>
  <si>
    <t>מרר משה</t>
  </si>
  <si>
    <t>צרויה מנחם</t>
  </si>
  <si>
    <t>אמת גבעתיים</t>
  </si>
  <si>
    <t>רשטיק אורי</t>
  </si>
  <si>
    <t>זך גבעתיים</t>
  </si>
  <si>
    <t>רייך בני</t>
  </si>
  <si>
    <t>טב גבעתיים</t>
  </si>
  <si>
    <t>גולדשטיין משה</t>
  </si>
  <si>
    <t>צדוק אורנה</t>
  </si>
  <si>
    <t>כן גבעתיים</t>
  </si>
  <si>
    <t>ברלד עמיחי</t>
  </si>
  <si>
    <t>קצנלבוגן עמירם</t>
  </si>
  <si>
    <t>מחל גבעתיים</t>
  </si>
  <si>
    <t>ארגמן טלי טליה</t>
  </si>
  <si>
    <t>מרצ גבעתיים</t>
  </si>
  <si>
    <t>וולפסון ויויאנה לאה</t>
  </si>
  <si>
    <t>צ'יצ'ק שמואל</t>
  </si>
  <si>
    <t>אורשלימי שרון</t>
  </si>
  <si>
    <t>רק גבעתיים</t>
  </si>
  <si>
    <t>אופלטקה יזהר</t>
  </si>
  <si>
    <t>ניב אורלי</t>
  </si>
  <si>
    <t>בללי אתי</t>
  </si>
  <si>
    <t>גבריאלי נועם</t>
  </si>
  <si>
    <t>חמיאס קארן</t>
  </si>
  <si>
    <t>א גדרה</t>
  </si>
  <si>
    <t>תשומה-כץ יאובמרט-יובי</t>
  </si>
  <si>
    <t>אהרן תומר</t>
  </si>
  <si>
    <t>בן-בוחר דורית</t>
  </si>
  <si>
    <t>איתן ורד</t>
  </si>
  <si>
    <t>גמ גדרה</t>
  </si>
  <si>
    <t>דורון דן</t>
  </si>
  <si>
    <t>קרונפלד שור נגה אידה</t>
  </si>
  <si>
    <t>בזק ניר</t>
  </si>
  <si>
    <t>רינות לבבי לילך</t>
  </si>
  <si>
    <t>בסון עמי</t>
  </si>
  <si>
    <t>גש גדרה</t>
  </si>
  <si>
    <t>אזרזד שלום-מאיר</t>
  </si>
  <si>
    <t>טב גדרה</t>
  </si>
  <si>
    <t>ידאעי ציון</t>
  </si>
  <si>
    <t>יד גדרה</t>
  </si>
  <si>
    <t>תנעמי יקותיאל</t>
  </si>
  <si>
    <t>ד גן יבנה</t>
  </si>
  <si>
    <t>יניב סביון</t>
  </si>
  <si>
    <t>אוקמן ירדנה</t>
  </si>
  <si>
    <t>רביבו אילן</t>
  </si>
  <si>
    <t>פרץ רפאל</t>
  </si>
  <si>
    <t>עזר רוחמה קרן</t>
  </si>
  <si>
    <t>בכש עדי</t>
  </si>
  <si>
    <t>טב גן יבנה</t>
  </si>
  <si>
    <t>יד גן יבנה</t>
  </si>
  <si>
    <t>ביסמוט אילן אלאן</t>
  </si>
  <si>
    <t>מחל גן יבנה</t>
  </si>
  <si>
    <t>ניסים )יחיא( ירון</t>
  </si>
  <si>
    <t>סויסה יורם שמעון</t>
  </si>
  <si>
    <t>אלפסי יהודית</t>
  </si>
  <si>
    <t>שס גן יבנה</t>
  </si>
  <si>
    <t>אלגרבלי סימון</t>
  </si>
  <si>
    <t>את גני תקווה</t>
  </si>
  <si>
    <t>שלומוביץ עומר מרדכי</t>
  </si>
  <si>
    <t>קרמר חן</t>
  </si>
  <si>
    <t>צוריאל ידידיה</t>
  </si>
  <si>
    <t>דורון לוי לירון לילי</t>
  </si>
  <si>
    <t>אוזלבו שלמה</t>
  </si>
  <si>
    <t>אורבך קפלינסקי אודליה</t>
  </si>
  <si>
    <t>דב גני תקווה</t>
  </si>
  <si>
    <t>מיוחס סמדר חיה</t>
  </si>
  <si>
    <t>ברק יאיר</t>
  </si>
  <si>
    <t>כן גני תקווה</t>
  </si>
  <si>
    <t>סוכריאנו אלי ליקה</t>
  </si>
  <si>
    <t>שס גני תקווה</t>
  </si>
  <si>
    <t>מתתיהו טל</t>
  </si>
  <si>
    <t>עזרא עופר</t>
  </si>
  <si>
    <t>אמת דאלית אל-כרמל</t>
  </si>
  <si>
    <t>חוסייסי עאמר</t>
  </si>
  <si>
    <t>ה דאלית אל-כרמל</t>
  </si>
  <si>
    <t>זהראלדין פואד</t>
  </si>
  <si>
    <t>ח דאלית אל-כרמל</t>
  </si>
  <si>
    <t>חסון שמס</t>
  </si>
  <si>
    <t>טב דאלית אל-כרמל</t>
  </si>
  <si>
    <t>חסון גסוב</t>
  </si>
  <si>
    <t>יד דאלית אל-כרמל</t>
  </si>
  <si>
    <t>קדור מרזוק</t>
  </si>
  <si>
    <t>חלבי מועין</t>
  </si>
  <si>
    <t>יף דאלית אל-כרמל</t>
  </si>
  <si>
    <t>נ דאלית אל-כרמל</t>
  </si>
  <si>
    <t>מקלדה כרמי</t>
  </si>
  <si>
    <t>נצ דאלית אל-כרמל</t>
  </si>
  <si>
    <t>סאלח אמיר</t>
  </si>
  <si>
    <t>דקסה עטאללה</t>
  </si>
  <si>
    <t>ע דאלית אל-כרמל</t>
  </si>
  <si>
    <t>נאטור עלמי</t>
  </si>
  <si>
    <t>ץ דאלית אל-כרמל</t>
  </si>
  <si>
    <t>ווהבי חסיב</t>
  </si>
  <si>
    <t>ש דאלית אל-כרמל</t>
  </si>
  <si>
    <t>והבה והבה</t>
  </si>
  <si>
    <t>חלבי סאיד</t>
  </si>
  <si>
    <t>יס דבוריה</t>
  </si>
  <si>
    <t>יוסף וג'יה</t>
  </si>
  <si>
    <t>אבו סביה פאדל</t>
  </si>
  <si>
    <t>כט דבוריה</t>
  </si>
  <si>
    <t>אטרש פהמי</t>
  </si>
  <si>
    <t>אכתילאת הישאם</t>
  </si>
  <si>
    <t>נ דבוריה</t>
  </si>
  <si>
    <t>נג'ארה איאד</t>
  </si>
  <si>
    <t>עז דבוריה</t>
  </si>
  <si>
    <t>עזאיזה פיסל</t>
  </si>
  <si>
    <t>עזאיזה אמיר</t>
  </si>
  <si>
    <t>ף דבוריה</t>
  </si>
  <si>
    <t>יאסין עיסא</t>
  </si>
  <si>
    <t>עכאשה פדיל</t>
  </si>
  <si>
    <t>צ דבוריה</t>
  </si>
  <si>
    <t>ה דייר אל-אסד</t>
  </si>
  <si>
    <t>ו דייר אל-אסד</t>
  </si>
  <si>
    <t>ח'רמה אחמד</t>
  </si>
  <si>
    <t>יד דייר אל-אסד</t>
  </si>
  <si>
    <t>ס דייר אל-אסד</t>
  </si>
  <si>
    <t>חמייד אסדי עלי</t>
  </si>
  <si>
    <t>סאלחה מונג'י</t>
  </si>
  <si>
    <t>עם דייר אל-אסד</t>
  </si>
  <si>
    <t>פנ דייר אל-אסד</t>
  </si>
  <si>
    <t>ק דייר אל-אסד</t>
  </si>
  <si>
    <t>שא דייר אל-אסד</t>
  </si>
  <si>
    <t>עומר מוחמד</t>
  </si>
  <si>
    <t>גד דייר חנא</t>
  </si>
  <si>
    <t>דגש וג'יה</t>
  </si>
  <si>
    <t>ח'ורי נאדר</t>
  </si>
  <si>
    <t>ח'לאילה אסיד</t>
  </si>
  <si>
    <t>נ דייר חנא</t>
  </si>
  <si>
    <t>ע דייר חנא</t>
  </si>
  <si>
    <t>ח'לאילה אחמד</t>
  </si>
  <si>
    <t>ץ דייר חנא</t>
  </si>
  <si>
    <t>ק דייר חנא</t>
  </si>
  <si>
    <t>חביב עאוני</t>
  </si>
  <si>
    <t>שואהדה רמזי</t>
  </si>
  <si>
    <t>דגש נאיף</t>
  </si>
  <si>
    <t>דחאברה תייסיר</t>
  </si>
  <si>
    <t>טב דימונה</t>
  </si>
  <si>
    <t>לוי אברהם יצחק</t>
  </si>
  <si>
    <t>טלקאר עופר</t>
  </si>
  <si>
    <t>מלכה שמעון</t>
  </si>
  <si>
    <t>באשטקאר אברהם</t>
  </si>
  <si>
    <t>ל דימונה</t>
  </si>
  <si>
    <t>לנקרי ארמון</t>
  </si>
  <si>
    <t>וקנין מרינט</t>
  </si>
  <si>
    <t>אוטמזגין יוסף</t>
  </si>
  <si>
    <t>יסחקוב יורי</t>
  </si>
  <si>
    <t>מחל דימונה</t>
  </si>
  <si>
    <t>אזולאי אילנה</t>
  </si>
  <si>
    <t>ללוש אריאל</t>
  </si>
  <si>
    <t>צ דימונה</t>
  </si>
  <si>
    <t>אדרי יצחק שמעון</t>
  </si>
  <si>
    <t>לוי מעיין</t>
  </si>
  <si>
    <t>שס דימונה</t>
  </si>
  <si>
    <t>צרויה יחיאל</t>
  </si>
  <si>
    <t>פרץ יוסי</t>
  </si>
  <si>
    <t>אח הוד השרון</t>
  </si>
  <si>
    <t>הררי יגאל</t>
  </si>
  <si>
    <t>הד הוד השרון</t>
  </si>
  <si>
    <t>כהן כנרת</t>
  </si>
  <si>
    <t>שמעון יגאל</t>
  </si>
  <si>
    <t>חנוכה משה</t>
  </si>
  <si>
    <t>טב הוד השרון</t>
  </si>
  <si>
    <t>טואיל אופיר שמעון</t>
  </si>
  <si>
    <t>יש הוד השרון</t>
  </si>
  <si>
    <t>שאבי חיים</t>
  </si>
  <si>
    <t>גלם תקוה רבקה</t>
  </si>
  <si>
    <t>ע הוד השרון</t>
  </si>
  <si>
    <t>אברמוביץ אביאל</t>
  </si>
  <si>
    <t>פה הוד השרון</t>
  </si>
  <si>
    <t>הרשקו שרונה</t>
  </si>
  <si>
    <t>ברמוחה עדה</t>
  </si>
  <si>
    <t>צ הוד השרון</t>
  </si>
  <si>
    <t>ברזילי יעל</t>
  </si>
  <si>
    <t>תכ הוד השרון</t>
  </si>
  <si>
    <t>דואני נדב</t>
  </si>
  <si>
    <t>ג הרצליה</t>
  </si>
  <si>
    <t>צדיקוב אלעד</t>
  </si>
  <si>
    <t>חד הרצליה</t>
  </si>
  <si>
    <t>סטרוגו תום</t>
  </si>
  <si>
    <t>ט הרצליה</t>
  </si>
  <si>
    <t>פישר יריב</t>
  </si>
  <si>
    <t>לב הרצליה</t>
  </si>
  <si>
    <t>ווייס צבי</t>
  </si>
  <si>
    <t>קוממי יוסף</t>
  </si>
  <si>
    <t>ע הרצליה</t>
  </si>
  <si>
    <t>ף הרצליה</t>
  </si>
  <si>
    <t>פרישקולניק אילה</t>
  </si>
  <si>
    <t>פה הרצליה</t>
  </si>
  <si>
    <t>בל עפרה ריבה</t>
  </si>
  <si>
    <t>רפאל טובה</t>
  </si>
  <si>
    <t>צנ הרצליה</t>
  </si>
  <si>
    <t>כץ מאיה</t>
  </si>
  <si>
    <t>גוזלן גרי אברהם</t>
  </si>
  <si>
    <t>יעקובוביץ יונתן יוסף</t>
  </si>
  <si>
    <t>רצ הרצליה</t>
  </si>
  <si>
    <t>תימור ליאת</t>
  </si>
  <si>
    <t>לונדון יוסף</t>
  </si>
  <si>
    <t>שס הרצליה</t>
  </si>
  <si>
    <t>שריקי אליהו</t>
  </si>
  <si>
    <t>ועקנין משה</t>
  </si>
  <si>
    <t>אז זכרון יעקב</t>
  </si>
  <si>
    <t>צוק אפרים</t>
  </si>
  <si>
    <t>חי זכרון יעקב</t>
  </si>
  <si>
    <t>פולק יהודה אריה</t>
  </si>
  <si>
    <t>אוחיון מימון</t>
  </si>
  <si>
    <t>טב זכרון יעקב</t>
  </si>
  <si>
    <t>שבתאי אבנר</t>
  </si>
  <si>
    <t>כן זכרון יעקב</t>
  </si>
  <si>
    <t>אזוט מאיר</t>
  </si>
  <si>
    <t>לנו זכרון יעקב</t>
  </si>
  <si>
    <t>בלה יצחק אליהו</t>
  </si>
  <si>
    <t>אמתי מירב</t>
  </si>
  <si>
    <t>רשף צילה</t>
  </si>
  <si>
    <t>ברוך יצחק צח</t>
  </si>
  <si>
    <t>מחל זכרון יעקב</t>
  </si>
  <si>
    <t>ונונו מאיר</t>
  </si>
  <si>
    <t>צורף נעמה</t>
  </si>
  <si>
    <t>פה זכרון יעקב</t>
  </si>
  <si>
    <t>בן אפרים אפרת</t>
  </si>
  <si>
    <t>זי זמר</t>
  </si>
  <si>
    <t>קב עבד אל סלאם</t>
  </si>
  <si>
    <t>זך זמר</t>
  </si>
  <si>
    <t>זידאן חאלד</t>
  </si>
  <si>
    <t>נף זמר</t>
  </si>
  <si>
    <t>גאנם גאזי</t>
  </si>
  <si>
    <t>ץ זמר</t>
  </si>
  <si>
    <t>חרזאללה מהנד</t>
  </si>
  <si>
    <t>ק זמר</t>
  </si>
  <si>
    <t>קטאוי אשרף</t>
  </si>
  <si>
    <t>קי זמר</t>
  </si>
  <si>
    <t>עומר חוסאם</t>
  </si>
  <si>
    <t>קך זמר</t>
  </si>
  <si>
    <t>עומר טלאל</t>
  </si>
  <si>
    <t>קף זמר</t>
  </si>
  <si>
    <t>דקה רשיד</t>
  </si>
  <si>
    <t>י זרזיר</t>
  </si>
  <si>
    <t>ג'ואמיס גולן</t>
  </si>
  <si>
    <t>ג'ואמיס כמאל</t>
  </si>
  <si>
    <t>נ זרזיר</t>
  </si>
  <si>
    <t>מזאריב ח'מיס</t>
  </si>
  <si>
    <t>מזאריב סאלח</t>
  </si>
  <si>
    <t>ץי זרזיר</t>
  </si>
  <si>
    <t>ק זרזיר</t>
  </si>
  <si>
    <t>גריפאת ג'מאל</t>
  </si>
  <si>
    <t>גריפאת מוחמד</t>
  </si>
  <si>
    <t>קן זרזיר</t>
  </si>
  <si>
    <t>רחאל פתחי</t>
  </si>
  <si>
    <t>טב חדרה</t>
  </si>
  <si>
    <t>בוסקילה אליהו</t>
  </si>
  <si>
    <t>יד חדרה</t>
  </si>
  <si>
    <t>אליהו טל ניב</t>
  </si>
  <si>
    <t>דרי יניב</t>
  </si>
  <si>
    <t>ל חדרה</t>
  </si>
  <si>
    <t>גישר רומן</t>
  </si>
  <si>
    <t>גולדשטיין אלה</t>
  </si>
  <si>
    <t>מחל חדרה</t>
  </si>
  <si>
    <t>נורדמן בן-ציון</t>
  </si>
  <si>
    <t>כלפון כלימו</t>
  </si>
  <si>
    <t>נ חדרה</t>
  </si>
  <si>
    <t>לבייב נתן</t>
  </si>
  <si>
    <t>נר חדרה</t>
  </si>
  <si>
    <t>ביטון צפריר</t>
  </si>
  <si>
    <t>סרוסי גבריאל</t>
  </si>
  <si>
    <t>שוקר יעקב קובי</t>
  </si>
  <si>
    <t>פה חדרה</t>
  </si>
  <si>
    <t>עודד דורן שירלי</t>
  </si>
  <si>
    <t>ברכה שי</t>
  </si>
  <si>
    <t>צ חדרה</t>
  </si>
  <si>
    <t>ימין אמיר</t>
  </si>
  <si>
    <t>רק חדרה</t>
  </si>
  <si>
    <t>מרחב אוהד</t>
  </si>
  <si>
    <t>שס חדרה</t>
  </si>
  <si>
    <t>ביטון בועז דוד</t>
  </si>
  <si>
    <t>אביטן נסים</t>
  </si>
  <si>
    <t>אמת חולון</t>
  </si>
  <si>
    <t>נוימרק זוהר</t>
  </si>
  <si>
    <t>עדן רבקה</t>
  </si>
  <si>
    <t>חרש יעקב</t>
  </si>
  <si>
    <t>רוק מאיר</t>
  </si>
  <si>
    <t>מועלם משה</t>
  </si>
  <si>
    <t>זיתוני יעקב</t>
  </si>
  <si>
    <t>נדלר יוסף</t>
  </si>
  <si>
    <t>עמרם נתיב אהרונה</t>
  </si>
  <si>
    <t>לויט מיכאל</t>
  </si>
  <si>
    <t>חנ חולון</t>
  </si>
  <si>
    <t>סיטון עזרא</t>
  </si>
  <si>
    <t>פרוכטמן שי</t>
  </si>
  <si>
    <t>אופק יעקב</t>
  </si>
  <si>
    <t>יד חולון</t>
  </si>
  <si>
    <t>ל חולון</t>
  </si>
  <si>
    <t>מלינובסקי קונין יוליה</t>
  </si>
  <si>
    <t>קינן שי</t>
  </si>
  <si>
    <t>מחל חולון</t>
  </si>
  <si>
    <t>ע חולון</t>
  </si>
  <si>
    <t>ירושלמי עמוס</t>
  </si>
  <si>
    <t>נסים זאב חי</t>
  </si>
  <si>
    <t>פז חולון</t>
  </si>
  <si>
    <t>לוי אילן</t>
  </si>
  <si>
    <t>צ חולון</t>
  </si>
  <si>
    <t>ישראל מוריס מורן</t>
  </si>
  <si>
    <t>זילבר איתי חיים</t>
  </si>
  <si>
    <t>רק חולון</t>
  </si>
  <si>
    <t>כהן רועי</t>
  </si>
  <si>
    <t>שס חולון</t>
  </si>
  <si>
    <t>סברלי חיים</t>
  </si>
  <si>
    <t>בבלי יעקב</t>
  </si>
  <si>
    <t>אחדות יעקב</t>
  </si>
  <si>
    <t>שמעונוף עופר</t>
  </si>
  <si>
    <t>קייקוב רוברט ראובן</t>
  </si>
  <si>
    <t>נ חורה</t>
  </si>
  <si>
    <t>אבו קיעאן קאיד</t>
  </si>
  <si>
    <t>אלעטאונה חאבס</t>
  </si>
  <si>
    <t>אבו סבית זעל</t>
  </si>
  <si>
    <t>מסאעד עבד</t>
  </si>
  <si>
    <t>אלנעאמי מז'ד</t>
  </si>
  <si>
    <t>אלעסיבי בישיר</t>
  </si>
  <si>
    <t>צ חורה</t>
  </si>
  <si>
    <t>אלעסיבי חאלד</t>
  </si>
  <si>
    <t>ק חורה</t>
  </si>
  <si>
    <t>אבו אלקיעאן חליל</t>
  </si>
  <si>
    <t>אבו קיעאן יצחק</t>
  </si>
  <si>
    <t>אלדדא גאסר</t>
  </si>
  <si>
    <t>אי חורפיש</t>
  </si>
  <si>
    <t>עאמר אבראהים</t>
  </si>
  <si>
    <t>אמ חורפיש</t>
  </si>
  <si>
    <t>פארס זיאד</t>
  </si>
  <si>
    <t>דר חורפיש</t>
  </si>
  <si>
    <t>בדר פאדי</t>
  </si>
  <si>
    <t>יד חורפיש</t>
  </si>
  <si>
    <t>עזאם אמיר</t>
  </si>
  <si>
    <t>ך חורפיש</t>
  </si>
  <si>
    <t>בדר עאטף</t>
  </si>
  <si>
    <t>נמ חורפיש</t>
  </si>
  <si>
    <t>עבד אל חק בדיע</t>
  </si>
  <si>
    <t>סמב חורפיש</t>
  </si>
  <si>
    <t>מרעי מופיד</t>
  </si>
  <si>
    <t>סע חורפיש</t>
  </si>
  <si>
    <t>חיוק נוהאד</t>
  </si>
  <si>
    <t>פז חורפיש</t>
  </si>
  <si>
    <t>חיר אל דין עלי</t>
  </si>
  <si>
    <t>צ חורפיש</t>
  </si>
  <si>
    <t>מרעי מאהר</t>
  </si>
  <si>
    <t>א חיפה</t>
  </si>
  <si>
    <t>אמת חיפה</t>
  </si>
  <si>
    <t>דוניץ עודד</t>
  </si>
  <si>
    <t>ד חיפה</t>
  </si>
  <si>
    <t>ח'מיס ג'מאל</t>
  </si>
  <si>
    <t>ו חיפה</t>
  </si>
  <si>
    <t>אסעד סוהיל</t>
  </si>
  <si>
    <t>עאבדי-זועבי ערין</t>
  </si>
  <si>
    <t>זך חיפה</t>
  </si>
  <si>
    <t>לנדאו אליהו</t>
  </si>
  <si>
    <t>ח חיפה</t>
  </si>
  <si>
    <t>סביון ישראל יעקב</t>
  </si>
  <si>
    <t>טב חיפה</t>
  </si>
  <si>
    <t>בלומנטל שי</t>
  </si>
  <si>
    <t>יפ חיפה</t>
  </si>
  <si>
    <t>כן חיפה</t>
  </si>
  <si>
    <t>אלמוג חדוה</t>
  </si>
  <si>
    <t>נישליס דניאל שארל</t>
  </si>
  <si>
    <t>ציוני סיגלית</t>
  </si>
  <si>
    <t>נקש סופיה</t>
  </si>
  <si>
    <t>ל חיפה</t>
  </si>
  <si>
    <t>שטראים יוליה</t>
  </si>
  <si>
    <t>קופרשמידט דמיטרי</t>
  </si>
  <si>
    <t>וולבלום אלברט</t>
  </si>
  <si>
    <t>מחל חיפה</t>
  </si>
  <si>
    <t>עידו שמשון</t>
  </si>
  <si>
    <t>ף חיפה</t>
  </si>
  <si>
    <t>לוי רמי</t>
  </si>
  <si>
    <t>פה חיפה</t>
  </si>
  <si>
    <t>אבוחצירה שי</t>
  </si>
  <si>
    <t>גרינברגר אורי</t>
  </si>
  <si>
    <t>שלום יוסי יוסף</t>
  </si>
  <si>
    <t>קף חיפה</t>
  </si>
  <si>
    <t>גור בועז יוסף</t>
  </si>
  <si>
    <t>משולם טלי</t>
  </si>
  <si>
    <t>רק חיפה</t>
  </si>
  <si>
    <t>גלבהרט שמואל</t>
  </si>
  <si>
    <t>האן אביהו</t>
  </si>
  <si>
    <t>שסג חיפה</t>
  </si>
  <si>
    <t>אלפר מרדכי מיכאל</t>
  </si>
  <si>
    <t>בליטנטל יהודה אריה</t>
  </si>
  <si>
    <t>שבזי עודד</t>
  </si>
  <si>
    <t>כהן אהרון יעקב</t>
  </si>
  <si>
    <t>גש חצור הגלילית</t>
  </si>
  <si>
    <t>ביננפלד יוסף חיים</t>
  </si>
  <si>
    <t>מלכה יצחק</t>
  </si>
  <si>
    <t>ח חצור הגלילית</t>
  </si>
  <si>
    <t>יד חצור הגלילית</t>
  </si>
  <si>
    <t>קבילו דן</t>
  </si>
  <si>
    <t>מחל חצור הגלילית</t>
  </si>
  <si>
    <t>שיטרית מאיר</t>
  </si>
  <si>
    <t>מימון יצחק</t>
  </si>
  <si>
    <t>ףז חצור הגלילית</t>
  </si>
  <si>
    <t>יוספי גבריאל</t>
  </si>
  <si>
    <t>פה חצור הגלילית</t>
  </si>
  <si>
    <t>מרגוליס רינה</t>
  </si>
  <si>
    <t>טב חריש</t>
  </si>
  <si>
    <t>שפירו אדוארד</t>
  </si>
  <si>
    <t>מישייב לריסה</t>
  </si>
  <si>
    <t>מחל חריש</t>
  </si>
  <si>
    <t>אלבז רמי ניסים</t>
  </si>
  <si>
    <t>ידיגרוב רחמים</t>
  </si>
  <si>
    <t>לב רן נאוה</t>
  </si>
  <si>
    <t>ג'ינג'ר אולגה</t>
  </si>
  <si>
    <t>ג טבריה</t>
  </si>
  <si>
    <t>וקנין פנחס</t>
  </si>
  <si>
    <t>כן טבריה</t>
  </si>
  <si>
    <t>אזולאי דודיק דוד</t>
  </si>
  <si>
    <t>לב טבריה</t>
  </si>
  <si>
    <t>ללוש דרור</t>
  </si>
  <si>
    <t>קולגנוב מיכאל</t>
  </si>
  <si>
    <t>מחל טבריה</t>
  </si>
  <si>
    <t>שס טבריה</t>
  </si>
  <si>
    <t>זגדון אליהו</t>
  </si>
  <si>
    <t>אוחנה דוד</t>
  </si>
  <si>
    <t>אוקנין יוסף</t>
  </si>
  <si>
    <t>ממן תמיר ברוך</t>
  </si>
  <si>
    <t>כהן יוסף יצחק</t>
  </si>
  <si>
    <t>טרבלסי נפתלי</t>
  </si>
  <si>
    <t>טרבלסי משה בנימין</t>
  </si>
  <si>
    <t>כהן טל</t>
  </si>
  <si>
    <t>חדד עמוס</t>
  </si>
  <si>
    <t>מחל טובא-זנגריה</t>
  </si>
  <si>
    <t>זנגריה מחמוד</t>
  </si>
  <si>
    <t>הייב יונס</t>
  </si>
  <si>
    <t>הייב טלאל</t>
  </si>
  <si>
    <t>הייב אבראהים</t>
  </si>
  <si>
    <t>הייב סעוד</t>
  </si>
  <si>
    <t>מרצ טובא-זנגריה</t>
  </si>
  <si>
    <t>הייב אימן</t>
  </si>
  <si>
    <t>הייב עלי</t>
  </si>
  <si>
    <t>הייב סלאח</t>
  </si>
  <si>
    <t>ו טורעאן</t>
  </si>
  <si>
    <t>גבן סלימאן</t>
  </si>
  <si>
    <t>זירעיני מוחמד</t>
  </si>
  <si>
    <t>נ טורעאן</t>
  </si>
  <si>
    <t>נסאר אמין</t>
  </si>
  <si>
    <t>נסאר מוחמד</t>
  </si>
  <si>
    <t>נד טורעאן</t>
  </si>
  <si>
    <t>נסאר נזמי</t>
  </si>
  <si>
    <t>נף טורעאן</t>
  </si>
  <si>
    <t>גבן חאמד</t>
  </si>
  <si>
    <t>נק טורעאן</t>
  </si>
  <si>
    <t>עד טורעאן</t>
  </si>
  <si>
    <t>עדוי עאטף</t>
  </si>
  <si>
    <t>ץ טורעאן</t>
  </si>
  <si>
    <t>בדר סעיד</t>
  </si>
  <si>
    <t>ק טורעאן</t>
  </si>
  <si>
    <t>סלאמה וסים</t>
  </si>
  <si>
    <t>רחאל מאהר</t>
  </si>
  <si>
    <t>ד טירה</t>
  </si>
  <si>
    <t>נאסר תמים</t>
  </si>
  <si>
    <t>הא טירה</t>
  </si>
  <si>
    <t>ו טירה</t>
  </si>
  <si>
    <t>עיראקי סאמח</t>
  </si>
  <si>
    <t>סמארה סאמר</t>
  </si>
  <si>
    <t>חק טירה</t>
  </si>
  <si>
    <t>קשוע עבד אל סלאם</t>
  </si>
  <si>
    <t>לא טירה</t>
  </si>
  <si>
    <t>קאסם ראיד</t>
  </si>
  <si>
    <t>קאסם מועין</t>
  </si>
  <si>
    <t>ע טירה</t>
  </si>
  <si>
    <t>עראקי נדים</t>
  </si>
  <si>
    <t>עם טירה</t>
  </si>
  <si>
    <t>נאסר מחמוד</t>
  </si>
  <si>
    <t>פ טירה</t>
  </si>
  <si>
    <t>נאסר וליד</t>
  </si>
  <si>
    <t>קנ טירה</t>
  </si>
  <si>
    <t>נאסר עמראן</t>
  </si>
  <si>
    <t>חי טירת כרמל</t>
  </si>
  <si>
    <t>טב טירת כרמל</t>
  </si>
  <si>
    <t>אליהו רוני</t>
  </si>
  <si>
    <t>כח טירת כרמל</t>
  </si>
  <si>
    <t>דוד אפרת</t>
  </si>
  <si>
    <t>ל טירת כרמל</t>
  </si>
  <si>
    <t>מריומה ברוך</t>
  </si>
  <si>
    <t>מחל טירת כרמל</t>
  </si>
  <si>
    <t>אסיאג מוריס</t>
  </si>
  <si>
    <t>וגנר אריה</t>
  </si>
  <si>
    <t>פרידלמן הינדה</t>
  </si>
  <si>
    <t>פ טירת כרמל</t>
  </si>
  <si>
    <t>בנימין מוריס</t>
  </si>
  <si>
    <t>ץ טירת כרמל</t>
  </si>
  <si>
    <t>מישייב אבירן</t>
  </si>
  <si>
    <t>שס טירת כרמל</t>
  </si>
  <si>
    <t>עובדיה כפיר</t>
  </si>
  <si>
    <t>מאיר יוסף</t>
  </si>
  <si>
    <t>א טמרה</t>
  </si>
  <si>
    <t>אבו שאהין כאמל</t>
  </si>
  <si>
    <t>אה טמרה</t>
  </si>
  <si>
    <t>אבו אל היג'א רחיב</t>
  </si>
  <si>
    <t>גט טמרה</t>
  </si>
  <si>
    <t>דריס ראפע</t>
  </si>
  <si>
    <t>ד טמרה</t>
  </si>
  <si>
    <t>חג'אזי מחמוד</t>
  </si>
  <si>
    <t>ז טמרה</t>
  </si>
  <si>
    <t>אבו אל היג'א עאמר</t>
  </si>
  <si>
    <t>אבו אל היג'א אחמד</t>
  </si>
  <si>
    <t>חל טמרה</t>
  </si>
  <si>
    <t>עואד סלאח</t>
  </si>
  <si>
    <t>חפ טמרה</t>
  </si>
  <si>
    <t>יאסין דיאב</t>
  </si>
  <si>
    <t>ך טמרה</t>
  </si>
  <si>
    <t>חסאן כמאל</t>
  </si>
  <si>
    <t>ע טמרה</t>
  </si>
  <si>
    <t>סמאר אשרף</t>
  </si>
  <si>
    <t>ץ טמרה</t>
  </si>
  <si>
    <t>חג'אזי סאלח</t>
  </si>
  <si>
    <t>שת טמרה</t>
  </si>
  <si>
    <t>דיאב אנואר</t>
  </si>
  <si>
    <t>מג'דוב חסן</t>
  </si>
  <si>
    <t>א יאנוח-ג'ת</t>
  </si>
  <si>
    <t>בבאר ראובן</t>
  </si>
  <si>
    <t>ז יאנוח-ג'ת</t>
  </si>
  <si>
    <t>ביבאר חוסיין</t>
  </si>
  <si>
    <t>י יאנוח-ג'ת</t>
  </si>
  <si>
    <t>פרג' דיב</t>
  </si>
  <si>
    <t>ינ יאנוח-ג'ת</t>
  </si>
  <si>
    <t>עבאס גד</t>
  </si>
  <si>
    <t>נ יאנוח-ג'ת</t>
  </si>
  <si>
    <t>עביד עיסאם</t>
  </si>
  <si>
    <t>נץ יאנוח-ג'ת</t>
  </si>
  <si>
    <t>עבדאללה מאג'ד</t>
  </si>
  <si>
    <t>ףי יאנוח-ג'ת</t>
  </si>
  <si>
    <t>ביסאן אמגד</t>
  </si>
  <si>
    <t>ץ יאנוח-ג'ת</t>
  </si>
  <si>
    <t>ביסאן מופלח</t>
  </si>
  <si>
    <t>ק יאנוח-ג'ת</t>
  </si>
  <si>
    <t>חבקה סמיר</t>
  </si>
  <si>
    <t>קף יאנוח-ג'ת</t>
  </si>
  <si>
    <t>חמדאן מג'יד</t>
  </si>
  <si>
    <t>זך יבנאל</t>
  </si>
  <si>
    <t>קרמר גילעד</t>
  </si>
  <si>
    <t>סגרון גליל</t>
  </si>
  <si>
    <t>מחל יבנאל</t>
  </si>
  <si>
    <t>נ יבנאל</t>
  </si>
  <si>
    <t>קריטי ארז</t>
  </si>
  <si>
    <t>בידץ רות</t>
  </si>
  <si>
    <t>חורי ישי</t>
  </si>
  <si>
    <t>שס יבנאל</t>
  </si>
  <si>
    <t>טולדנו אשר</t>
  </si>
  <si>
    <t>ברדוגו אברהם</t>
  </si>
  <si>
    <t>עמר אברהם</t>
  </si>
  <si>
    <t>סולימן משה</t>
  </si>
  <si>
    <t>אמ יבנה</t>
  </si>
  <si>
    <t>חי יבנה</t>
  </si>
  <si>
    <t>דוד רחמים</t>
  </si>
  <si>
    <t>טב יבנה</t>
  </si>
  <si>
    <t>מזוז אליהו</t>
  </si>
  <si>
    <t>יש יבנה</t>
  </si>
  <si>
    <t>חזות משה</t>
  </si>
  <si>
    <t>ויצמן אהוד</t>
  </si>
  <si>
    <t>שרון לינה</t>
  </si>
  <si>
    <t>גבאי רועי</t>
  </si>
  <si>
    <t>ליפשיץ תם</t>
  </si>
  <si>
    <t>מחל יבנה</t>
  </si>
  <si>
    <t>דהן מאיר נסים</t>
  </si>
  <si>
    <t>ר יבנה</t>
  </si>
  <si>
    <t>ינקילביץ עדי פבלו</t>
  </si>
  <si>
    <t>רק יבנה</t>
  </si>
  <si>
    <t>סימנה מלסה שחר</t>
  </si>
  <si>
    <t>שס יבנה</t>
  </si>
  <si>
    <t>כהן רפאל</t>
  </si>
  <si>
    <t>עמרני יניב</t>
  </si>
  <si>
    <t>אשרף חובב</t>
  </si>
  <si>
    <t>אב יהוד-מונוסון</t>
  </si>
  <si>
    <t>בז'ה נתן</t>
  </si>
  <si>
    <t>לאופר ברנר קרן</t>
  </si>
  <si>
    <t>דף יהוד-מונוסון</t>
  </si>
  <si>
    <t>מימון הדר</t>
  </si>
  <si>
    <t>רזניק בן ציון</t>
  </si>
  <si>
    <t>טב יהוד-מונוסון</t>
  </si>
  <si>
    <t>בונפיל שמעון</t>
  </si>
  <si>
    <t>מחל יהוד-מונוסון</t>
  </si>
  <si>
    <t>מיטלמן אורי פרץ</t>
  </si>
  <si>
    <t>ע יהוד-מונוסון</t>
  </si>
  <si>
    <t>לוי משה</t>
  </si>
  <si>
    <t>ץ יהוד-מונוסון</t>
  </si>
  <si>
    <t>צד יהוד-מונוסון</t>
  </si>
  <si>
    <t>קנ יהוד-מונוסון</t>
  </si>
  <si>
    <t>רוטמן שמואל</t>
  </si>
  <si>
    <t>מילר גד רוברט</t>
  </si>
  <si>
    <t>שס יהוד-מונוסון</t>
  </si>
  <si>
    <t>פנקר יצחק</t>
  </si>
  <si>
    <t>זך יסוד המעלה</t>
  </si>
  <si>
    <t>כהן סלומון נעה</t>
  </si>
  <si>
    <t>מזרחי אהרן</t>
  </si>
  <si>
    <t>אשכנזי יאיר</t>
  </si>
  <si>
    <t>יס יסוד המעלה</t>
  </si>
  <si>
    <t>תדמור סיגלית</t>
  </si>
  <si>
    <t>ץ יסוד המעלה</t>
  </si>
  <si>
    <t>מזרחי יהונתן</t>
  </si>
  <si>
    <t>בידרמן נורית</t>
  </si>
  <si>
    <t>גד יפיע</t>
  </si>
  <si>
    <t>אבו חאטום גסאן</t>
  </si>
  <si>
    <t>ג'מאמעה ראמי</t>
  </si>
  <si>
    <t>בשאראת נסים</t>
  </si>
  <si>
    <t>שריף פריד</t>
  </si>
  <si>
    <t>יפ יפיע</t>
  </si>
  <si>
    <t>מסעד ניקולא</t>
  </si>
  <si>
    <t>לם יפיע</t>
  </si>
  <si>
    <t>סרחאן אבראהים</t>
  </si>
  <si>
    <t>סאלם סמיר</t>
  </si>
  <si>
    <t>נ יפיע</t>
  </si>
  <si>
    <t>ח'ליליה מאהר</t>
  </si>
  <si>
    <t>גזאלין עבדאללה</t>
  </si>
  <si>
    <t>זעאתרה נביל</t>
  </si>
  <si>
    <t>נעראן אחמד</t>
  </si>
  <si>
    <t>ס יפיע</t>
  </si>
  <si>
    <t>ק יפיע</t>
  </si>
  <si>
    <t>אנעים מנסור</t>
  </si>
  <si>
    <t>אס יקנעם עילית</t>
  </si>
  <si>
    <t>פדידה בן שיטרית לאה</t>
  </si>
  <si>
    <t>שמואל אורי</t>
  </si>
  <si>
    <t>חן ירון</t>
  </si>
  <si>
    <t>דן יקנעם עילית</t>
  </si>
  <si>
    <t>סירי דניאל</t>
  </si>
  <si>
    <t>טב יקנעם עילית</t>
  </si>
  <si>
    <t>איבגי אברהם</t>
  </si>
  <si>
    <t>י יקנעם עילית</t>
  </si>
  <si>
    <t>ל יקנעם עילית</t>
  </si>
  <si>
    <t>פרס רומן</t>
  </si>
  <si>
    <t>פטשוילי ולדימיר</t>
  </si>
  <si>
    <t>חובל טון כרמית</t>
  </si>
  <si>
    <t>מ יקנעם עילית</t>
  </si>
  <si>
    <t>מגנר יורי</t>
  </si>
  <si>
    <t>פה יקנעם עילית</t>
  </si>
  <si>
    <t>צ יקנעם עילית</t>
  </si>
  <si>
    <t>פריימן יאיר אדי</t>
  </si>
  <si>
    <t>וקנין אריק</t>
  </si>
  <si>
    <t>ג ירושלים</t>
  </si>
  <si>
    <t>פינדרוס יצחק זאב</t>
  </si>
  <si>
    <t>דייטש אהרן יוסף</t>
  </si>
  <si>
    <t>קלרמן שמעון ישראל</t>
  </si>
  <si>
    <t>ויצמן יוחנן בצלאל</t>
  </si>
  <si>
    <t>הלברשטאם מיכאל</t>
  </si>
  <si>
    <t>ראוכברגר אליעזר צבי</t>
  </si>
  <si>
    <t>הלפרין יעקב</t>
  </si>
  <si>
    <t>רוזנשטין שלמה</t>
  </si>
  <si>
    <t>הת ירושלים</t>
  </si>
  <si>
    <t>ברקוביץ צבי עופר</t>
  </si>
  <si>
    <t>רובין חנן בנימין</t>
  </si>
  <si>
    <t>בר עינב</t>
  </si>
  <si>
    <t>מלכה אלעד</t>
  </si>
  <si>
    <t>טב ירושלים</t>
  </si>
  <si>
    <t>קלמנוביץ דב</t>
  </si>
  <si>
    <t>ים ירושלים</t>
  </si>
  <si>
    <t>עזריה רחל</t>
  </si>
  <si>
    <t>ניר תמיר</t>
  </si>
  <si>
    <t>מחל ירושלים</t>
  </si>
  <si>
    <t>מרצ ירושלים</t>
  </si>
  <si>
    <t>אללו יוסף פפה</t>
  </si>
  <si>
    <t>ורטון לורה</t>
  </si>
  <si>
    <t>נר ירושלים</t>
  </si>
  <si>
    <t>תורגמן מאיר</t>
  </si>
  <si>
    <t>כחלון יעקב</t>
  </si>
  <si>
    <t>קונצביה מרינה</t>
  </si>
  <si>
    <t>עץ ירושלים</t>
  </si>
  <si>
    <t>פז ירושלים</t>
  </si>
  <si>
    <t>ענתבי יעל</t>
  </si>
  <si>
    <t>ק ירושלים</t>
  </si>
  <si>
    <t>שקדי שמואל</t>
  </si>
  <si>
    <t>שס ירושלים</t>
  </si>
  <si>
    <t>שמחיוף אליעזר מנחם</t>
  </si>
  <si>
    <t>כהן צביקה</t>
  </si>
  <si>
    <t>לסרי נתנאל</t>
  </si>
  <si>
    <t>סבן נחמניאל דניאל יוסף צבי</t>
  </si>
  <si>
    <t>מלכיאלי מיכאל משה</t>
  </si>
  <si>
    <t>יב ירכא</t>
  </si>
  <si>
    <t>אבו ריש באדי</t>
  </si>
  <si>
    <t>יז ירכא</t>
  </si>
  <si>
    <t>עטאללה עלי</t>
  </si>
  <si>
    <t>מולא עפיף</t>
  </si>
  <si>
    <t>אבו חמדה גאנם</t>
  </si>
  <si>
    <t>אב טריף עמי</t>
  </si>
  <si>
    <t>מי ירכא</t>
  </si>
  <si>
    <t>עטאללה אימן</t>
  </si>
  <si>
    <t>זיאן סלמאן</t>
  </si>
  <si>
    <t>אבו טריף שכיב</t>
  </si>
  <si>
    <t>אבו דולה אמיר</t>
  </si>
  <si>
    <t>ני ירכא</t>
  </si>
  <si>
    <t>סאלח סאלח</t>
  </si>
  <si>
    <t>גביש מרואן</t>
  </si>
  <si>
    <t>רא ירכא</t>
  </si>
  <si>
    <t>ד כאבול</t>
  </si>
  <si>
    <t>ח'טיב קאסם</t>
  </si>
  <si>
    <t>ה כאבול</t>
  </si>
  <si>
    <t>עקרייה סמיר</t>
  </si>
  <si>
    <t>טאהא נביל</t>
  </si>
  <si>
    <t>ו כאבול</t>
  </si>
  <si>
    <t>טאהא מוחמד</t>
  </si>
  <si>
    <t>ם כאבול</t>
  </si>
  <si>
    <t>מנ כאבול</t>
  </si>
  <si>
    <t>היבי פיסל</t>
  </si>
  <si>
    <t>עיאשה סעיד</t>
  </si>
  <si>
    <t>נ כאבול</t>
  </si>
  <si>
    <t>היבי מוחמד</t>
  </si>
  <si>
    <t>טאהא סעיד</t>
  </si>
  <si>
    <t>סאלח אחמד</t>
  </si>
  <si>
    <t>ק כאבול</t>
  </si>
  <si>
    <t>חמוד מוחמד</t>
  </si>
  <si>
    <t>את כאוכב אבו אל-היג'א</t>
  </si>
  <si>
    <t>חג'וג' אחמד</t>
  </si>
  <si>
    <t>ד כאוכב אבו אל-היג'א</t>
  </si>
  <si>
    <t>חג'וג' נדאל</t>
  </si>
  <si>
    <t>ו כאוכב אבו אל-היג'א</t>
  </si>
  <si>
    <t>חאג' מונדר</t>
  </si>
  <si>
    <t>אבו אל היג'א מרואן</t>
  </si>
  <si>
    <t>י כאוכב אבו אל-היג'א</t>
  </si>
  <si>
    <t>חג'וג' אבראהים</t>
  </si>
  <si>
    <t>גאנם מחמוד</t>
  </si>
  <si>
    <t>נ כאוכב אבו אל-היג'א</t>
  </si>
  <si>
    <t>עלי נאסר</t>
  </si>
  <si>
    <t>ף כאוכב אבו אל-היג'א</t>
  </si>
  <si>
    <t>מנסור גלאל</t>
  </si>
  <si>
    <t>ץ כאוכב אבו אל-היג'א</t>
  </si>
  <si>
    <t>אבו אל היג'א יוסף</t>
  </si>
  <si>
    <t>גל כוכב יאיר</t>
  </si>
  <si>
    <t>רותם אופירה</t>
  </si>
  <si>
    <t>קא כוכב יאיר</t>
  </si>
  <si>
    <t>ליברמן שלמה</t>
  </si>
  <si>
    <t>ענבר שדה אווה חווה</t>
  </si>
  <si>
    <t>שנקר רבקה</t>
  </si>
  <si>
    <t>דגן צחי</t>
  </si>
  <si>
    <t>מירון אילן</t>
  </si>
  <si>
    <t>ויסוקר ברוך דוד</t>
  </si>
  <si>
    <t>הלר ליג'י מרים</t>
  </si>
  <si>
    <t>רק כוכב יאיר</t>
  </si>
  <si>
    <t>אלוני יהושע</t>
  </si>
  <si>
    <t>א כסיפה</t>
  </si>
  <si>
    <t>אלעמור אבראהים</t>
  </si>
  <si>
    <t>ד כסיפה</t>
  </si>
  <si>
    <t>אלנסאסרה יוסף</t>
  </si>
  <si>
    <t>כן כסיפה</t>
  </si>
  <si>
    <t>אבו חמיד אחמיד</t>
  </si>
  <si>
    <t>נ כסיפה</t>
  </si>
  <si>
    <t>אל גויינה חליל</t>
  </si>
  <si>
    <t>אלקרעאן עבדאללה</t>
  </si>
  <si>
    <t>אמטיראת סאלם</t>
  </si>
  <si>
    <t>אבו ואדי חמאד</t>
  </si>
  <si>
    <t>ץ כסיפה</t>
  </si>
  <si>
    <t>אבו עג'אג' מחמד</t>
  </si>
  <si>
    <t>ק כסיפה</t>
  </si>
  <si>
    <t>אל עמור מחמד</t>
  </si>
  <si>
    <t>אמת כסרא-סמיע</t>
  </si>
  <si>
    <t>י כסרא-סמיע</t>
  </si>
  <si>
    <t>שקור ברוסלי</t>
  </si>
  <si>
    <t>ך כסרא-סמיע</t>
  </si>
  <si>
    <t>שומרי וואפד</t>
  </si>
  <si>
    <t>מן כסרא-סמיע</t>
  </si>
  <si>
    <t>מוראד מוחמד</t>
  </si>
  <si>
    <t>נא כסרא-סמיע</t>
  </si>
  <si>
    <t>סבאח עלי</t>
  </si>
  <si>
    <t>ף כסרא-סמיע</t>
  </si>
  <si>
    <t>גאנם נשאב</t>
  </si>
  <si>
    <t>ץ כסרא-סמיע</t>
  </si>
  <si>
    <t>צה כסרא-סמיע</t>
  </si>
  <si>
    <t>פלאח אייסר</t>
  </si>
  <si>
    <t>ק כסרא-סמיע</t>
  </si>
  <si>
    <t>נסר אל דין מוחסן</t>
  </si>
  <si>
    <t>ז כעביה-טבאש-חג'אג'רה</t>
  </si>
  <si>
    <t>סלאמנה רג'א</t>
  </si>
  <si>
    <t>חק כעביה-טבאש-חג'אג'רה</t>
  </si>
  <si>
    <t>אבו סעייד רפי</t>
  </si>
  <si>
    <t>מחל כעביה-טבאש-חג'אג'רה</t>
  </si>
  <si>
    <t>נ כעביה-טבאש-חג'אג'רה</t>
  </si>
  <si>
    <t>חג'אג'רה מחמוד</t>
  </si>
  <si>
    <t>כעביה יוסף</t>
  </si>
  <si>
    <t>ס כעביה-טבאש-חג'אג'רה</t>
  </si>
  <si>
    <t>כעביה קאסם</t>
  </si>
  <si>
    <t>קנ כעביה-טבאש-חג'אג'רה</t>
  </si>
  <si>
    <t>חג'אג'רה חסן</t>
  </si>
  <si>
    <t>כעביה טאהר</t>
  </si>
  <si>
    <t>וד כפר ברא</t>
  </si>
  <si>
    <t>עאסי איסמאעיל</t>
  </si>
  <si>
    <t>יס כפר ברא</t>
  </si>
  <si>
    <t>ריאן איהאב</t>
  </si>
  <si>
    <t>ך כפר ברא</t>
  </si>
  <si>
    <t>עאצי עארף</t>
  </si>
  <si>
    <t>מן כפר ברא</t>
  </si>
  <si>
    <t>עאסי מאהר</t>
  </si>
  <si>
    <t>נ כפר ברא</t>
  </si>
  <si>
    <t>ריאן טארק</t>
  </si>
  <si>
    <t>פמ כפר ברא</t>
  </si>
  <si>
    <t>ריאן פואד</t>
  </si>
  <si>
    <t>ץ כפר ברא</t>
  </si>
  <si>
    <t>ארצי יוסף</t>
  </si>
  <si>
    <t>ק כפר ברא</t>
  </si>
  <si>
    <t>ש כפר ברא</t>
  </si>
  <si>
    <t>רייאן פלאח</t>
  </si>
  <si>
    <t>תמ כפר ברא</t>
  </si>
  <si>
    <t>ריאן מוחמד</t>
  </si>
  <si>
    <t>יח כפר ורדים</t>
  </si>
  <si>
    <t>וקנין איריס</t>
  </si>
  <si>
    <t>מ כפר ורדים</t>
  </si>
  <si>
    <t>וליש שפירא נורית</t>
  </si>
  <si>
    <t>כהן עופר</t>
  </si>
  <si>
    <t>גזית דבירה</t>
  </si>
  <si>
    <t>שטיינפלד איתן</t>
  </si>
  <si>
    <t>נץ כפר ורדים</t>
  </si>
  <si>
    <t>ניצב יואב</t>
  </si>
  <si>
    <t>פ כפר ורדים</t>
  </si>
  <si>
    <t>גרינפלד מאיר</t>
  </si>
  <si>
    <t>דיקמן ציפורה</t>
  </si>
  <si>
    <t>ד כפר יאסיף</t>
  </si>
  <si>
    <t>פרח אכרם</t>
  </si>
  <si>
    <t>ה כפר יאסיף</t>
  </si>
  <si>
    <t>ח'טיב פהד</t>
  </si>
  <si>
    <t>ספייה מוחמד</t>
  </si>
  <si>
    <t>ו כפר יאסיף</t>
  </si>
  <si>
    <t>יא כפר יאסיף</t>
  </si>
  <si>
    <t>שחאדה אדמונד</t>
  </si>
  <si>
    <t>ל כפר יאסיף</t>
  </si>
  <si>
    <t>שחאדה שהאב</t>
  </si>
  <si>
    <t>נ כפר יאסיף</t>
  </si>
  <si>
    <t>שחאדה נעים</t>
  </si>
  <si>
    <t>ג'יריס ראמי</t>
  </si>
  <si>
    <t>עם כפר יאסיף</t>
  </si>
  <si>
    <t>חאג' עלי</t>
  </si>
  <si>
    <t>קץ כפר יאסיף</t>
  </si>
  <si>
    <t>ספיה מאג'ד</t>
  </si>
  <si>
    <t>חי כפר יונה</t>
  </si>
  <si>
    <t>אשרם ברק</t>
  </si>
  <si>
    <t>טל כפר יונה</t>
  </si>
  <si>
    <t>לאופר ערן</t>
  </si>
  <si>
    <t>יש כפר יונה</t>
  </si>
  <si>
    <t>ברעם אבישי</t>
  </si>
  <si>
    <t>איינס ליהי</t>
  </si>
  <si>
    <t>חדוות ירון</t>
  </si>
  <si>
    <t>כי כפר יונה</t>
  </si>
  <si>
    <t>נחמן חן יעל</t>
  </si>
  <si>
    <t>לאור יעקב</t>
  </si>
  <si>
    <t>שס כפר יונה</t>
  </si>
  <si>
    <t>משה אבנר</t>
  </si>
  <si>
    <t>בוהארון משה</t>
  </si>
  <si>
    <t>זה כפר כמא</t>
  </si>
  <si>
    <t>יד כפר כמא</t>
  </si>
  <si>
    <t>נאתחוה פשמאף</t>
  </si>
  <si>
    <t>תחאוכה אימן</t>
  </si>
  <si>
    <t>נ כפר כמא</t>
  </si>
  <si>
    <t>פז כפר כמא</t>
  </si>
  <si>
    <t>ץ כפר כמא</t>
  </si>
  <si>
    <t>שוכן הרון</t>
  </si>
  <si>
    <t>שמסי אורהאן</t>
  </si>
  <si>
    <t>ק כפר כמא</t>
  </si>
  <si>
    <t>א כפר כנא</t>
  </si>
  <si>
    <t>ח'מאיסי עאדל</t>
  </si>
  <si>
    <t>אך כפר כנא</t>
  </si>
  <si>
    <t>חמזה סלאח</t>
  </si>
  <si>
    <t>ד כפר כנא</t>
  </si>
  <si>
    <t>מטר עדנאן</t>
  </si>
  <si>
    <t>ה כפר כנא</t>
  </si>
  <si>
    <t>עבאס מזהר</t>
  </si>
  <si>
    <t>ו כפר כנא</t>
  </si>
  <si>
    <t>ם כפר כנא</t>
  </si>
  <si>
    <t>ח'דר עפיף</t>
  </si>
  <si>
    <t>נ כפר כנא</t>
  </si>
  <si>
    <t>עת כפר כנא</t>
  </si>
  <si>
    <t>עבאס טארק</t>
  </si>
  <si>
    <t>עואודה זאהי</t>
  </si>
  <si>
    <t>קד כפר כנא</t>
  </si>
  <si>
    <t>א כפר מנדא</t>
  </si>
  <si>
    <t>חוג'יראת פתחי</t>
  </si>
  <si>
    <t>עבד אל חלים אחמד</t>
  </si>
  <si>
    <t>הד כפר מנדא</t>
  </si>
  <si>
    <t>זך כפר מנדא</t>
  </si>
  <si>
    <t>ינ כפר מנדא</t>
  </si>
  <si>
    <t>עלי עטא</t>
  </si>
  <si>
    <t>יס כפר מנדא</t>
  </si>
  <si>
    <t>קדח ח'אלד</t>
  </si>
  <si>
    <t>כ כפר מנדא</t>
  </si>
  <si>
    <t>טאהא סאלח</t>
  </si>
  <si>
    <t>ם כפר מנדא</t>
  </si>
  <si>
    <t>עאלם סברי</t>
  </si>
  <si>
    <t>ן כפר מנדא</t>
  </si>
  <si>
    <t>קדח מוחמד</t>
  </si>
  <si>
    <t>היג'א מוחמד</t>
  </si>
  <si>
    <t>ע כפר מנדא</t>
  </si>
  <si>
    <t>עיסאוי חוסין</t>
  </si>
  <si>
    <t>זידאן מג'די</t>
  </si>
  <si>
    <t>זיאדנה אחמד</t>
  </si>
  <si>
    <t>ק כפר מנדא</t>
  </si>
  <si>
    <t>מוראד אנואר</t>
  </si>
  <si>
    <t>אמת כפר סבא</t>
  </si>
  <si>
    <t>מילר עמירם</t>
  </si>
  <si>
    <t>ב כפר סבא</t>
  </si>
  <si>
    <t>צנעני איתן</t>
  </si>
  <si>
    <t>קולמן אמיר מאיר</t>
  </si>
  <si>
    <t>זך כפר סבא</t>
  </si>
  <si>
    <t>מחל כפר סבא</t>
  </si>
  <si>
    <t>מרצ כפר סבא</t>
  </si>
  <si>
    <t>הרסגור הנדין עילאי</t>
  </si>
  <si>
    <t>קטנר פליאה</t>
  </si>
  <si>
    <t>לן כהן רויטל</t>
  </si>
  <si>
    <t>יוגד יהודה</t>
  </si>
  <si>
    <t>ס כפר סבא</t>
  </si>
  <si>
    <t>כהן אליהו</t>
  </si>
  <si>
    <t>קלומל ענת</t>
  </si>
  <si>
    <t>פ כפר סבא</t>
  </si>
  <si>
    <t>עמר-שלום רביטל</t>
  </si>
  <si>
    <t>צרפתי צבי</t>
  </si>
  <si>
    <t>גבע אמיר</t>
  </si>
  <si>
    <t>פז מתי</t>
  </si>
  <si>
    <t>שני דבורה</t>
  </si>
  <si>
    <t>אביטל יעקב</t>
  </si>
  <si>
    <t>שס כפר סבא</t>
  </si>
  <si>
    <t>אז כפר קאסם</t>
  </si>
  <si>
    <t>אלטורי אחמד</t>
  </si>
  <si>
    <t>אצ כפר קאסם</t>
  </si>
  <si>
    <t>בדיר תמים</t>
  </si>
  <si>
    <t>בר כפר קאסם</t>
  </si>
  <si>
    <t>עיסא פואד</t>
  </si>
  <si>
    <t>ג כפר קאסם</t>
  </si>
  <si>
    <t>עאמר נזאר</t>
  </si>
  <si>
    <t>וד כפר קאסם</t>
  </si>
  <si>
    <t>עאמר נאג'י</t>
  </si>
  <si>
    <t>זנ כפר קאסם</t>
  </si>
  <si>
    <t>אבו ג'אבר סאלם</t>
  </si>
  <si>
    <t>חק כפר קאסם</t>
  </si>
  <si>
    <t>בדיר ניעמאן</t>
  </si>
  <si>
    <t>טהפ כפר קאסם</t>
  </si>
  <si>
    <t>טאהא עדנאן</t>
  </si>
  <si>
    <t>נ כפר קאסם</t>
  </si>
  <si>
    <t>נס כפר קאסם</t>
  </si>
  <si>
    <t>צרצור נעים</t>
  </si>
  <si>
    <t>סק כפר קאסם</t>
  </si>
  <si>
    <t>ץף כפר קאסם</t>
  </si>
  <si>
    <t>פריג' איחסאן</t>
  </si>
  <si>
    <t>קף כפר קאסם</t>
  </si>
  <si>
    <t>עיסא חאלד</t>
  </si>
  <si>
    <t>אמ כפר קרע</t>
  </si>
  <si>
    <t>אבו פנה גמאל</t>
  </si>
  <si>
    <t>מסארווה מוחמד</t>
  </si>
  <si>
    <t>אר כפר קרע</t>
  </si>
  <si>
    <t>עסלי מסעוד</t>
  </si>
  <si>
    <t>גד כפר קרע</t>
  </si>
  <si>
    <t>זחאלקה נדיר</t>
  </si>
  <si>
    <t>זך כפר קרע</t>
  </si>
  <si>
    <t>זחאלקה אנואר</t>
  </si>
  <si>
    <t>יף כפר קרע</t>
  </si>
  <si>
    <t>אבו פנה חוסם אלדין</t>
  </si>
  <si>
    <t>זייד ראיד</t>
  </si>
  <si>
    <t>ערבאסי אבראהים</t>
  </si>
  <si>
    <t>ס כפר קרע</t>
  </si>
  <si>
    <t>כנעאן וליד</t>
  </si>
  <si>
    <t>עד כפר קרע</t>
  </si>
  <si>
    <t>אבו עטא סמיר</t>
  </si>
  <si>
    <t>שייך זיד נור אל דין</t>
  </si>
  <si>
    <t>ץ כפר קרע</t>
  </si>
  <si>
    <t>יחיא מחמד</t>
  </si>
  <si>
    <t>א כפר תבור</t>
  </si>
  <si>
    <t>אטלי חנה</t>
  </si>
  <si>
    <t>גולדמן שקד</t>
  </si>
  <si>
    <t>נ כפר תבור</t>
  </si>
  <si>
    <t>הלפרן עודד</t>
  </si>
  <si>
    <t>רחמים נדב</t>
  </si>
  <si>
    <t>אדרי ניצן</t>
  </si>
  <si>
    <t>ס כפר תבור</t>
  </si>
  <si>
    <t>כהן ליאורה</t>
  </si>
  <si>
    <t>חכם יונה יחזקאל</t>
  </si>
  <si>
    <t>מויל סעדיה</t>
  </si>
  <si>
    <t>חי כרמיאל</t>
  </si>
  <si>
    <t>סירוקה פנחס דוד</t>
  </si>
  <si>
    <t>מלכה אוריאל</t>
  </si>
  <si>
    <t>שטרן יאיר</t>
  </si>
  <si>
    <t>טב כרמיאל</t>
  </si>
  <si>
    <t>ינאי רותם</t>
  </si>
  <si>
    <t>ל כרמיאל</t>
  </si>
  <si>
    <t>פיימן גרינברג רינה</t>
  </si>
  <si>
    <t>כהן שולמית שולה</t>
  </si>
  <si>
    <t>בטאן שלום</t>
  </si>
  <si>
    <t>מזור לימור</t>
  </si>
  <si>
    <t>וידר איתן</t>
  </si>
  <si>
    <t>קוריאט אבי</t>
  </si>
  <si>
    <t>נוסבק יוליה</t>
  </si>
  <si>
    <t>מחל כרמיאל</t>
  </si>
  <si>
    <t>נוימרק קורן</t>
  </si>
  <si>
    <t>רק כרמיאל</t>
  </si>
  <si>
    <t>דמרי גרשין סיון</t>
  </si>
  <si>
    <t>אזולאי אלון</t>
  </si>
  <si>
    <t>פרבר מרגריטה</t>
  </si>
  <si>
    <t>זך להבים</t>
  </si>
  <si>
    <t>לב להבים</t>
  </si>
  <si>
    <t>דמרי עייאש רונית</t>
  </si>
  <si>
    <t>אמר תמיר</t>
  </si>
  <si>
    <t>בדש ארז חנון</t>
  </si>
  <si>
    <t>שי להבים</t>
  </si>
  <si>
    <t>בינמן לב</t>
  </si>
  <si>
    <t>פרץ נסים</t>
  </si>
  <si>
    <t>ת להבים</t>
  </si>
  <si>
    <t>סנה כהן יעל</t>
  </si>
  <si>
    <t>טב לוד</t>
  </si>
  <si>
    <t>הרוש יוסף חיים</t>
  </si>
  <si>
    <t>לנגפלד עמיחי יהושע</t>
  </si>
  <si>
    <t>כן לוד</t>
  </si>
  <si>
    <t>ל לוד</t>
  </si>
  <si>
    <t>קוליחמן אלוירה</t>
  </si>
  <si>
    <t>לוי אריה</t>
  </si>
  <si>
    <t>מחל לוד</t>
  </si>
  <si>
    <t>סער אליהו</t>
  </si>
  <si>
    <t>חדד גיל</t>
  </si>
  <si>
    <t>קטאשוילי רפאל</t>
  </si>
  <si>
    <t>נ לוד</t>
  </si>
  <si>
    <t>אבן פרג' פרג'</t>
  </si>
  <si>
    <t>אזברגה עבד אל כרים</t>
  </si>
  <si>
    <t>אזברגה מוחמד</t>
  </si>
  <si>
    <t>ני לוד</t>
  </si>
  <si>
    <t>אדרי דוד</t>
  </si>
  <si>
    <t>פה לוד</t>
  </si>
  <si>
    <t>שפירו רחליה</t>
  </si>
  <si>
    <t>ק לוד</t>
  </si>
  <si>
    <t>מוחארב עארף</t>
  </si>
  <si>
    <t>רק לוד</t>
  </si>
  <si>
    <t>וסרמן אביב</t>
  </si>
  <si>
    <t>שס לוד</t>
  </si>
  <si>
    <t>ממן אליהו</t>
  </si>
  <si>
    <t>אסולין מאיר</t>
  </si>
  <si>
    <t>א לקיה</t>
  </si>
  <si>
    <t>מ לקיה</t>
  </si>
  <si>
    <t>מראחלה עבדאללה</t>
  </si>
  <si>
    <t>אלפקיר נאסר</t>
  </si>
  <si>
    <t>אל רבאדי מוסה</t>
  </si>
  <si>
    <t>נ לקיה</t>
  </si>
  <si>
    <t>נסאסרה איברהים</t>
  </si>
  <si>
    <t>אבו סעד זיאד</t>
  </si>
  <si>
    <t>נת לקיה</t>
  </si>
  <si>
    <t>אבו מחארב ח'ליל</t>
  </si>
  <si>
    <t>אבו עמאר חמאד</t>
  </si>
  <si>
    <t>אבו שריקי עבדאללה</t>
  </si>
  <si>
    <t>חי מבשרת ציון</t>
  </si>
  <si>
    <t>רפיעי חנן</t>
  </si>
  <si>
    <t>אלחנני חדוה</t>
  </si>
  <si>
    <t>כן מבשרת ציון</t>
  </si>
  <si>
    <t>סד מבשרת ציון</t>
  </si>
  <si>
    <t>ברזני יגאל</t>
  </si>
  <si>
    <t>אברהם נחום רונן</t>
  </si>
  <si>
    <t>בן גיגי יוסף</t>
  </si>
  <si>
    <t>עת מבשרת ציון</t>
  </si>
  <si>
    <t>ברזני נעמי</t>
  </si>
  <si>
    <t>פ מבשרת ציון</t>
  </si>
  <si>
    <t>ץ מבשרת ציון</t>
  </si>
  <si>
    <t>שטייניץ אהרן רוני</t>
  </si>
  <si>
    <t>צם מבשרת ציון</t>
  </si>
  <si>
    <t>דיין אריאל</t>
  </si>
  <si>
    <t>חיים אברהם</t>
  </si>
  <si>
    <t>רמ מבשרת ציון</t>
  </si>
  <si>
    <t>ארן יעל</t>
  </si>
  <si>
    <t>מאיר גדעון חיים</t>
  </si>
  <si>
    <t>גא מג'ד אל-כרום</t>
  </si>
  <si>
    <t>בשר משהור</t>
  </si>
  <si>
    <t>ג'אבר תאופיק</t>
  </si>
  <si>
    <t>ו מג'ד אל-כרום</t>
  </si>
  <si>
    <t>חמוד חמוד</t>
  </si>
  <si>
    <t>כיואן יוסף</t>
  </si>
  <si>
    <t>מ מג'ד אל-כרום</t>
  </si>
  <si>
    <t>נ מג'ד אל-כרום</t>
  </si>
  <si>
    <t>מנאע יוסף</t>
  </si>
  <si>
    <t>כיואן עלי</t>
  </si>
  <si>
    <t>על מג'ד אל-כרום</t>
  </si>
  <si>
    <t>סלאמה עומר</t>
  </si>
  <si>
    <t>כנעאן מורשד</t>
  </si>
  <si>
    <t>ק מג'ד אל-כרום</t>
  </si>
  <si>
    <t>קדאח עלא</t>
  </si>
  <si>
    <t>רמ מג'ד אל-כרום</t>
  </si>
  <si>
    <t>מנאע נביל</t>
  </si>
  <si>
    <t>תא מג'ד אל-כרום</t>
  </si>
  <si>
    <t>ה מגאר</t>
  </si>
  <si>
    <t>ו מגאר</t>
  </si>
  <si>
    <t>קייסר יוסף</t>
  </si>
  <si>
    <t>חק מגאר</t>
  </si>
  <si>
    <t>קטיש חמוד</t>
  </si>
  <si>
    <t>י מגאר</t>
  </si>
  <si>
    <t>סרחאן אדיב</t>
  </si>
  <si>
    <t>עזאם מופיד</t>
  </si>
  <si>
    <t>נ מגאר</t>
  </si>
  <si>
    <t>נד מגאר</t>
  </si>
  <si>
    <t>סר מגאר</t>
  </si>
  <si>
    <t>סלימאן אליאס</t>
  </si>
  <si>
    <t>ף מגאר</t>
  </si>
  <si>
    <t>אבו זידאן קאסם</t>
  </si>
  <si>
    <t>עראידה עלי</t>
  </si>
  <si>
    <t>צפ מגאר</t>
  </si>
  <si>
    <t>שיני וליד</t>
  </si>
  <si>
    <t>סלאמה קאסם</t>
  </si>
  <si>
    <t>תא מגאר</t>
  </si>
  <si>
    <t>מטאנס מאלק</t>
  </si>
  <si>
    <t>הנ מגדל</t>
  </si>
  <si>
    <t>זך מגדל</t>
  </si>
  <si>
    <t>אליה נהוראי ינון</t>
  </si>
  <si>
    <t>יק מגדל</t>
  </si>
  <si>
    <t>לב מגדל</t>
  </si>
  <si>
    <t>אוביצקי שלמה</t>
  </si>
  <si>
    <t>א מגדל העמק</t>
  </si>
  <si>
    <t>חי מגדל העמק</t>
  </si>
  <si>
    <t>אלחרר דורון</t>
  </si>
  <si>
    <t>ל מגדל העמק</t>
  </si>
  <si>
    <t>אוקלנדר סרגיי</t>
  </si>
  <si>
    <t>קבקוב אירינה</t>
  </si>
  <si>
    <t>סוקולסקי יורי</t>
  </si>
  <si>
    <t>קריצ'בץ יורי</t>
  </si>
  <si>
    <t>מחל מגדל העמק</t>
  </si>
  <si>
    <t>בקסיס אליהו</t>
  </si>
  <si>
    <t>ציפרוט שלומית</t>
  </si>
  <si>
    <t>רק מגדל העמק</t>
  </si>
  <si>
    <t>בן חיים יעקב</t>
  </si>
  <si>
    <t>פורטל יוסף</t>
  </si>
  <si>
    <t>שס מגדל העמק</t>
  </si>
  <si>
    <t>אסולין נחום</t>
  </si>
  <si>
    <t>מנחם יוסף</t>
  </si>
  <si>
    <t>אביסרור ברוך</t>
  </si>
  <si>
    <t>אס מודיעין-מכבים-רעות</t>
  </si>
  <si>
    <t>בן סעדון אילן</t>
  </si>
  <si>
    <t>ליכטמן דן</t>
  </si>
  <si>
    <t>ארד מירי</t>
  </si>
  <si>
    <t>אדרי גבריאל</t>
  </si>
  <si>
    <t>גש מודיעין-מכבים-רעות</t>
  </si>
  <si>
    <t>בוחניק ברוך</t>
  </si>
  <si>
    <t>חי מודיעין-מכבים-רעות</t>
  </si>
  <si>
    <t>פזי שלמה</t>
  </si>
  <si>
    <t>בן אליעזר הילה חיה</t>
  </si>
  <si>
    <t>שמעונוביץ אלעד</t>
  </si>
  <si>
    <t>גואטה שמעון</t>
  </si>
  <si>
    <t>גל בחרי ורד</t>
  </si>
  <si>
    <t>מנצור אלון</t>
  </si>
  <si>
    <t>טב מודיעין-מכבים-רעות</t>
  </si>
  <si>
    <t>חרלפ מיכאל צבי</t>
  </si>
  <si>
    <t>וזאן הילה</t>
  </si>
  <si>
    <t>כנ מודיעין-מכבים-רעות</t>
  </si>
  <si>
    <t>הנדלר איל צבי</t>
  </si>
  <si>
    <t>עם מודיעין-מכבים-רעות</t>
  </si>
  <si>
    <t>אלבז אברהם</t>
  </si>
  <si>
    <t>פה מודיעין-מכבים-רעות</t>
  </si>
  <si>
    <t>מי-און שחר</t>
  </si>
  <si>
    <t>ש מודיעין-מכבים-רעות</t>
  </si>
  <si>
    <t>שח מודיעין-מכבים-רעות</t>
  </si>
  <si>
    <t>פלג מירב</t>
  </si>
  <si>
    <t>א מזכרת בתיה</t>
  </si>
  <si>
    <t>ישורון יערה</t>
  </si>
  <si>
    <t>דבש שלום אבנר</t>
  </si>
  <si>
    <t>זך מזכרת בתיה</t>
  </si>
  <si>
    <t>אהוד אביר לב מגיע לכם יותר )מל"י(</t>
  </si>
  <si>
    <t>לב מזכרת בתיה</t>
  </si>
  <si>
    <t>בן שמעון שירי</t>
  </si>
  <si>
    <t>עובדיה יגאל</t>
  </si>
  <si>
    <t>מור אופירה</t>
  </si>
  <si>
    <t>לייכטר גיא</t>
  </si>
  <si>
    <t>פ מזכרת בתיה</t>
  </si>
  <si>
    <t>ק מזכרת בתיה</t>
  </si>
  <si>
    <t>קמיל שלום</t>
  </si>
  <si>
    <t>רוזנבוים ישראל</t>
  </si>
  <si>
    <t>ד מזרעה</t>
  </si>
  <si>
    <t>עווד פתחי</t>
  </si>
  <si>
    <t>ו מזרעה</t>
  </si>
  <si>
    <t>אגא אחמד</t>
  </si>
  <si>
    <t>כליב טארק</t>
  </si>
  <si>
    <t>י מזרעה</t>
  </si>
  <si>
    <t>דאוד עלי</t>
  </si>
  <si>
    <t>ך מזרעה</t>
  </si>
  <si>
    <t>חסירמי יאסין</t>
  </si>
  <si>
    <t>ם מזרעה</t>
  </si>
  <si>
    <t>עבד אל ראזק נזיה</t>
  </si>
  <si>
    <t>זיני סאלח</t>
  </si>
  <si>
    <t>נ מזרעה</t>
  </si>
  <si>
    <t>ף מזרעה</t>
  </si>
  <si>
    <t>עווד ראני</t>
  </si>
  <si>
    <t>ץ מזרעה</t>
  </si>
  <si>
    <t>גדבאן גאזי</t>
  </si>
  <si>
    <t>בה מטולה</t>
  </si>
  <si>
    <t>נדיב אברהם</t>
  </si>
  <si>
    <t>גמליאל שחר</t>
  </si>
  <si>
    <t>שקלים יפעת</t>
  </si>
  <si>
    <t>פיינר שי</t>
  </si>
  <si>
    <t>ק מטולה</t>
  </si>
  <si>
    <t>כהן נאוה</t>
  </si>
  <si>
    <t>סנדלר יפה רוית</t>
  </si>
  <si>
    <t>אחת מיתר</t>
  </si>
  <si>
    <t>בוחדנה יואל</t>
  </si>
  <si>
    <t>חי מיתר</t>
  </si>
  <si>
    <t>פה מיתר</t>
  </si>
  <si>
    <t>ק מיתר</t>
  </si>
  <si>
    <t>קריבוי עדנה</t>
  </si>
  <si>
    <t>דייטשמן אלכסנדר</t>
  </si>
  <si>
    <t>מזלתרים שרית</t>
  </si>
  <si>
    <t>ש מיתר</t>
  </si>
  <si>
    <t>לוי דוד</t>
  </si>
  <si>
    <t>ווקנין יוסי</t>
  </si>
  <si>
    <t>ה מעיליא</t>
  </si>
  <si>
    <t>דחבור ויסאם</t>
  </si>
  <si>
    <t>מועלם באסל</t>
  </si>
  <si>
    <t>ו מעיליא</t>
  </si>
  <si>
    <t>בשארה אנדרי</t>
  </si>
  <si>
    <t>זך מעיליא</t>
  </si>
  <si>
    <t>זנ מעיליא</t>
  </si>
  <si>
    <t>עבד וסאם</t>
  </si>
  <si>
    <t>י מעיליא</t>
  </si>
  <si>
    <t>עסאף פאדי</t>
  </si>
  <si>
    <t>ףי מעיליא</t>
  </si>
  <si>
    <t>ליוס שוכרי</t>
  </si>
  <si>
    <t>ץ מעיליא</t>
  </si>
  <si>
    <t>עיד נסראת</t>
  </si>
  <si>
    <t>קף מעיליא</t>
  </si>
  <si>
    <t>פראן אסכנדר</t>
  </si>
  <si>
    <t>אבו חנא אבראהים</t>
  </si>
  <si>
    <t>ו מעלה עירון</t>
  </si>
  <si>
    <t>זך מעלה עירון</t>
  </si>
  <si>
    <t>רפאעי תאופיק</t>
  </si>
  <si>
    <t>י מעלה עירון</t>
  </si>
  <si>
    <t>אגבאריה מרואן</t>
  </si>
  <si>
    <t>אבו שהאב נביל</t>
  </si>
  <si>
    <t>ך מעלה עירון</t>
  </si>
  <si>
    <t>ג'בארין שאדי</t>
  </si>
  <si>
    <t>נ מעלה עירון</t>
  </si>
  <si>
    <t>ג'בארין מחמוד</t>
  </si>
  <si>
    <t>ג'בארין בהג'ת</t>
  </si>
  <si>
    <t>ף מעלה עירון</t>
  </si>
  <si>
    <t>אגבאריה מופיד</t>
  </si>
  <si>
    <t>אגבאריה מוחמד</t>
  </si>
  <si>
    <t>קף מעלה עירון</t>
  </si>
  <si>
    <t>אמארה נביל</t>
  </si>
  <si>
    <t>סביחאת עיסאם</t>
  </si>
  <si>
    <t>ד מעלות-תרשיחא</t>
  </si>
  <si>
    <t>טנוס נחלה</t>
  </si>
  <si>
    <t>ל מעלות-תרשיחא</t>
  </si>
  <si>
    <t>בריינין מקסים</t>
  </si>
  <si>
    <t>מעוז טובה</t>
  </si>
  <si>
    <t>מחל מעלות-תרשיחא</t>
  </si>
  <si>
    <t>לסרי ליאור</t>
  </si>
  <si>
    <t>מתש מעלות-תרשיחא</t>
  </si>
  <si>
    <t>קוצ'ר יורי</t>
  </si>
  <si>
    <t>בן נעים שמעון מאיר</t>
  </si>
  <si>
    <t>קרפוב נינה</t>
  </si>
  <si>
    <t>ברדא יוסף</t>
  </si>
  <si>
    <t>ביטון שמעון</t>
  </si>
  <si>
    <t>ק מעלות-תרשיחא</t>
  </si>
  <si>
    <t>שנאתי איימן</t>
  </si>
  <si>
    <t>שס מעלות-תרשיחא</t>
  </si>
  <si>
    <t>סויסה שלמה</t>
  </si>
  <si>
    <t>אמת מצפה רמון</t>
  </si>
  <si>
    <t>מיחרלייב ילנה</t>
  </si>
  <si>
    <t>ל מצפה רמון</t>
  </si>
  <si>
    <t>אלחזוב מיכאל</t>
  </si>
  <si>
    <t>נ מצפה רמון</t>
  </si>
  <si>
    <t>יעקבי מרדכי חיים</t>
  </si>
  <si>
    <t>שרעבי נועם</t>
  </si>
  <si>
    <t>רם מצפה רמון</t>
  </si>
  <si>
    <t>דותן אורנה</t>
  </si>
  <si>
    <t>סבג ליזט</t>
  </si>
  <si>
    <t>כהן עליזה</t>
  </si>
  <si>
    <t>ום משהד</t>
  </si>
  <si>
    <t>עיסא סאלח</t>
  </si>
  <si>
    <t>י משהד</t>
  </si>
  <si>
    <t>אבו אסמאעיל אבראהים</t>
  </si>
  <si>
    <t>ם משהד</t>
  </si>
  <si>
    <t>ע משהד</t>
  </si>
  <si>
    <t>ף משהד</t>
  </si>
  <si>
    <t>דח'לאללה ח'אלד</t>
  </si>
  <si>
    <t>ץ משהד</t>
  </si>
  <si>
    <t>חסן תיסיר</t>
  </si>
  <si>
    <t>חסן אסעד</t>
  </si>
  <si>
    <t>בהותי ח'אלד</t>
  </si>
  <si>
    <t>ק משהד</t>
  </si>
  <si>
    <t>בהותי עדנאן</t>
  </si>
  <si>
    <t>סלימאן מוחמד</t>
  </si>
  <si>
    <t>אמת נהריה</t>
  </si>
  <si>
    <t>שמואלי אשר</t>
  </si>
  <si>
    <t>חי נהריה</t>
  </si>
  <si>
    <t>מורבאי צפורה</t>
  </si>
  <si>
    <t>ביניאשוילי דוד</t>
  </si>
  <si>
    <t>אוחיון יעקב</t>
  </si>
  <si>
    <t>טב נהריה</t>
  </si>
  <si>
    <t>ויזמן יעקב</t>
  </si>
  <si>
    <t>נר נהריה</t>
  </si>
  <si>
    <t>זיגלמן יוסף וולף</t>
  </si>
  <si>
    <t>סו נהריה</t>
  </si>
  <si>
    <t>אפשטיין דמיטרי</t>
  </si>
  <si>
    <t>זגלמן איליה</t>
  </si>
  <si>
    <t>פ נהריה</t>
  </si>
  <si>
    <t>אלקיים עופר</t>
  </si>
  <si>
    <t>צ נהריה</t>
  </si>
  <si>
    <t>כהן אור מרדכי</t>
  </si>
  <si>
    <t>שטרקמן אורנה</t>
  </si>
  <si>
    <t>רק נהריה</t>
  </si>
  <si>
    <t>מולכו שרית</t>
  </si>
  <si>
    <t>ברליאנד אדוארד</t>
  </si>
  <si>
    <t>שס נהריה</t>
  </si>
  <si>
    <t>רואש חיים אלי</t>
  </si>
  <si>
    <t>משה דורון</t>
  </si>
  <si>
    <t>הל נחף</t>
  </si>
  <si>
    <t>סרחאן מופיד</t>
  </si>
  <si>
    <t>וי נחף</t>
  </si>
  <si>
    <t>איוב אחמד</t>
  </si>
  <si>
    <t>י נחף</t>
  </si>
  <si>
    <t>קדורה ג'מאל</t>
  </si>
  <si>
    <t>ךנ נחף</t>
  </si>
  <si>
    <t>עבד אל גני מרואן</t>
  </si>
  <si>
    <t>סעיד עבד אל חלים</t>
  </si>
  <si>
    <t>ף נחף</t>
  </si>
  <si>
    <t>קאדרי עבד אל קאדר</t>
  </si>
  <si>
    <t>קיס מוחלס</t>
  </si>
  <si>
    <t>ץ נחף</t>
  </si>
  <si>
    <t>מטר אחמד</t>
  </si>
  <si>
    <t>קף נחף</t>
  </si>
  <si>
    <t>עבד אל גני ח'אלד</t>
  </si>
  <si>
    <t>אמת נס ציונה</t>
  </si>
  <si>
    <t>לוגסי עמוס</t>
  </si>
  <si>
    <t>אהרוני סמדר</t>
  </si>
  <si>
    <t>טב נס ציונה</t>
  </si>
  <si>
    <t>כהן יצחק</t>
  </si>
  <si>
    <t>טל נס ציונה</t>
  </si>
  <si>
    <t>רומנו שאול</t>
  </si>
  <si>
    <t>זילברמן צפורה</t>
  </si>
  <si>
    <t>מזרחי שמואל</t>
  </si>
  <si>
    <t>חיט אבירז טלי</t>
  </si>
  <si>
    <t>ירושלמי נאור</t>
  </si>
  <si>
    <t>פה נס ציונה</t>
  </si>
  <si>
    <t>קורץ יעקב</t>
  </si>
  <si>
    <t>חיימוביץ יהודה</t>
  </si>
  <si>
    <t>רק נס ציונה</t>
  </si>
  <si>
    <t>רובין שחר</t>
  </si>
  <si>
    <t>יגאנה אורן ציון</t>
  </si>
  <si>
    <t>יגודה לירן מנחם</t>
  </si>
  <si>
    <t>שס נס ציונה</t>
  </si>
  <si>
    <t>זך נצרת עילית</t>
  </si>
  <si>
    <t>אקסנוב סופיה</t>
  </si>
  <si>
    <t>טב נצרת עילית</t>
  </si>
  <si>
    <t>טובול נדב-שמעון</t>
  </si>
  <si>
    <t>כן נצרת עילית</t>
  </si>
  <si>
    <t>גופמן אלכסנדר</t>
  </si>
  <si>
    <t>ל נצרת עילית</t>
  </si>
  <si>
    <t>סו נצרת עילית</t>
  </si>
  <si>
    <t>גדלקין אלכסנדר</t>
  </si>
  <si>
    <t>סליפקו גלינה</t>
  </si>
  <si>
    <t>ע נצרת עילית</t>
  </si>
  <si>
    <t>ברוב ברכה</t>
  </si>
  <si>
    <t>ליקוורניק רון</t>
  </si>
  <si>
    <t>שחר עירית</t>
  </si>
  <si>
    <t>צ נצרת עילית</t>
  </si>
  <si>
    <t>טויטו נתנאל</t>
  </si>
  <si>
    <t>ביו אורי</t>
  </si>
  <si>
    <t>ק נצרת עילית</t>
  </si>
  <si>
    <t>עואודה שוכרי</t>
  </si>
  <si>
    <t>גטאס ראיד</t>
  </si>
  <si>
    <t>עודה חביב</t>
  </si>
  <si>
    <t>חאמד סאוסן</t>
  </si>
  <si>
    <t>ר נצרת עילית</t>
  </si>
  <si>
    <t>רק איתי צבי</t>
  </si>
  <si>
    <t>דע נשר</t>
  </si>
  <si>
    <t>תיכון דן</t>
  </si>
  <si>
    <t>ל נשר</t>
  </si>
  <si>
    <t>גורביץ איגור</t>
  </si>
  <si>
    <t>מחל נשר</t>
  </si>
  <si>
    <t>שפיגלר זאב</t>
  </si>
  <si>
    <t>פה נשר</t>
  </si>
  <si>
    <t>לוי רועי</t>
  </si>
  <si>
    <t>איבגי יעיש ישי</t>
  </si>
  <si>
    <t>קרוגליאק מירית</t>
  </si>
  <si>
    <t>קאופמן אדוה</t>
  </si>
  <si>
    <t>ק נשר</t>
  </si>
  <si>
    <t>אדרי יחיאל</t>
  </si>
  <si>
    <t>גרשקוביץ גאורגי</t>
  </si>
  <si>
    <t>כספי נעמי</t>
  </si>
  <si>
    <t>אייזנברג בוריס</t>
  </si>
  <si>
    <t>ל נתיבות</t>
  </si>
  <si>
    <t>אטינגר איליה</t>
  </si>
  <si>
    <t>מחל נתיבות</t>
  </si>
  <si>
    <t>חן שלום ישראל</t>
  </si>
  <si>
    <t>וונדמגאי צאלצאו</t>
  </si>
  <si>
    <t>חורי עדי</t>
  </si>
  <si>
    <t>אזולאי כפיר</t>
  </si>
  <si>
    <t>נ נתיבות</t>
  </si>
  <si>
    <t>חניה ישראל</t>
  </si>
  <si>
    <t>פ נתיבות</t>
  </si>
  <si>
    <t>מור יוסף אברהם</t>
  </si>
  <si>
    <t>ץ נתיבות</t>
  </si>
  <si>
    <t>פרץ משה בנימין</t>
  </si>
  <si>
    <t>בן שימול מוריה</t>
  </si>
  <si>
    <t>שסג נתיבות</t>
  </si>
  <si>
    <t>ביטון אשר</t>
  </si>
  <si>
    <t>אפשטיין חיים יצחק</t>
  </si>
  <si>
    <t>לוי עידו</t>
  </si>
  <si>
    <t>פורטל דוד משה</t>
  </si>
  <si>
    <t>מעלמי יעקב</t>
  </si>
  <si>
    <t>א נתניה</t>
  </si>
  <si>
    <t>גושו צ'אלאצ'או דניאל</t>
  </si>
  <si>
    <t>גל נתניה</t>
  </si>
  <si>
    <t>שר סימון יעקב</t>
  </si>
  <si>
    <t>לחובר משה</t>
  </si>
  <si>
    <t>טב נתניה</t>
  </si>
  <si>
    <t>בשארי דניאל</t>
  </si>
  <si>
    <t>שטבון ישראל ז'ק</t>
  </si>
  <si>
    <t>ל נתניה</t>
  </si>
  <si>
    <t>צירולניק בוריס</t>
  </si>
  <si>
    <t>אליאב וגיף</t>
  </si>
  <si>
    <t>מחל נתניה</t>
  </si>
  <si>
    <t>פרידריך חיים זאב</t>
  </si>
  <si>
    <t>נת נתניה</t>
  </si>
  <si>
    <t>ארנשטיין עופר</t>
  </si>
  <si>
    <t>לביא אזולאי ענת</t>
  </si>
  <si>
    <t>אברבוך אלכסנדר</t>
  </si>
  <si>
    <t>בנימיני אדיר אדריאן</t>
  </si>
  <si>
    <t>עי נתניה</t>
  </si>
  <si>
    <t>יצחקי עקיבא</t>
  </si>
  <si>
    <t>פ נתניה</t>
  </si>
  <si>
    <t>דלל אליהו</t>
  </si>
  <si>
    <t>לאופר אביטל דבורה</t>
  </si>
  <si>
    <t>חגואל סיידון שירי</t>
  </si>
  <si>
    <t>זילברברג שושנה</t>
  </si>
  <si>
    <t>לאור מכלוף יוסי</t>
  </si>
  <si>
    <t>ימין רפאל רפי</t>
  </si>
  <si>
    <t>בולט דימיטרי</t>
  </si>
  <si>
    <t>ישי שלמה חיים</t>
  </si>
  <si>
    <t>ר נתניה</t>
  </si>
  <si>
    <t>פישמן גרש</t>
  </si>
  <si>
    <t>שס נתניה</t>
  </si>
  <si>
    <t>חדאד חגי</t>
  </si>
  <si>
    <t>כהן יונתן נתן</t>
  </si>
  <si>
    <t>טסה יניב</t>
  </si>
  <si>
    <t>ד סאג'ור</t>
  </si>
  <si>
    <t>גאנם ג'מאל</t>
  </si>
  <si>
    <t>עביד נאיף</t>
  </si>
  <si>
    <t>ח'שאן ספא</t>
  </si>
  <si>
    <t>ז סאג'ור</t>
  </si>
  <si>
    <t>ח'שאן אמיל</t>
  </si>
  <si>
    <t>ח סאג'ור</t>
  </si>
  <si>
    <t>אבראהים ג'ודאת</t>
  </si>
  <si>
    <t>י סאג'ור</t>
  </si>
  <si>
    <t>יוסף מאג'ד</t>
  </si>
  <si>
    <t>ינ סאג'ור</t>
  </si>
  <si>
    <t>גאנם פואז</t>
  </si>
  <si>
    <t>פ סאג'ור</t>
  </si>
  <si>
    <t>אבראהים פנדי</t>
  </si>
  <si>
    <t>חסן האני</t>
  </si>
  <si>
    <t>דפ סביון</t>
  </si>
  <si>
    <t>שפיגלמן דמבינסקי דפנה</t>
  </si>
  <si>
    <t>אלעד אסתר</t>
  </si>
  <si>
    <t>יש סביון</t>
  </si>
  <si>
    <t>פינס דנה</t>
  </si>
  <si>
    <t>עשהאל חיים</t>
  </si>
  <si>
    <t>שפיגלמן-כץ שי לי</t>
  </si>
  <si>
    <t>גלוגאו רן אפרים</t>
  </si>
  <si>
    <t>לב סביון</t>
  </si>
  <si>
    <t>אלעד כרמית</t>
  </si>
  <si>
    <t>לוי אברהם</t>
  </si>
  <si>
    <t>אג סח'נין</t>
  </si>
  <si>
    <t>זבידאת פתחי</t>
  </si>
  <si>
    <t>זבידאת פדיל</t>
  </si>
  <si>
    <t>אה סח'נין</t>
  </si>
  <si>
    <t>זבידאת מוחמד</t>
  </si>
  <si>
    <t>שלאעטה עלי</t>
  </si>
  <si>
    <t>גד סח'נין</t>
  </si>
  <si>
    <t>אבו יונס סמר</t>
  </si>
  <si>
    <t>אבו סאלח עומר</t>
  </si>
  <si>
    <t>ד סח'נין</t>
  </si>
  <si>
    <t>טרביה מוניב</t>
  </si>
  <si>
    <t>חט סח'נין</t>
  </si>
  <si>
    <t>טרביה ג'מאל</t>
  </si>
  <si>
    <t>י סח'נין</t>
  </si>
  <si>
    <t>יד סח'נין</t>
  </si>
  <si>
    <t>בדארנה זהר אל דין</t>
  </si>
  <si>
    <t>ח'לאילה ח'אלד</t>
  </si>
  <si>
    <t>נ סח'נין</t>
  </si>
  <si>
    <t>שעבאן עלי</t>
  </si>
  <si>
    <t>ס סח'נין</t>
  </si>
  <si>
    <t>אבו סאלח מדין</t>
  </si>
  <si>
    <t>ע סח'נין</t>
  </si>
  <si>
    <t>ח'לאילה ג'מיל</t>
  </si>
  <si>
    <t>רש סח'נין</t>
  </si>
  <si>
    <t>ח'לאילי שאדי</t>
  </si>
  <si>
    <t>די עומר</t>
  </si>
  <si>
    <t>בוקר רפי</t>
  </si>
  <si>
    <t>לב עומר</t>
  </si>
  <si>
    <t>אליעזר אמיר</t>
  </si>
  <si>
    <t>חכימי ניבי</t>
  </si>
  <si>
    <t>עת עומר</t>
  </si>
  <si>
    <t>עומר בתנופה עם תושבים ברשות פיני בדש</t>
  </si>
  <si>
    <t>ליליאן עדו</t>
  </si>
  <si>
    <t>אברהם עדי</t>
  </si>
  <si>
    <t>עמיר צילי</t>
  </si>
  <si>
    <t>לוצאטו אסתר</t>
  </si>
  <si>
    <t>תבור אלון</t>
  </si>
  <si>
    <t>אח עיילבון</t>
  </si>
  <si>
    <t>מתא פיהמי</t>
  </si>
  <si>
    <t>רושרוש ראני</t>
  </si>
  <si>
    <t>גד עיילבון</t>
  </si>
  <si>
    <t>זיינה ג'דעון</t>
  </si>
  <si>
    <t>ח'ליל ערין</t>
  </si>
  <si>
    <t>ד עיילבון</t>
  </si>
  <si>
    <t>זרייק ג'יריס</t>
  </si>
  <si>
    <t>חאיק עלאם</t>
  </si>
  <si>
    <t>י עיילבון</t>
  </si>
  <si>
    <t>חאיכ אשרף</t>
  </si>
  <si>
    <t>מרצ עיילבון</t>
  </si>
  <si>
    <t>אסלייח רוני</t>
  </si>
  <si>
    <t>נ עיילבון</t>
  </si>
  <si>
    <t>פואז פאוזי</t>
  </si>
  <si>
    <t>חק עילוט</t>
  </si>
  <si>
    <t>עודתאללה ראפת</t>
  </si>
  <si>
    <t>ים עילוט</t>
  </si>
  <si>
    <t>אבו ראס יוסף</t>
  </si>
  <si>
    <t>ע עילוט</t>
  </si>
  <si>
    <t>עבוד פרג'</t>
  </si>
  <si>
    <t>עבוד סעיד</t>
  </si>
  <si>
    <t>אבו ראס מרואן</t>
  </si>
  <si>
    <t>אבו ראס חסן</t>
  </si>
  <si>
    <t>א עין מאהל</t>
  </si>
  <si>
    <t>ח'טיב עיז אלדין</t>
  </si>
  <si>
    <t>אבו ליל מחמוד</t>
  </si>
  <si>
    <t>שחאדה עלי</t>
  </si>
  <si>
    <t>אל עין מאהל</t>
  </si>
  <si>
    <t>נפאפעה סמיר</t>
  </si>
  <si>
    <t>ו עין מאהל</t>
  </si>
  <si>
    <t>אבו ליל עבדאללה</t>
  </si>
  <si>
    <t>חביבאללה גאזי</t>
  </si>
  <si>
    <t>ל עין מאהל</t>
  </si>
  <si>
    <t>ח'טיב ח'אלד</t>
  </si>
  <si>
    <t>נ עין מאהל</t>
  </si>
  <si>
    <t>חביבאללה מוחמד</t>
  </si>
  <si>
    <t>שאני נאסר</t>
  </si>
  <si>
    <t>עם עין מאהל</t>
  </si>
  <si>
    <t>א עכו</t>
  </si>
  <si>
    <t>ג'מל אדהם</t>
  </si>
  <si>
    <t>שאמי הישאם</t>
  </si>
  <si>
    <t>עלי ולאא</t>
  </si>
  <si>
    <t>וד עכו</t>
  </si>
  <si>
    <t>עלי פראס</t>
  </si>
  <si>
    <t>חי עכו</t>
  </si>
  <si>
    <t>חדד יוסף</t>
  </si>
  <si>
    <t>טב עכו</t>
  </si>
  <si>
    <t>ם עכו</t>
  </si>
  <si>
    <t>מנסור ופיד</t>
  </si>
  <si>
    <t>פז עכו</t>
  </si>
  <si>
    <t>נוימן זאב</t>
  </si>
  <si>
    <t>גלעד אביבה</t>
  </si>
  <si>
    <t>מקגון בוריס</t>
  </si>
  <si>
    <t>פרומן אילן אליעזר</t>
  </si>
  <si>
    <t>גולדשטיין שרה</t>
  </si>
  <si>
    <t>חדגאג פולה בן גוריון</t>
  </si>
  <si>
    <t>מלמוד אמיליה</t>
  </si>
  <si>
    <t>שס עכו</t>
  </si>
  <si>
    <t>אלפלס נתנאל</t>
  </si>
  <si>
    <t>א עספיא</t>
  </si>
  <si>
    <t>עזאם שמס</t>
  </si>
  <si>
    <t>אס עספיא</t>
  </si>
  <si>
    <t>רוחאנא טועמה</t>
  </si>
  <si>
    <t>אע עספיא</t>
  </si>
  <si>
    <t>אבו רוקן מערוף</t>
  </si>
  <si>
    <t>הנ עספיא</t>
  </si>
  <si>
    <t>הלון ראוי</t>
  </si>
  <si>
    <t>חב עספיא</t>
  </si>
  <si>
    <t>אבו פארס מוופק</t>
  </si>
  <si>
    <t>נ עספיא</t>
  </si>
  <si>
    <t>זאהר פרג'</t>
  </si>
  <si>
    <t>ע עספיא</t>
  </si>
  <si>
    <t>עמאשה האני</t>
  </si>
  <si>
    <t>אבו זלף עימאד</t>
  </si>
  <si>
    <t>עלם עספיא</t>
  </si>
  <si>
    <t>מנסור איוב</t>
  </si>
  <si>
    <t>ת עספיא</t>
  </si>
  <si>
    <t>חמדאן סולימאן</t>
  </si>
  <si>
    <t>כעביה עיאד</t>
  </si>
  <si>
    <t>ח עפולה</t>
  </si>
  <si>
    <t>לוי יוסף</t>
  </si>
  <si>
    <t>טב עפולה</t>
  </si>
  <si>
    <t>פרץ חביב</t>
  </si>
  <si>
    <t>ל עפולה</t>
  </si>
  <si>
    <t>יודיס בוריס</t>
  </si>
  <si>
    <t>מחל עפולה</t>
  </si>
  <si>
    <t>מליחי שלמה</t>
  </si>
  <si>
    <t>סו עפולה</t>
  </si>
  <si>
    <t>ע עפולה</t>
  </si>
  <si>
    <t>פה עפולה</t>
  </si>
  <si>
    <t>פורת גדעון</t>
  </si>
  <si>
    <t>פז עפולה</t>
  </si>
  <si>
    <t>הרשקוביץ לימור</t>
  </si>
  <si>
    <t>צ עפולה</t>
  </si>
  <si>
    <t>אלמקיס יהודה</t>
  </si>
  <si>
    <t>ק עפולה</t>
  </si>
  <si>
    <t>ברקן מיכאל</t>
  </si>
  <si>
    <t>שסג עפולה</t>
  </si>
  <si>
    <t>כהן צור</t>
  </si>
  <si>
    <t>גולד מנחם מנדל</t>
  </si>
  <si>
    <t>אס עראבה</t>
  </si>
  <si>
    <t>אחמד נזאר</t>
  </si>
  <si>
    <t>גד עראבה</t>
  </si>
  <si>
    <t>מאדי ג'מיל</t>
  </si>
  <si>
    <t>כנעאן ראסם</t>
  </si>
  <si>
    <t>ד עראבה</t>
  </si>
  <si>
    <t>עאסלה סאמר</t>
  </si>
  <si>
    <t>ט עראבה</t>
  </si>
  <si>
    <t>נסאר אחמד</t>
  </si>
  <si>
    <t>י עראבה</t>
  </si>
  <si>
    <t>עאסלה עאדל</t>
  </si>
  <si>
    <t>ם עראבה</t>
  </si>
  <si>
    <t>נר עראבה</t>
  </si>
  <si>
    <t>בדארנה עאדל</t>
  </si>
  <si>
    <t>עראבי נביל</t>
  </si>
  <si>
    <t>חוסין פהים</t>
  </si>
  <si>
    <t>ף עראבה</t>
  </si>
  <si>
    <t>בדארנה בדראן</t>
  </si>
  <si>
    <t>ק עראבה</t>
  </si>
  <si>
    <t>רא עראבה</t>
  </si>
  <si>
    <t>נעאמנה וסאם</t>
  </si>
  <si>
    <t>ד ערערה</t>
  </si>
  <si>
    <t>דעאיף תאופיק</t>
  </si>
  <si>
    <t>מרעי אמיר</t>
  </si>
  <si>
    <t>חק ערערה</t>
  </si>
  <si>
    <t>עקל פרג'</t>
  </si>
  <si>
    <t>י ערערה</t>
  </si>
  <si>
    <t>גזמאוי עבדאללה</t>
  </si>
  <si>
    <t>קאסם גאזי</t>
  </si>
  <si>
    <t>ך ערערה</t>
  </si>
  <si>
    <t>נ ערערה</t>
  </si>
  <si>
    <t>יונס נאדר</t>
  </si>
  <si>
    <t>גהגאה טאלב</t>
  </si>
  <si>
    <t>שיך עבד מקדאד</t>
  </si>
  <si>
    <t>נק ערערה</t>
  </si>
  <si>
    <t>אבו הלאל מוסטפא</t>
  </si>
  <si>
    <t>ף ערערה</t>
  </si>
  <si>
    <t>מרזוק נדים</t>
  </si>
  <si>
    <t>ץ ערערה</t>
  </si>
  <si>
    <t>ץף ערערה</t>
  </si>
  <si>
    <t>א ערערה-בנגב</t>
  </si>
  <si>
    <t>אבו גאמע עבד אל מונעם</t>
  </si>
  <si>
    <t>אבו סעלוק אחמד</t>
  </si>
  <si>
    <t>ד ערערה-בנגב</t>
  </si>
  <si>
    <t>אלטלקאת סלימן</t>
  </si>
  <si>
    <t>אלעוקה סלמאן</t>
  </si>
  <si>
    <t>ם ערערה-בנגב</t>
  </si>
  <si>
    <t>אבוקוש חליל</t>
  </si>
  <si>
    <t>ע ערערה-בנגב</t>
  </si>
  <si>
    <t>אבו גויעד עלי</t>
  </si>
  <si>
    <t>מחדי חדר</t>
  </si>
  <si>
    <t>אלעואידה עומר</t>
  </si>
  <si>
    <t>ת ערערה-בנגב</t>
  </si>
  <si>
    <t>אבו גאמע אחמד</t>
  </si>
  <si>
    <t>אבו עראר שאפיק</t>
  </si>
  <si>
    <t>אד פוריידיס</t>
  </si>
  <si>
    <t>חסדייה אדיב</t>
  </si>
  <si>
    <t>אל פוריידיס</t>
  </si>
  <si>
    <t>גנאם מוסא</t>
  </si>
  <si>
    <t>שיך מרעי דאוד</t>
  </si>
  <si>
    <t>סלאח חוסאם</t>
  </si>
  <si>
    <t>ט פוריידיס</t>
  </si>
  <si>
    <t>חאמד עאדל</t>
  </si>
  <si>
    <t>נ פוריידיס</t>
  </si>
  <si>
    <t>אבו דאהש שושה כמאל</t>
  </si>
  <si>
    <t>שתרובי מוהאב</t>
  </si>
  <si>
    <t>עא פוריידיס</t>
  </si>
  <si>
    <t>ק פוריידיס</t>
  </si>
  <si>
    <t>חליל עבד אל קאדר</t>
  </si>
  <si>
    <t>עבדאל הדי ריאד</t>
  </si>
  <si>
    <t>אב פסוטה</t>
  </si>
  <si>
    <t>ג'יריס ואפי</t>
  </si>
  <si>
    <t>אד פסוטה</t>
  </si>
  <si>
    <t>דכוור עבדאללה</t>
  </si>
  <si>
    <t>ה פסוטה</t>
  </si>
  <si>
    <t>הנ פסוטה</t>
  </si>
  <si>
    <t>ח'ורי רשיד</t>
  </si>
  <si>
    <t>חס פסוטה</t>
  </si>
  <si>
    <t>חורי לואיי</t>
  </si>
  <si>
    <t>טל פסוטה</t>
  </si>
  <si>
    <t>סמעאן סאמי</t>
  </si>
  <si>
    <t>מנ פסוטה</t>
  </si>
  <si>
    <t>עאסי נזיה</t>
  </si>
  <si>
    <t>נ פסוטה</t>
  </si>
  <si>
    <t>איוב פריד</t>
  </si>
  <si>
    <t>זך פרדס חנה-כרכור</t>
  </si>
  <si>
    <t>מעודה אפרים</t>
  </si>
  <si>
    <t>חג פרדס חנה-כרכור</t>
  </si>
  <si>
    <t>אטיאס אליהו</t>
  </si>
  <si>
    <t>בן צבי חיה</t>
  </si>
  <si>
    <t>לוז בן צור שרון</t>
  </si>
  <si>
    <t>חכימי יונתן</t>
  </si>
  <si>
    <t>טב פרדס חנה-כרכור</t>
  </si>
  <si>
    <t>מנצור נחמיה</t>
  </si>
  <si>
    <t>כ פרדס חנה-כרכור</t>
  </si>
  <si>
    <t>כאכון אבי</t>
  </si>
  <si>
    <t>ל פרדס חנה-כרכור</t>
  </si>
  <si>
    <t>עמנואל מצליח</t>
  </si>
  <si>
    <t>מחל פרדס חנה-כרכור</t>
  </si>
  <si>
    <t>קעטבי יואב</t>
  </si>
  <si>
    <t>ף פרדס חנה-כרכור</t>
  </si>
  <si>
    <t>בר כוכבא אלדד</t>
  </si>
  <si>
    <t>פה פרדס חנה-כרכור</t>
  </si>
  <si>
    <t>בוחבוט לוין יצחק</t>
  </si>
  <si>
    <t>שס פרדס חנה-כרכור</t>
  </si>
  <si>
    <t>צדקה יעקב ישראל</t>
  </si>
  <si>
    <t>ת פרדס חנה-כרכור</t>
  </si>
  <si>
    <t>לירם רון שמעון</t>
  </si>
  <si>
    <t>ג פתח תקווה</t>
  </si>
  <si>
    <t>ברוכי אליהו</t>
  </si>
  <si>
    <t>פרידמן ישראל</t>
  </si>
  <si>
    <t>ה פתח תקווה</t>
  </si>
  <si>
    <t>זהבי בנימין</t>
  </si>
  <si>
    <t>טב פתח תקווה</t>
  </si>
  <si>
    <t>דיעי יצחק</t>
  </si>
  <si>
    <t>זפט מרדכי</t>
  </si>
  <si>
    <t>בלושטיין אברהם</t>
  </si>
  <si>
    <t>יד פתח תקווה</t>
  </si>
  <si>
    <t>מלביצקי חנוך דב</t>
  </si>
  <si>
    <t>סופר אביהו</t>
  </si>
  <si>
    <t>שדמון גלעד</t>
  </si>
  <si>
    <t>ליקבורניק מארק</t>
  </si>
  <si>
    <t>כל פתח תקווה</t>
  </si>
  <si>
    <t>ל פתח תקווה</t>
  </si>
  <si>
    <t>בורשבסקי גנאדי</t>
  </si>
  <si>
    <t>מחל פתח תקווה</t>
  </si>
  <si>
    <t>משה משה</t>
  </si>
  <si>
    <t>עצ פתח תקווה</t>
  </si>
  <si>
    <t>שונשיין איתי</t>
  </si>
  <si>
    <t>בן משה צדוק</t>
  </si>
  <si>
    <t>חפץ אורן</t>
  </si>
  <si>
    <t>פה פתח תקווה</t>
  </si>
  <si>
    <t>כץ רון</t>
  </si>
  <si>
    <t>פת פתח תקווה</t>
  </si>
  <si>
    <t>בן שמחון יעקב</t>
  </si>
  <si>
    <t>קואז אדי</t>
  </si>
  <si>
    <t>שס פתח תקווה</t>
  </si>
  <si>
    <t>בוסו אוריאל מנחם</t>
  </si>
  <si>
    <t>גינת אליהו</t>
  </si>
  <si>
    <t>שוקר אשר</t>
  </si>
  <si>
    <t>ת פתח תקווה</t>
  </si>
  <si>
    <t>ישראל יצחק</t>
  </si>
  <si>
    <t>דוידאי אורנה</t>
  </si>
  <si>
    <t>א צפת</t>
  </si>
  <si>
    <t>אלקבץ ויקטוריה</t>
  </si>
  <si>
    <t>ג צפת</t>
  </si>
  <si>
    <t>גלבך נחמן אברהם</t>
  </si>
  <si>
    <t>חבד צפת</t>
  </si>
  <si>
    <t>דיין מרדכי</t>
  </si>
  <si>
    <t>טב צפת</t>
  </si>
  <si>
    <t>מלכה יצחק גדליהו</t>
  </si>
  <si>
    <t>ללוש צחי</t>
  </si>
  <si>
    <t>ל צפת</t>
  </si>
  <si>
    <t>בארסט ארקדי</t>
  </si>
  <si>
    <t>שטרית יגאל</t>
  </si>
  <si>
    <t>מלכה אליהו</t>
  </si>
  <si>
    <t>מחל צפת</t>
  </si>
  <si>
    <t>מימון ישי</t>
  </si>
  <si>
    <t>שס צפת</t>
  </si>
  <si>
    <t>לחיאני נהוראי</t>
  </si>
  <si>
    <t>גלנט מאיר יוסף</t>
  </si>
  <si>
    <t>ת צפת</t>
  </si>
  <si>
    <t>לוי עמנואל שלום</t>
  </si>
  <si>
    <t>לזר אליעזר</t>
  </si>
  <si>
    <t>אק קדימה-צורן</t>
  </si>
  <si>
    <t>יעקב תומר</t>
  </si>
  <si>
    <t>פרומר זק מיכל</t>
  </si>
  <si>
    <t>בנאי ליאור</t>
  </si>
  <si>
    <t>רוזנטל ליאור</t>
  </si>
  <si>
    <t>בה קדימה-צורן</t>
  </si>
  <si>
    <t>גלאם יצחק</t>
  </si>
  <si>
    <t>גל קדימה-צורן</t>
  </si>
  <si>
    <t>רוטמן תמר ורדה</t>
  </si>
  <si>
    <t>מ קדימה-צורן</t>
  </si>
  <si>
    <t>בנימין מנדל מנחם</t>
  </si>
  <si>
    <t>גרין קרן</t>
  </si>
  <si>
    <t>שס קדימה-צורן</t>
  </si>
  <si>
    <t>גואטה עפר</t>
  </si>
  <si>
    <t>אריה דורון</t>
  </si>
  <si>
    <t>ת קדימה-צורן</t>
  </si>
  <si>
    <t>אם קלנסווה</t>
  </si>
  <si>
    <t>דק קלנסווה</t>
  </si>
  <si>
    <t>חד קלנסווה</t>
  </si>
  <si>
    <t>סלאמה מוסטפא</t>
  </si>
  <si>
    <t>ינ קלנסווה</t>
  </si>
  <si>
    <t>חשב ראאד</t>
  </si>
  <si>
    <t>יס קלנסווה</t>
  </si>
  <si>
    <t>יק קלנסווה</t>
  </si>
  <si>
    <t>מכלוף יוסף</t>
  </si>
  <si>
    <t>לד קלנסווה</t>
  </si>
  <si>
    <t>נץ קלנסווה</t>
  </si>
  <si>
    <t>תאיה עיצאם</t>
  </si>
  <si>
    <t>נק קלנסווה</t>
  </si>
  <si>
    <t>עם קלנסווה</t>
  </si>
  <si>
    <t>חדיגה מאזן</t>
  </si>
  <si>
    <t>אז קצרין</t>
  </si>
  <si>
    <t>יד קצרין</t>
  </si>
  <si>
    <t>ל קצרין</t>
  </si>
  <si>
    <t>רואס שרון</t>
  </si>
  <si>
    <t>שרייבר לילך-נורית</t>
  </si>
  <si>
    <t>לבקוביץ שרון דוד</t>
  </si>
  <si>
    <t>באס יונתן מתיו</t>
  </si>
  <si>
    <t>מחל קצרין</t>
  </si>
  <si>
    <t>גורן אבירם</t>
  </si>
  <si>
    <t>פה קצרין</t>
  </si>
  <si>
    <t>ק קצרין</t>
  </si>
  <si>
    <t>זרגרי יעל</t>
  </si>
  <si>
    <t>כהן נפתלי</t>
  </si>
  <si>
    <t>רוסיליו רועי</t>
  </si>
  <si>
    <t>מלכה רון אליעזר</t>
  </si>
  <si>
    <t>כחלון עמוס עמי</t>
  </si>
  <si>
    <t>בומגרטן אלונה</t>
  </si>
  <si>
    <t>קניסטר כוכבה חוה</t>
  </si>
  <si>
    <t>מרום שלום</t>
  </si>
  <si>
    <t>ציזר איציק</t>
  </si>
  <si>
    <t>דנוך אביגיל</t>
  </si>
  <si>
    <t>אלעני הס זהר</t>
  </si>
  <si>
    <t>יעקבי ירון</t>
  </si>
  <si>
    <t>מיכלס גיל נתן</t>
  </si>
  <si>
    <t>ארבל ליאת</t>
  </si>
  <si>
    <t>צברי יורם</t>
  </si>
  <si>
    <t>מושיאשוילי סימיון</t>
  </si>
  <si>
    <t>מייזלס אריה</t>
  </si>
  <si>
    <t>שטרנזייר עדנה</t>
  </si>
  <si>
    <t>קמר איגור</t>
  </si>
  <si>
    <t>טולידנו מימון</t>
  </si>
  <si>
    <t>בן שלוש רועי</t>
  </si>
  <si>
    <t>מירב ברגר עטרה</t>
  </si>
  <si>
    <t>סולומונוב עמנואל</t>
  </si>
  <si>
    <t>יהודה הרצל</t>
  </si>
  <si>
    <t>אפרימוב אירינה</t>
  </si>
  <si>
    <t>ניר אלי</t>
  </si>
  <si>
    <t>מועלם אברהם</t>
  </si>
  <si>
    <t>אסולין ציון</t>
  </si>
  <si>
    <t>אבני מתתיהו</t>
  </si>
  <si>
    <t>ברבי עופר</t>
  </si>
  <si>
    <t>אוטמזגין מאיר</t>
  </si>
  <si>
    <t>ורטהיים רפי</t>
  </si>
  <si>
    <t>מסס עמירם</t>
  </si>
  <si>
    <t>סבירסקי רויטל</t>
  </si>
  <si>
    <t>שניידר מזל</t>
  </si>
  <si>
    <t>אשכנזי יוסף</t>
  </si>
  <si>
    <t>דואק יוסי</t>
  </si>
  <si>
    <t>רצ'בסקי ניומה</t>
  </si>
  <si>
    <t>מזוז ירון</t>
  </si>
  <si>
    <t>מקמיל אפרים חי</t>
  </si>
  <si>
    <t>אזריאל יוסף</t>
  </si>
  <si>
    <t>פפיסמדוב רוני אפרים</t>
  </si>
  <si>
    <t>שיש אורית</t>
  </si>
  <si>
    <t>צור הדס</t>
  </si>
  <si>
    <t>נייאזוב ארתור</t>
  </si>
  <si>
    <t>סהלו שולמית</t>
  </si>
  <si>
    <t>טליגאוקר ציון</t>
  </si>
  <si>
    <t>שריקי יוסף</t>
  </si>
  <si>
    <t>אפריימוב יעקב</t>
  </si>
  <si>
    <t>בורוכוביץ ויקטור</t>
  </si>
  <si>
    <t>קנדינוב מיכאל</t>
  </si>
  <si>
    <t>זוהר מכלוף</t>
  </si>
  <si>
    <t>שלום חיים</t>
  </si>
  <si>
    <t>זולדן שי</t>
  </si>
  <si>
    <t>שנדלר יעקב</t>
  </si>
  <si>
    <t>ביטון עמי</t>
  </si>
  <si>
    <t>עמר יאיר</t>
  </si>
  <si>
    <t>גבאי חנית חנה</t>
  </si>
  <si>
    <t>פרדיס אייל</t>
  </si>
  <si>
    <t>דבי שחר</t>
  </si>
  <si>
    <t>אפרתי עמית</t>
  </si>
  <si>
    <t>ארבל אורה</t>
  </si>
  <si>
    <t>חורש דוד</t>
  </si>
  <si>
    <t>הניג סבר נאוה</t>
  </si>
  <si>
    <t>גרינצווייג שרה מרים</t>
  </si>
  <si>
    <t>בלדרמן עמית חיים</t>
  </si>
  <si>
    <t>קדוש שלמה</t>
  </si>
  <si>
    <t>אברקי בנימין</t>
  </si>
  <si>
    <t>גבאי אלי</t>
  </si>
  <si>
    <t>סיסו שמואל</t>
  </si>
  <si>
    <t>סיסו אלון משה</t>
  </si>
  <si>
    <t>פורטנוי אלכסנדר</t>
  </si>
  <si>
    <t>בר אבוחצירה שיראל</t>
  </si>
  <si>
    <t>איבגי אורן</t>
  </si>
  <si>
    <t>אמילוב אדם</t>
  </si>
  <si>
    <t>קוזאקוב מרגריטה</t>
  </si>
  <si>
    <t>פיזיצקי מורדי</t>
  </si>
  <si>
    <t>ריכטר קלרה</t>
  </si>
  <si>
    <t>פלס ג'נו</t>
  </si>
  <si>
    <t>מנחם אורה</t>
  </si>
  <si>
    <t>אלפנדרי ישי שי</t>
  </si>
  <si>
    <t>פרידמן יצחק דוד</t>
  </si>
  <si>
    <t>אסרף יוסף</t>
  </si>
  <si>
    <t>מירניק בנימין</t>
  </si>
  <si>
    <t>גרנית ארן</t>
  </si>
  <si>
    <t>בלומנטל אברהם</t>
  </si>
  <si>
    <t>בנגמין בן-ציון בריין</t>
  </si>
  <si>
    <t>וינוגרד אריה</t>
  </si>
  <si>
    <t>רוטמן אבי</t>
  </si>
  <si>
    <t>כהן ניקול</t>
  </si>
  <si>
    <t>ממן שמעון</t>
  </si>
  <si>
    <t>בר חד אברהם משה בומה</t>
  </si>
  <si>
    <t>צורף מנשה</t>
  </si>
  <si>
    <t>מרקוביץ יוסף</t>
  </si>
  <si>
    <t>גרוטס עדי</t>
  </si>
  <si>
    <t>זוהר עומר</t>
  </si>
  <si>
    <t>פדידה יוסף</t>
  </si>
  <si>
    <t>תוסיה-כהן-שרם עינת</t>
  </si>
  <si>
    <t>ויצמן מיכאל</t>
  </si>
  <si>
    <t>יונאי משה</t>
  </si>
  <si>
    <t>חזן שמעון סמי</t>
  </si>
  <si>
    <t>מהרי גדעון גרמאו</t>
  </si>
  <si>
    <t>שטיינר חיים</t>
  </si>
  <si>
    <t>טפירו מיכאל מישל</t>
  </si>
  <si>
    <t>מזרחי בצלאל-צבי</t>
  </si>
  <si>
    <t>מלכה שלמה</t>
  </si>
  <si>
    <t>זלנה אייל</t>
  </si>
  <si>
    <t>גזל בת-החן</t>
  </si>
  <si>
    <t>ירימי אילן</t>
  </si>
  <si>
    <t>בנא אברהם</t>
  </si>
  <si>
    <t>פיניאן אשר</t>
  </si>
  <si>
    <t>בן אשר הרצל</t>
  </si>
  <si>
    <t>שאשא ביטון יפעת</t>
  </si>
  <si>
    <t>סריוגין ליובוב אהובה</t>
  </si>
  <si>
    <t>זפרני אלי</t>
  </si>
  <si>
    <t>ממן יורם</t>
  </si>
  <si>
    <t>חיים יהודה</t>
  </si>
  <si>
    <t>אדר עופר</t>
  </si>
  <si>
    <t>אב ראמה</t>
  </si>
  <si>
    <t>מנסור מחמוד</t>
  </si>
  <si>
    <t>ד ראמה</t>
  </si>
  <si>
    <t>חוסין ח'אלד</t>
  </si>
  <si>
    <t>דא ראמה</t>
  </si>
  <si>
    <t>אבו רזק אמין</t>
  </si>
  <si>
    <t>וד ראמה</t>
  </si>
  <si>
    <t>גנאדרי מוסא</t>
  </si>
  <si>
    <t>סולימאן אליאס</t>
  </si>
  <si>
    <t>ז ראמה</t>
  </si>
  <si>
    <t>קבלאן מואיד</t>
  </si>
  <si>
    <t>נ ראמה</t>
  </si>
  <si>
    <t>צא ראמה</t>
  </si>
  <si>
    <t>ארשיד אליאס</t>
  </si>
  <si>
    <t>נח'לה אליאס</t>
  </si>
  <si>
    <t>טב ראש העין</t>
  </si>
  <si>
    <t>אביני עובדיה עדי</t>
  </si>
  <si>
    <t>כן ראש העין</t>
  </si>
  <si>
    <t>רצון עומר</t>
  </si>
  <si>
    <t>שקד אביבה</t>
  </si>
  <si>
    <t>קפלונוביץ' אלכסנדר</t>
  </si>
  <si>
    <t>לב ראש העין</t>
  </si>
  <si>
    <t>בית אור בן ציון</t>
  </si>
  <si>
    <t>מלמד מיכאל</t>
  </si>
  <si>
    <t>בן טובים משה</t>
  </si>
  <si>
    <t>מרצ ראש העין</t>
  </si>
  <si>
    <t>שיינמן סיגלית</t>
  </si>
  <si>
    <t>שכטר עומר</t>
  </si>
  <si>
    <t>עם ראש העין</t>
  </si>
  <si>
    <t>עוז חנוך</t>
  </si>
  <si>
    <t>רז ראש העין</t>
  </si>
  <si>
    <t>אחרק רזיאל</t>
  </si>
  <si>
    <t>שס ראש העין</t>
  </si>
  <si>
    <t>אדמוני יעקב</t>
  </si>
  <si>
    <t>בצלאלי אבטליון</t>
  </si>
  <si>
    <t>גא ראש פינה</t>
  </si>
  <si>
    <t>קלר נדב</t>
  </si>
  <si>
    <t>יוסף שלומית</t>
  </si>
  <si>
    <t>זך ראש פינה</t>
  </si>
  <si>
    <t>ר ראש פינה</t>
  </si>
  <si>
    <t>אילת עודד</t>
  </si>
  <si>
    <t>בן שימול גדי</t>
  </si>
  <si>
    <t>הרפז עמית</t>
  </si>
  <si>
    <t>דה ראשון לציון</t>
  </si>
  <si>
    <t>רייף מיכאל</t>
  </si>
  <si>
    <t>זך ראשון לציון</t>
  </si>
  <si>
    <t>דנינו אברהם</t>
  </si>
  <si>
    <t>ראובן דוד</t>
  </si>
  <si>
    <t>חי ראשון לציון</t>
  </si>
  <si>
    <t>טב ראשון לציון</t>
  </si>
  <si>
    <t>יבלון אליעזר חונה</t>
  </si>
  <si>
    <t>כן ראשון לציון</t>
  </si>
  <si>
    <t>אוזן דורון</t>
  </si>
  <si>
    <t>ל ראשון לציון</t>
  </si>
  <si>
    <t>אבשלומוב יצחק</t>
  </si>
  <si>
    <t>לב ראשון לציון</t>
  </si>
  <si>
    <t>מנחם יפת</t>
  </si>
  <si>
    <t>מחל ראשון לציון</t>
  </si>
  <si>
    <t>ביטן דוד</t>
  </si>
  <si>
    <t>חממי יוסי</t>
  </si>
  <si>
    <t>ע ראשון לציון</t>
  </si>
  <si>
    <t>שלום איתן</t>
  </si>
  <si>
    <t>יפת מאירוביץ יפעת</t>
  </si>
  <si>
    <t>אוזן אוהד</t>
  </si>
  <si>
    <t>פה ראשון לציון</t>
  </si>
  <si>
    <t>בג'ה רמי</t>
  </si>
  <si>
    <t>פז ראשון לציון</t>
  </si>
  <si>
    <t>גנות סורין</t>
  </si>
  <si>
    <t>צ ראשון לציון</t>
  </si>
  <si>
    <t>כהן ציון</t>
  </si>
  <si>
    <t>עגמי מרדכי</t>
  </si>
  <si>
    <t>מושיוב אייל</t>
  </si>
  <si>
    <t>רונן-רוזנבאום תמר</t>
  </si>
  <si>
    <t>גור לימור</t>
  </si>
  <si>
    <t>לבהר משה</t>
  </si>
  <si>
    <t>שריקי גיא</t>
  </si>
  <si>
    <t>רק ראשון לציון</t>
  </si>
  <si>
    <t>קינסטליך רז</t>
  </si>
  <si>
    <t>מזרחי עידן</t>
  </si>
  <si>
    <t>שס ראשון לציון</t>
  </si>
  <si>
    <t>כהן אריה</t>
  </si>
  <si>
    <t>עקיבא מאיר</t>
  </si>
  <si>
    <t>א רהט</t>
  </si>
  <si>
    <t>אלקרינאוי מחמד</t>
  </si>
  <si>
    <t>זיאדנה ח'ליל</t>
  </si>
  <si>
    <t>אבו סיאם מאזן</t>
  </si>
  <si>
    <t>גד רהט</t>
  </si>
  <si>
    <t>אלרמילי יוסף</t>
  </si>
  <si>
    <t>טה רהט</t>
  </si>
  <si>
    <t>אלנסאסרה אחמד</t>
  </si>
  <si>
    <t>י רהט</t>
  </si>
  <si>
    <t>אלעתאיקה עודה</t>
  </si>
  <si>
    <t>נ רהט</t>
  </si>
  <si>
    <t>אלזיאדנה עקל</t>
  </si>
  <si>
    <t>ע רהט</t>
  </si>
  <si>
    <t>סהיבאן סמי</t>
  </si>
  <si>
    <t>אבו זעילה יוסף</t>
  </si>
  <si>
    <t>פ רהט</t>
  </si>
  <si>
    <t>אלטורי חליל</t>
  </si>
  <si>
    <t>נצאר נאצר</t>
  </si>
  <si>
    <t>צח רהט</t>
  </si>
  <si>
    <t>אבו לטיף רבחי</t>
  </si>
  <si>
    <t>א רחובות</t>
  </si>
  <si>
    <t>מרקוביץ יניב</t>
  </si>
  <si>
    <t>ירון אמיר</t>
  </si>
  <si>
    <t>באום בנאי רוני</t>
  </si>
  <si>
    <t>טבג רחובות</t>
  </si>
  <si>
    <t>כהן יצחק אמתי</t>
  </si>
  <si>
    <t>מוזס אברהם גדליה</t>
  </si>
  <si>
    <t>הומינר פנחס דוד</t>
  </si>
  <si>
    <t>ל רחובות</t>
  </si>
  <si>
    <t>זאיקה אפים</t>
  </si>
  <si>
    <t>מחל רחובות</t>
  </si>
  <si>
    <t>שרעבי בן ציון</t>
  </si>
  <si>
    <t>עמרם עודד</t>
  </si>
  <si>
    <t>איטח אברהם אביב</t>
  </si>
  <si>
    <t>בן ארי גיורא</t>
  </si>
  <si>
    <t>טובלי הרצל</t>
  </si>
  <si>
    <t>ע רחובות</t>
  </si>
  <si>
    <t>זאודה אבאי</t>
  </si>
  <si>
    <t>פה רחובות</t>
  </si>
  <si>
    <t>בלום זהר זיגברד</t>
  </si>
  <si>
    <t>קינד אברהם</t>
  </si>
  <si>
    <t>קנבל מרה</t>
  </si>
  <si>
    <t>רח רחובות</t>
  </si>
  <si>
    <t>דיל מתן</t>
  </si>
  <si>
    <t>אהרוני רונן</t>
  </si>
  <si>
    <t>רצ רחובות</t>
  </si>
  <si>
    <t>דלה רוקה רוברטו</t>
  </si>
  <si>
    <t>שסד רחובות</t>
  </si>
  <si>
    <t>אקוע אבנר</t>
  </si>
  <si>
    <t>קזיוף שי</t>
  </si>
  <si>
    <t>מונטג שלמה צבי</t>
  </si>
  <si>
    <t>אמ ריינה</t>
  </si>
  <si>
    <t>עתאמלה נזיה</t>
  </si>
  <si>
    <t>ה ריינה</t>
  </si>
  <si>
    <t>ו ריינה</t>
  </si>
  <si>
    <t>רואשדה סאפי</t>
  </si>
  <si>
    <t>ט ריינה</t>
  </si>
  <si>
    <t>י ריינה</t>
  </si>
  <si>
    <t>ראשד עדנאן</t>
  </si>
  <si>
    <t>נ ריינה</t>
  </si>
  <si>
    <t>ע ריינה</t>
  </si>
  <si>
    <t>סיידה תמים</t>
  </si>
  <si>
    <t>פ ריינה</t>
  </si>
  <si>
    <t>קצ ריינה</t>
  </si>
  <si>
    <t>בסול ג'מיל</t>
  </si>
  <si>
    <t>טאטור כאיד</t>
  </si>
  <si>
    <t>נואטחה ראיד</t>
  </si>
  <si>
    <t>רל ריינה</t>
  </si>
  <si>
    <t>ריזק באסם</t>
  </si>
  <si>
    <t>י רכסים</t>
  </si>
  <si>
    <t>שי רכסים</t>
  </si>
  <si>
    <t>כהן דן</t>
  </si>
  <si>
    <t>חיאק נתנאל אפרים</t>
  </si>
  <si>
    <t>מישקובסקי אברהם יצחק</t>
  </si>
  <si>
    <t>טל טליקר יואב יואל</t>
  </si>
  <si>
    <t>הומינר שלמה</t>
  </si>
  <si>
    <t>דחבש חננאל</t>
  </si>
  <si>
    <t>ברויאר פנחס</t>
  </si>
  <si>
    <t>סגל גבריאל מיכאל</t>
  </si>
  <si>
    <t>ח רמלה</t>
  </si>
  <si>
    <t>מושייב רונן</t>
  </si>
  <si>
    <t>ים רמלה</t>
  </si>
  <si>
    <t>פנחסוב ניסים</t>
  </si>
  <si>
    <t>לב רמלה</t>
  </si>
  <si>
    <t>יצחקי מרדכי</t>
  </si>
  <si>
    <t>שלוש שמעון</t>
  </si>
  <si>
    <t>רדה ענבל ימבל</t>
  </si>
  <si>
    <t>אברמשוילי גבריאל</t>
  </si>
  <si>
    <t>בנימין בינימין</t>
  </si>
  <si>
    <t>מ רמלה</t>
  </si>
  <si>
    <t>קורייב רפיק</t>
  </si>
  <si>
    <t>מחל רמלה</t>
  </si>
  <si>
    <t>אילוז אברהם</t>
  </si>
  <si>
    <t>נ רמלה</t>
  </si>
  <si>
    <t>אבו עאנם עאמר</t>
  </si>
  <si>
    <t>ק רמלה</t>
  </si>
  <si>
    <t>אבו עבייד חסן</t>
  </si>
  <si>
    <t>ר רמלה</t>
  </si>
  <si>
    <t>מנסור פאיז</t>
  </si>
  <si>
    <t>שס רמלה</t>
  </si>
  <si>
    <t>דרעי מיכאל</t>
  </si>
  <si>
    <t>דהאן איתן</t>
  </si>
  <si>
    <t>אשש מאור מאיר</t>
  </si>
  <si>
    <t>אמת רמת גן</t>
  </si>
  <si>
    <t>פדלון רמי</t>
  </si>
  <si>
    <t>בר רמת גן</t>
  </si>
  <si>
    <t>גולדשטיין דני</t>
  </si>
  <si>
    <t>טב רמת גן</t>
  </si>
  <si>
    <t>בן משה אביהוא בניה</t>
  </si>
  <si>
    <t>גלרמן חיים מאיר</t>
  </si>
  <si>
    <t>צדוק אורנית</t>
  </si>
  <si>
    <t>יז רמת גן</t>
  </si>
  <si>
    <t>אברמוביץ משה</t>
  </si>
  <si>
    <t>מאור נמרודי אביבה</t>
  </si>
  <si>
    <t>פולק אדוה</t>
  </si>
  <si>
    <t>שפיזמן אברהם מנחם</t>
  </si>
  <si>
    <t>כה רמת גן</t>
  </si>
  <si>
    <t>שחם איצ'ה יצחק</t>
  </si>
  <si>
    <t>מחל רמת גן</t>
  </si>
  <si>
    <t>ריוח משה</t>
  </si>
  <si>
    <t>לרמן שמואל מיכאל</t>
  </si>
  <si>
    <t>מרצ רמת גן</t>
  </si>
  <si>
    <t>זליכה יצחק צחי</t>
  </si>
  <si>
    <t>בן עזרא יצחק</t>
  </si>
  <si>
    <t>ף רמת גן</t>
  </si>
  <si>
    <t>פה רמת גן</t>
  </si>
  <si>
    <t>שריר גלעד</t>
  </si>
  <si>
    <t>צע רמת גן</t>
  </si>
  <si>
    <t>ברזילי רועי</t>
  </si>
  <si>
    <t>בכור שי</t>
  </si>
  <si>
    <t>רג רמת גן</t>
  </si>
  <si>
    <t>ביסמנובסקי שולמית ג'וליט</t>
  </si>
  <si>
    <t>קניגסברגר אדם</t>
  </si>
  <si>
    <t>מרום רחל</t>
  </si>
  <si>
    <t>רק רמת גן</t>
  </si>
  <si>
    <t>אילני ליעד</t>
  </si>
  <si>
    <t>שס רמת גן</t>
  </si>
  <si>
    <t>דוד מנחם</t>
  </si>
  <si>
    <t>אח רמת השרון</t>
  </si>
  <si>
    <t>קורצקי יעקוב</t>
  </si>
  <si>
    <t>כחלון עידו</t>
  </si>
  <si>
    <t>זך רמת השרון</t>
  </si>
  <si>
    <t>גריידי שמואל</t>
  </si>
  <si>
    <t>לב רמת השרון</t>
  </si>
  <si>
    <t>גרונסקי רות</t>
  </si>
  <si>
    <t>מרצ רמת השרון</t>
  </si>
  <si>
    <t>קלקא איריס</t>
  </si>
  <si>
    <t>נץ רמת השרון</t>
  </si>
  <si>
    <t>אלמוג אסולין אהרון</t>
  </si>
  <si>
    <t>עם רמת השרון</t>
  </si>
  <si>
    <t>אבין שירה פלורה</t>
  </si>
  <si>
    <t>עזגד טל נפתלי</t>
  </si>
  <si>
    <t>וייזר דוברת</t>
  </si>
  <si>
    <t>קלנר גיא</t>
  </si>
  <si>
    <t>בראל רפאל</t>
  </si>
  <si>
    <t>מימוני מרק פול</t>
  </si>
  <si>
    <t>חי רמת ישי</t>
  </si>
  <si>
    <t>וקנין יפתח יפעת</t>
  </si>
  <si>
    <t>גליקו נסים</t>
  </si>
  <si>
    <t>ע רמת ישי</t>
  </si>
  <si>
    <t>עם רמת ישי</t>
  </si>
  <si>
    <t>ר רמת ישי</t>
  </si>
  <si>
    <t>גבריאלי דוד שלמה</t>
  </si>
  <si>
    <t>אלקריף ליבי</t>
  </si>
  <si>
    <t>ביטון שלמה שמעון</t>
  </si>
  <si>
    <t>חנ רעננה</t>
  </si>
  <si>
    <t>ברוידא חיים</t>
  </si>
  <si>
    <t>טביחד רעננה</t>
  </si>
  <si>
    <t>גרינגליק צבי</t>
  </si>
  <si>
    <t>גולדמן חיים יהודה</t>
  </si>
  <si>
    <t>כהן דרורה</t>
  </si>
  <si>
    <t>לב רעננה</t>
  </si>
  <si>
    <t>פרי סימה</t>
  </si>
  <si>
    <t>גינזבורג איתן</t>
  </si>
  <si>
    <t>דותן עידו</t>
  </si>
  <si>
    <t>בורושק מתי</t>
  </si>
  <si>
    <t>רייזמן מיכאל</t>
  </si>
  <si>
    <t>זלינגר ליאור</t>
  </si>
  <si>
    <t>לה רעננה</t>
  </si>
  <si>
    <t>ברוך דניאל</t>
  </si>
  <si>
    <t>מחל רעננה</t>
  </si>
  <si>
    <t>בן ארי סקת רחלי</t>
  </si>
  <si>
    <t>מרצ רעננה</t>
  </si>
  <si>
    <t>וינטראוב רונית</t>
  </si>
  <si>
    <t>אבן שי</t>
  </si>
  <si>
    <t>דיאמנט עדית</t>
  </si>
  <si>
    <t>נדב רוסלר צבי</t>
  </si>
  <si>
    <t>סלוצקי דבורה דבי</t>
  </si>
  <si>
    <t>א שבלי - אום אל-גנם</t>
  </si>
  <si>
    <t>סלפיתי זידאן</t>
  </si>
  <si>
    <t>אס שבלי - אום אל-גנם</t>
  </si>
  <si>
    <t>נע שבלי - אום אל-גנם</t>
  </si>
  <si>
    <t>שיבלי שאדי</t>
  </si>
  <si>
    <t>שיבלי עארף</t>
  </si>
  <si>
    <t>שיבלי חמד</t>
  </si>
  <si>
    <t>ף שבלי - אום אל-גנם</t>
  </si>
  <si>
    <t>סעאידה פהמי</t>
  </si>
  <si>
    <t>פ שבלי - אום אל-גנם</t>
  </si>
  <si>
    <t>שם שבלי - אום אל-גנם</t>
  </si>
  <si>
    <t>מוקטרן מוחמד</t>
  </si>
  <si>
    <t>שיבלי פתחי</t>
  </si>
  <si>
    <t>אם שגב-שלום</t>
  </si>
  <si>
    <t>אבו עדרה סאבר</t>
  </si>
  <si>
    <t>עפ שגב-שלום</t>
  </si>
  <si>
    <t>טראבין סאמי</t>
  </si>
  <si>
    <t>אלעזאזמה מחמד</t>
  </si>
  <si>
    <t>אלגרגאוי נסים</t>
  </si>
  <si>
    <t>עמארנה סוילם</t>
  </si>
  <si>
    <t>ץ שגב-שלום</t>
  </si>
  <si>
    <t>אבו חמאד אחמד</t>
  </si>
  <si>
    <t>ק שגב-שלום</t>
  </si>
  <si>
    <t>אבו הוידי עבד אל וחד</t>
  </si>
  <si>
    <t>ט שדרות</t>
  </si>
  <si>
    <t>איפראימוב מרק</t>
  </si>
  <si>
    <t>נחשונוב חוה</t>
  </si>
  <si>
    <t>יד שדרות</t>
  </si>
  <si>
    <t>אמסלם מיכאל</t>
  </si>
  <si>
    <t>יש שדרות</t>
  </si>
  <si>
    <t>גבאי יובל</t>
  </si>
  <si>
    <t>ל שדרות</t>
  </si>
  <si>
    <t>נחשונוב טל אנטולי</t>
  </si>
  <si>
    <t>מחר שדרות</t>
  </si>
  <si>
    <t>אוליאל מלכה יהודית</t>
  </si>
  <si>
    <t>קלימי אלעד</t>
  </si>
  <si>
    <t>נצ שדרות</t>
  </si>
  <si>
    <t>בן זיקרי אביאל</t>
  </si>
  <si>
    <t>ק שדרות</t>
  </si>
  <si>
    <t>שאובי הרצל</t>
  </si>
  <si>
    <t>שאובי משה</t>
  </si>
  <si>
    <t>שס שדרות</t>
  </si>
  <si>
    <t>מלכה אורן</t>
  </si>
  <si>
    <t>טקטוק דורון שושן</t>
  </si>
  <si>
    <t>זך שוהם</t>
  </si>
  <si>
    <t>פאהן אשר</t>
  </si>
  <si>
    <t>יפרח אלי כליפה</t>
  </si>
  <si>
    <t>טב שוהם</t>
  </si>
  <si>
    <t>אלטלף אברהם</t>
  </si>
  <si>
    <t>ע שוהם</t>
  </si>
  <si>
    <t>פז שוהם</t>
  </si>
  <si>
    <t>פטיגרו איתן אלכסנדר</t>
  </si>
  <si>
    <t>אלבאז שמעון</t>
  </si>
  <si>
    <t>רמון מיכל</t>
  </si>
  <si>
    <t>קרס חנה</t>
  </si>
  <si>
    <t>ליכטרמן יפעת דינה</t>
  </si>
  <si>
    <t>ת שוהם</t>
  </si>
  <si>
    <t>רבינוביץ גלעד</t>
  </si>
  <si>
    <t>רביד-רבינוביץ דפנה</t>
  </si>
  <si>
    <t>אלראי ערן</t>
  </si>
  <si>
    <t>חי שלומי</t>
  </si>
  <si>
    <t>טב שלומי</t>
  </si>
  <si>
    <t>שלי עמנואל גדעון</t>
  </si>
  <si>
    <t>ל שלומי</t>
  </si>
  <si>
    <t>סלובודוב מיכאל</t>
  </si>
  <si>
    <t>נץ שלומי</t>
  </si>
  <si>
    <t>ווקנין שיפרה</t>
  </si>
  <si>
    <t>ף שלומי</t>
  </si>
  <si>
    <t>אנקרי שמואל</t>
  </si>
  <si>
    <t>סידה עופרי נפתלי</t>
  </si>
  <si>
    <t>יעקבי יפה</t>
  </si>
  <si>
    <t>שס שלומי</t>
  </si>
  <si>
    <t>מגירה משה</t>
  </si>
  <si>
    <t>ו שעב</t>
  </si>
  <si>
    <t>עבד אל רחמאן סעיד</t>
  </si>
  <si>
    <t>סעדה ח'יר</t>
  </si>
  <si>
    <t>מרצ שעב</t>
  </si>
  <si>
    <t>ח'ואלד מוחמד</t>
  </si>
  <si>
    <t>נד שעב</t>
  </si>
  <si>
    <t>זעיר נהאד</t>
  </si>
  <si>
    <t>דגים נביל</t>
  </si>
  <si>
    <t>ף שעב</t>
  </si>
  <si>
    <t>ץ שעב</t>
  </si>
  <si>
    <t>עזאיזה אחמד</t>
  </si>
  <si>
    <t>קם שעב</t>
  </si>
  <si>
    <t>שחאדה וחיד</t>
  </si>
  <si>
    <t>תע שעב</t>
  </si>
  <si>
    <t>מיעארי אחמד</t>
  </si>
  <si>
    <t>פאעור האני</t>
  </si>
  <si>
    <t>א שפרעם</t>
  </si>
  <si>
    <t>גרוס נסים</t>
  </si>
  <si>
    <t>ד שפרעם</t>
  </si>
  <si>
    <t>חדאד מוראד</t>
  </si>
  <si>
    <t>דש שפרעם</t>
  </si>
  <si>
    <t>ח'ניפס פרג'</t>
  </si>
  <si>
    <t>ו שפרעם</t>
  </si>
  <si>
    <t>כרכבי זוהיר</t>
  </si>
  <si>
    <t>חלאחלה ויסאם</t>
  </si>
  <si>
    <t>ך שפרעם</t>
  </si>
  <si>
    <t>חנא ג'יריס</t>
  </si>
  <si>
    <t>עזאם כמיל</t>
  </si>
  <si>
    <t>נ שפרעם</t>
  </si>
  <si>
    <t>סואעד ג'מיל</t>
  </si>
  <si>
    <t>חוג'יראת דיאב</t>
  </si>
  <si>
    <t>עץ שפרעם</t>
  </si>
  <si>
    <t>ח'טיב מוסטפא</t>
  </si>
  <si>
    <t>בושנאק נזאר</t>
  </si>
  <si>
    <t>פ שפרעם</t>
  </si>
  <si>
    <t>חאג' זיאד</t>
  </si>
  <si>
    <t>עבאס נג'מה</t>
  </si>
  <si>
    <t>ר שפרעם</t>
  </si>
  <si>
    <t>סובח אבראהים</t>
  </si>
  <si>
    <t>סדיק ראיף</t>
  </si>
  <si>
    <t>דר תל אביב - יפו</t>
  </si>
  <si>
    <t>גורן חיים מאיר</t>
  </si>
  <si>
    <t>זך תל אביב - יפו</t>
  </si>
  <si>
    <t>וולוך נתן</t>
  </si>
  <si>
    <t>המאירי יהודה</t>
  </si>
  <si>
    <t>חי תל אביב - יפו</t>
  </si>
  <si>
    <t>תנועת מהפך ירוק בת"א- לתת לחיות התנועה הירוקה</t>
  </si>
  <si>
    <t>לדיאנסקי ראובן רוברטו</t>
  </si>
  <si>
    <t>כל תל אביב - יפו</t>
  </si>
  <si>
    <t>בן יפת יעל</t>
  </si>
  <si>
    <t>לב תל אביב - יפו</t>
  </si>
  <si>
    <t>ברנד פרנק צפורה נעה</t>
  </si>
  <si>
    <t>מחל תל אביב - יפו</t>
  </si>
  <si>
    <t>גלעדי ארנון</t>
  </si>
  <si>
    <t>מרצ תל אביב - יפו</t>
  </si>
  <si>
    <t>להבי מרים מיטל</t>
  </si>
  <si>
    <t>ברוך רון מהרטה</t>
  </si>
  <si>
    <t>טולקובסקי אפרת</t>
  </si>
  <si>
    <t>לסקי שוץ גבריאלה</t>
  </si>
  <si>
    <t>גיצין מיכאל</t>
  </si>
  <si>
    <t>נץ תל אביב - יפו</t>
  </si>
  <si>
    <t>מוסלאי שלמה</t>
  </si>
  <si>
    <t>פה תל אביב - יפו</t>
  </si>
  <si>
    <t>להט דן</t>
  </si>
  <si>
    <t>צ תל אביב - יפו</t>
  </si>
  <si>
    <t>זמיר אסף</t>
  </si>
  <si>
    <t>סולר אלון</t>
  </si>
  <si>
    <t>ויצמן יניב</t>
  </si>
  <si>
    <t>בן ארי מירב</t>
  </si>
  <si>
    <t>צד תל אביב - יפו</t>
  </si>
  <si>
    <t>עוזרי כרמלה</t>
  </si>
  <si>
    <t>שגב תל אביב - יפו</t>
  </si>
  <si>
    <t>אלנתן נתן</t>
  </si>
  <si>
    <t>גפן שמואל</t>
  </si>
  <si>
    <t>לוברט נפתלי</t>
  </si>
  <si>
    <t>תא תל אביב - יפו</t>
  </si>
  <si>
    <t>ספיר דורון</t>
  </si>
  <si>
    <t>יוחנן וולק אופירה</t>
  </si>
  <si>
    <t>גולדוסר קרנית</t>
  </si>
  <si>
    <t>שרעבי דמאיו גל</t>
  </si>
  <si>
    <t>שפירא ליאור</t>
  </si>
  <si>
    <t>ט תל מונד</t>
  </si>
  <si>
    <t>קוגמאן יצחק</t>
  </si>
  <si>
    <t>נחום רונית</t>
  </si>
  <si>
    <t>לב תל מונד</t>
  </si>
  <si>
    <t>פה תל מונד</t>
  </si>
  <si>
    <t>אברהם בועז</t>
  </si>
  <si>
    <t>כספר איאן</t>
  </si>
  <si>
    <t>רבין ספוזניקוב אילה</t>
  </si>
  <si>
    <t>ת תל מונד</t>
  </si>
  <si>
    <t>כהן אראלה</t>
  </si>
  <si>
    <t>אוחנה יהודה</t>
  </si>
  <si>
    <t>ידגר אופירה</t>
  </si>
  <si>
    <t>און משה</t>
  </si>
  <si>
    <t>א תל שבע</t>
  </si>
  <si>
    <t>אבו רוסתום עטייווה</t>
  </si>
  <si>
    <t>אבו גליון טלאל</t>
  </si>
  <si>
    <t>אבו ענזה אשראף</t>
  </si>
  <si>
    <t>ו תל שבע</t>
  </si>
  <si>
    <t>ם תל שבע</t>
  </si>
  <si>
    <t>אבו סריחאן קאסם</t>
  </si>
  <si>
    <t>אבו רקייק חליל</t>
  </si>
  <si>
    <t>אבו עליון חוסיין</t>
  </si>
  <si>
    <t>אל עלוין עלואן</t>
  </si>
  <si>
    <t>אבו רקבה חסן</t>
  </si>
  <si>
    <t>ני תל שבע</t>
  </si>
  <si>
    <t>אבו עליון עיד</t>
  </si>
  <si>
    <t>קע תל שבע</t>
  </si>
  <si>
    <t>אבו עצא מוסה</t>
  </si>
  <si>
    <t>מספר נשים במועצה 2013</t>
  </si>
  <si>
    <t>שם הישוב</t>
  </si>
  <si>
    <t>מספר מושבים</t>
  </si>
  <si>
    <t>אוכלוסיה באלפים</t>
  </si>
  <si>
    <t>אחוז החסימה</t>
  </si>
  <si>
    <t>טשס קריית אונו</t>
  </si>
  <si>
    <t>כן קריית אונו</t>
  </si>
  <si>
    <t>לב קריית אונו</t>
  </si>
  <si>
    <t>מרצ קריית אונו</t>
  </si>
  <si>
    <t>ני קריית אונו</t>
  </si>
  <si>
    <t>פה קריית אונו</t>
  </si>
  <si>
    <t>רק קריית אונו</t>
  </si>
  <si>
    <t>אמת קריית אתא</t>
  </si>
  <si>
    <t>ג קריית אתא</t>
  </si>
  <si>
    <t>המפלגה למען התושב בקריית אתא בראשות סימיון מושיאשוילי</t>
  </si>
  <si>
    <t>טב קריית אתא</t>
  </si>
  <si>
    <t>הבית היהודי בקריית אתא בראשות אריה מייזלס</t>
  </si>
  <si>
    <t>ל קריית אתא</t>
  </si>
  <si>
    <t>קריית אתא ביתנו</t>
  </si>
  <si>
    <t>מחל קריית אתא</t>
  </si>
  <si>
    <t>נץ קריית אתא</t>
  </si>
  <si>
    <t>שס קריית אתא</t>
  </si>
  <si>
    <t>ה קריית ביאליק</t>
  </si>
  <si>
    <t>מנהיגות חדשה לקריית ביאליק בראשות צביקה ברקאי</t>
  </si>
  <si>
    <t>חי קריית ביאליק</t>
  </si>
  <si>
    <t>יד קריית ביאליק</t>
  </si>
  <si>
    <t>ל קריית ביאליק</t>
  </si>
  <si>
    <t>מ קריית ביאליק</t>
  </si>
  <si>
    <t>נט קריית ביאליק</t>
  </si>
  <si>
    <t>צ קריית ביאליק</t>
  </si>
  <si>
    <t>אב קריית גת</t>
  </si>
  <si>
    <t>כנ קריית גת</t>
  </si>
  <si>
    <t>ל קריית גת</t>
  </si>
  <si>
    <t>קריית גת ביתנו</t>
  </si>
  <si>
    <t>מחל קריית גת</t>
  </si>
  <si>
    <t>ער קריית גת</t>
  </si>
  <si>
    <t>התעוררות-הרשימה הצעירה למען עתיד קריית גת</t>
  </si>
  <si>
    <t>שסג קריית גת</t>
  </si>
  <si>
    <t>קריית טבעון</t>
  </si>
  <si>
    <t>אמת קריית טבעון</t>
  </si>
  <si>
    <t>חם קריית טבעון</t>
  </si>
  <si>
    <t>טב קריית טבעון</t>
  </si>
  <si>
    <t>כן קריית טבעון</t>
  </si>
  <si>
    <t>פה קריית טבעון</t>
  </si>
  <si>
    <t>א קריית ים</t>
  </si>
  <si>
    <t>בשס קריית ים</t>
  </si>
  <si>
    <t>התנועה החברתית בקריית ים מיסודה של הבית היהודי וש"ס</t>
  </si>
  <si>
    <t>חי קריית ים</t>
  </si>
  <si>
    <t>למען קריית ים בראשות שמואל סיסו</t>
  </si>
  <si>
    <t>ל קריית ים</t>
  </si>
  <si>
    <t>קריית ים ביתנו</t>
  </si>
  <si>
    <t>פה קריית ים</t>
  </si>
  <si>
    <t>צ קריית ים</t>
  </si>
  <si>
    <t>קריית ים בתנועה</t>
  </si>
  <si>
    <t>קריית יערים</t>
  </si>
  <si>
    <t>טז קריית יערים</t>
  </si>
  <si>
    <t>יד קריית יערים</t>
  </si>
  <si>
    <t>א קריית מוצקין</t>
  </si>
  <si>
    <t>חי קריית מוצקין</t>
  </si>
  <si>
    <t>לב קריית מוצקין</t>
  </si>
  <si>
    <t>נטו קריית מוצקין</t>
  </si>
  <si>
    <t>שס קריית מוצקין</t>
  </si>
  <si>
    <t>ב קריית מלאכי</t>
  </si>
  <si>
    <t>גד קריית מלאכי</t>
  </si>
  <si>
    <t>קריית מלאכי אחרת</t>
  </si>
  <si>
    <t>ים קריית מלאכי</t>
  </si>
  <si>
    <t>ך קריית מלאכי</t>
  </si>
  <si>
    <t>מחל קריית מלאכי</t>
  </si>
  <si>
    <t>פה קריית מלאכי</t>
  </si>
  <si>
    <t>פז קריית מלאכי</t>
  </si>
  <si>
    <t>שס קריית מלאכי</t>
  </si>
  <si>
    <t>קריית עקרון</t>
  </si>
  <si>
    <t>א קריית עקרון</t>
  </si>
  <si>
    <t>חצ קריית עקרון</t>
  </si>
  <si>
    <t>יד קריית עקרון</t>
  </si>
  <si>
    <t>יש קריית עקרון</t>
  </si>
  <si>
    <t>מחל קריית עקרון</t>
  </si>
  <si>
    <t>פל קריית עקרון</t>
  </si>
  <si>
    <t>ק קריית עקרון</t>
  </si>
  <si>
    <t>טב קריית שמונה</t>
  </si>
  <si>
    <t>הבית היהודי בקריית שמונה</t>
  </si>
  <si>
    <t>ימ קריית שמונה</t>
  </si>
  <si>
    <t>כן קריית שמונה</t>
  </si>
  <si>
    <t>קריית שמונה מתחדשת</t>
  </si>
  <si>
    <t>ל קריית שמונה</t>
  </si>
  <si>
    <t>קריית שמונה ביתנו בראשות בוריס סידלקובסקי</t>
  </si>
  <si>
    <t>מחל קריית שמונה</t>
  </si>
  <si>
    <t>ץ קריית שמונה</t>
  </si>
  <si>
    <t>שס קריית שמונה</t>
  </si>
  <si>
    <t>פער</t>
  </si>
  <si>
    <t>קריית ארבע</t>
  </si>
  <si>
    <t>גודל האוכלוסיה (אלפי נפש, 2013)</t>
  </si>
  <si>
    <t>אחוז בעלי הצבעה שאינם בפנסיה</t>
  </si>
  <si>
    <t>אשכול סוציואקונומי</t>
  </si>
  <si>
    <t>ישובים מעורבים</t>
  </si>
  <si>
    <t>מעורב _4%-40%)</t>
  </si>
  <si>
    <t>גיל הבוחרים</t>
  </si>
  <si>
    <t>אוכלוסיה מבוגרת (מעל 15% בני 65 ומעלה</t>
  </si>
  <si>
    <t>אוכלוסיה צעירה (מתחת ל-10% בני 65 ומעלה</t>
  </si>
  <si>
    <t>אוכלוסיה מעוטת ילדים (פחות מ-25% בני 17 ומטה)</t>
  </si>
  <si>
    <t>אוכלוסיה מרובת ילדים (מעל ל-40% בני 17 ומטה)</t>
  </si>
  <si>
    <t>אחוז עולים באוכלוסיה</t>
  </si>
  <si>
    <t>מיעוט עולים (פחות מ-10%)</t>
  </si>
  <si>
    <t>ריבוי עולים (מעל 30%)</t>
  </si>
  <si>
    <t>10%-20%</t>
  </si>
  <si>
    <t>20%-30%</t>
  </si>
  <si>
    <t>"ללא ערבים"</t>
  </si>
  <si>
    <t>"ללא יהודים"</t>
  </si>
  <si>
    <t>כלל הערים</t>
  </si>
  <si>
    <t>סה"כ נשים נבחרות</t>
  </si>
  <si>
    <t>סה"כ חברי מועצה (גברים ונשים)</t>
  </si>
  <si>
    <t>גודל האוכלוסיה ברשויות שנבדקו (אלפים)</t>
  </si>
  <si>
    <t>2008</t>
  </si>
  <si>
    <t>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</si>
</sst>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 * #,##0.00_ ;_ * \-#,##0.00_ ;_ * &quot;-&quot;??_ ;_ @_ "/>
    <numFmt numFmtId="164" formatCode="_(* #,##0.00_);_(* \(#,##0.00\);_(* &quot;-&quot;??_);_(@_)"/>
    <numFmt numFmtId="165" formatCode="0.0"/>
    <numFmt numFmtId="166" formatCode="#,##0.000"/>
    <numFmt numFmtId="167" formatCode="#,##0.0"/>
    <numFmt numFmtId="168" formatCode="_ * #,##0_ ;_ * \-#,##0_ ;_ * &quot;-&quot;??_ ;_ @_ "/>
    <numFmt numFmtId="169" formatCode="0.0%"/>
    <numFmt numFmtId="170" formatCode="0.000%"/>
  </numFmts>
  <fonts count="15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sz val="10"/>
      <name val="Arial"/>
      <family val="2"/>
    </font>
    <font>
      <sz val="9"/>
      <color indexed="10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10"/>
      <name val="Arial"/>
      <family val="2"/>
    </font>
    <font>
      <b/>
      <sz val="10"/>
      <color indexed="18"/>
      <name val="Tahoma"/>
      <family val="2"/>
    </font>
    <font>
      <b/>
      <sz val="8"/>
      <color indexed="18"/>
      <name val="Tahoma"/>
      <family val="2"/>
    </font>
    <font>
      <b/>
      <sz val="10"/>
      <color theme="3"/>
      <name val="Tahoma"/>
      <family val="2"/>
    </font>
    <font>
      <b/>
      <sz val="10"/>
      <color indexed="10"/>
      <name val="Tahoma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name val="Arial"/>
      <family val="2"/>
    </font>
    <font>
      <sz val="14"/>
      <color theme="1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ck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ck">
        <color indexed="62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44">
    <xf numFmtId="0" fontId="0" fillId="0" borderId="0" xfId="0"/>
    <xf numFmtId="0" fontId="2" fillId="0" borderId="1" xfId="0" applyFont="1" applyFill="1" applyBorder="1" applyAlignment="1">
      <alignment horizontal="center" vertical="center" textRotation="90"/>
    </xf>
    <xf numFmtId="0" fontId="3" fillId="2" borderId="2" xfId="0" applyFont="1" applyFill="1" applyBorder="1" applyAlignment="1">
      <alignment horizontal="center" readingOrder="2"/>
    </xf>
    <xf numFmtId="49" fontId="4" fillId="4" borderId="5" xfId="0" applyNumberFormat="1" applyFont="1" applyFill="1" applyBorder="1" applyAlignment="1">
      <alignment horizontal="right" wrapText="1" readingOrder="2"/>
    </xf>
    <xf numFmtId="49" fontId="4" fillId="4" borderId="6" xfId="0" applyNumberFormat="1" applyFont="1" applyFill="1" applyBorder="1" applyAlignment="1">
      <alignment horizontal="right" wrapText="1" readingOrder="2"/>
    </xf>
    <xf numFmtId="49" fontId="5" fillId="4" borderId="6" xfId="0" applyNumberFormat="1" applyFont="1" applyFill="1" applyBorder="1" applyAlignment="1">
      <alignment horizontal="right" wrapText="1" readingOrder="2"/>
    </xf>
    <xf numFmtId="49" fontId="4" fillId="4" borderId="7" xfId="0" applyNumberFormat="1" applyFont="1" applyFill="1" applyBorder="1" applyAlignment="1">
      <alignment horizontal="right" wrapText="1" readingOrder="2"/>
    </xf>
    <xf numFmtId="0" fontId="3" fillId="2" borderId="2" xfId="0" applyNumberFormat="1" applyFont="1" applyFill="1" applyBorder="1" applyAlignment="1">
      <alignment horizontal="center" readingOrder="2"/>
    </xf>
    <xf numFmtId="0" fontId="3" fillId="2" borderId="3" xfId="0" applyNumberFormat="1" applyFont="1" applyFill="1" applyBorder="1" applyAlignment="1">
      <alignment horizontal="center" readingOrder="2"/>
    </xf>
    <xf numFmtId="0" fontId="4" fillId="0" borderId="0" xfId="0" applyNumberFormat="1" applyFont="1" applyBorder="1" applyAlignment="1">
      <alignment horizontal="center" readingOrder="2"/>
    </xf>
    <xf numFmtId="0" fontId="4" fillId="0" borderId="8" xfId="0" applyNumberFormat="1" applyFont="1" applyBorder="1" applyAlignment="1">
      <alignment horizontal="center" readingOrder="2"/>
    </xf>
    <xf numFmtId="0" fontId="4" fillId="0" borderId="8" xfId="0" applyNumberFormat="1" applyFont="1" applyBorder="1" applyAlignment="1">
      <alignment horizontal="center" readingOrder="1"/>
    </xf>
    <xf numFmtId="166" fontId="4" fillId="0" borderId="0" xfId="0" applyNumberFormat="1" applyFont="1" applyBorder="1" applyAlignment="1">
      <alignment horizontal="center" readingOrder="1"/>
    </xf>
    <xf numFmtId="167" fontId="4" fillId="0" borderId="0" xfId="0" applyNumberFormat="1" applyFont="1" applyBorder="1" applyAlignment="1">
      <alignment horizontal="center" readingOrder="1"/>
    </xf>
    <xf numFmtId="167" fontId="4" fillId="0" borderId="8" xfId="0" applyNumberFormat="1" applyFont="1" applyBorder="1" applyAlignment="1">
      <alignment horizontal="center" readingOrder="1"/>
    </xf>
    <xf numFmtId="0" fontId="4" fillId="0" borderId="10" xfId="0" applyNumberFormat="1" applyFont="1" applyBorder="1" applyAlignment="1">
      <alignment horizontal="center" readingOrder="2"/>
    </xf>
    <xf numFmtId="0" fontId="4" fillId="0" borderId="10" xfId="0" applyNumberFormat="1" applyFont="1" applyBorder="1" applyAlignment="1">
      <alignment horizontal="center" readingOrder="1"/>
    </xf>
    <xf numFmtId="0" fontId="4" fillId="0" borderId="0" xfId="0" applyNumberFormat="1" applyFont="1" applyBorder="1" applyAlignment="1">
      <alignment horizontal="center" readingOrder="1"/>
    </xf>
    <xf numFmtId="165" fontId="4" fillId="0" borderId="0" xfId="0" applyNumberFormat="1" applyFont="1" applyBorder="1" applyAlignment="1">
      <alignment horizontal="center" readingOrder="1"/>
    </xf>
    <xf numFmtId="167" fontId="4" fillId="0" borderId="0" xfId="0" applyNumberFormat="1" applyFont="1" applyBorder="1" applyAlignment="1">
      <alignment horizontal="center" readingOrder="2"/>
    </xf>
    <xf numFmtId="3" fontId="4" fillId="0" borderId="0" xfId="0" applyNumberFormat="1" applyFont="1" applyBorder="1" applyAlignment="1">
      <alignment horizontal="center" readingOrder="1"/>
    </xf>
    <xf numFmtId="165" fontId="4" fillId="0" borderId="8" xfId="0" applyNumberFormat="1" applyFont="1" applyBorder="1" applyAlignment="1">
      <alignment horizontal="center" readingOrder="1"/>
    </xf>
    <xf numFmtId="0" fontId="0" fillId="0" borderId="0" xfId="0" applyAlignment="1">
      <alignment horizontal="center"/>
    </xf>
    <xf numFmtId="0" fontId="6" fillId="0" borderId="0" xfId="3"/>
    <xf numFmtId="0" fontId="3" fillId="2" borderId="2" xfId="3" applyFont="1" applyFill="1" applyBorder="1" applyAlignment="1">
      <alignment horizontal="center" vertical="top" readingOrder="2"/>
    </xf>
    <xf numFmtId="0" fontId="3" fillId="2" borderId="2" xfId="3" applyNumberFormat="1" applyFont="1" applyFill="1" applyBorder="1" applyAlignment="1">
      <alignment horizontal="center" readingOrder="2"/>
    </xf>
    <xf numFmtId="0" fontId="3" fillId="2" borderId="3" xfId="3" applyNumberFormat="1" applyFont="1" applyFill="1" applyBorder="1" applyAlignment="1">
      <alignment horizontal="center" readingOrder="2"/>
    </xf>
    <xf numFmtId="0" fontId="4" fillId="0" borderId="0" xfId="3" applyNumberFormat="1" applyFont="1" applyBorder="1" applyAlignment="1">
      <alignment horizontal="center" readingOrder="2"/>
    </xf>
    <xf numFmtId="0" fontId="4" fillId="0" borderId="0" xfId="3" applyNumberFormat="1" applyFont="1" applyFill="1" applyBorder="1" applyAlignment="1">
      <alignment horizontal="center" readingOrder="2"/>
    </xf>
    <xf numFmtId="0" fontId="4" fillId="0" borderId="0" xfId="3" quotePrefix="1" applyNumberFormat="1" applyFont="1" applyBorder="1" applyAlignment="1">
      <alignment horizontal="center" readingOrder="2"/>
    </xf>
    <xf numFmtId="0" fontId="4" fillId="0" borderId="0" xfId="3" applyNumberFormat="1" applyFont="1" applyBorder="1" applyAlignment="1">
      <alignment horizontal="center" readingOrder="1"/>
    </xf>
    <xf numFmtId="0" fontId="4" fillId="0" borderId="0" xfId="3" applyNumberFormat="1" applyFont="1" applyFill="1" applyBorder="1" applyAlignment="1">
      <alignment horizontal="center" readingOrder="1"/>
    </xf>
    <xf numFmtId="0" fontId="4" fillId="0" borderId="10" xfId="3" applyNumberFormat="1" applyFont="1" applyBorder="1" applyAlignment="1">
      <alignment horizontal="center" readingOrder="2"/>
    </xf>
    <xf numFmtId="165" fontId="4" fillId="0" borderId="0" xfId="3" applyNumberFormat="1" applyFont="1" applyBorder="1" applyAlignment="1">
      <alignment horizontal="center" readingOrder="2"/>
    </xf>
    <xf numFmtId="165" fontId="4" fillId="0" borderId="0" xfId="3" applyNumberFormat="1" applyFont="1" applyFill="1" applyBorder="1" applyAlignment="1">
      <alignment horizontal="center" readingOrder="1"/>
    </xf>
    <xf numFmtId="165" fontId="4" fillId="0" borderId="0" xfId="3" applyNumberFormat="1" applyFont="1" applyBorder="1" applyAlignment="1">
      <alignment horizontal="center" readingOrder="1"/>
    </xf>
    <xf numFmtId="167" fontId="4" fillId="0" borderId="0" xfId="3" applyNumberFormat="1" applyFont="1" applyBorder="1" applyAlignment="1">
      <alignment horizontal="center" readingOrder="1"/>
    </xf>
    <xf numFmtId="167" fontId="4" fillId="0" borderId="0" xfId="3" applyNumberFormat="1" applyFont="1" applyFill="1" applyBorder="1" applyAlignment="1">
      <alignment horizontal="center" readingOrder="1"/>
    </xf>
    <xf numFmtId="3" fontId="4" fillId="0" borderId="0" xfId="3" applyNumberFormat="1" applyFont="1" applyBorder="1" applyAlignment="1">
      <alignment horizontal="center" readingOrder="2"/>
    </xf>
    <xf numFmtId="3" fontId="4" fillId="0" borderId="0" xfId="3" applyNumberFormat="1" applyFont="1" applyBorder="1" applyAlignment="1">
      <alignment horizontal="center" readingOrder="1"/>
    </xf>
    <xf numFmtId="167" fontId="4" fillId="0" borderId="0" xfId="3" applyNumberFormat="1" applyFont="1" applyBorder="1" applyAlignment="1">
      <alignment horizontal="center" readingOrder="2"/>
    </xf>
    <xf numFmtId="3" fontId="4" fillId="0" borderId="0" xfId="3" applyNumberFormat="1" applyFont="1" applyFill="1" applyBorder="1" applyAlignment="1">
      <alignment horizontal="center" readingOrder="1"/>
    </xf>
    <xf numFmtId="168" fontId="7" fillId="6" borderId="11" xfId="5" applyNumberFormat="1" applyFont="1" applyFill="1" applyBorder="1" applyAlignment="1">
      <alignment horizontal="right" vertical="center" wrapText="1"/>
    </xf>
    <xf numFmtId="168" fontId="7" fillId="6" borderId="12" xfId="5" applyNumberFormat="1" applyFont="1" applyFill="1" applyBorder="1" applyAlignment="1">
      <alignment horizontal="right" vertical="center" wrapText="1"/>
    </xf>
    <xf numFmtId="168" fontId="7" fillId="6" borderId="13" xfId="5" applyNumberFormat="1" applyFont="1" applyFill="1" applyBorder="1" applyAlignment="1">
      <alignment horizontal="right" vertical="center" wrapText="1"/>
    </xf>
    <xf numFmtId="168" fontId="8" fillId="6" borderId="14" xfId="5" applyNumberFormat="1" applyFont="1" applyFill="1" applyBorder="1" applyAlignment="1">
      <alignment horizontal="right" vertical="center" wrapText="1"/>
    </xf>
    <xf numFmtId="168" fontId="7" fillId="6" borderId="14" xfId="5" applyNumberFormat="1" applyFont="1" applyFill="1" applyBorder="1" applyAlignment="1">
      <alignment horizontal="right" vertical="center" wrapText="1"/>
    </xf>
    <xf numFmtId="0" fontId="9" fillId="6" borderId="14" xfId="3" applyFont="1" applyFill="1" applyBorder="1" applyAlignment="1">
      <alignment horizontal="center" vertical="center" wrapText="1"/>
    </xf>
    <xf numFmtId="0" fontId="10" fillId="6" borderId="15" xfId="3" applyFont="1" applyFill="1" applyBorder="1" applyAlignment="1">
      <alignment horizontal="center" vertical="center" wrapText="1" readingOrder="2"/>
    </xf>
    <xf numFmtId="0" fontId="10" fillId="6" borderId="13" xfId="3" applyFont="1" applyFill="1" applyBorder="1" applyAlignment="1" applyProtection="1">
      <alignment horizontal="center" vertical="center" wrapText="1"/>
      <protection locked="0"/>
    </xf>
    <xf numFmtId="0" fontId="10" fillId="6" borderId="14" xfId="3" applyFont="1" applyFill="1" applyBorder="1" applyAlignment="1">
      <alignment horizontal="center" vertical="center" wrapText="1"/>
    </xf>
    <xf numFmtId="0" fontId="6" fillId="0" borderId="16" xfId="3" applyFill="1" applyBorder="1"/>
    <xf numFmtId="168" fontId="2" fillId="0" borderId="16" xfId="5" applyNumberFormat="1" applyFont="1" applyBorder="1"/>
    <xf numFmtId="3" fontId="6" fillId="0" borderId="16" xfId="3" applyNumberFormat="1" applyFill="1" applyBorder="1" applyAlignment="1">
      <alignment horizontal="right" wrapText="1"/>
    </xf>
    <xf numFmtId="3" fontId="6" fillId="0" borderId="17" xfId="3" applyNumberFormat="1" applyFill="1" applyBorder="1"/>
    <xf numFmtId="168" fontId="2" fillId="0" borderId="16" xfId="5" applyNumberFormat="1" applyFont="1" applyBorder="1" applyProtection="1">
      <protection locked="0"/>
    </xf>
    <xf numFmtId="168" fontId="2" fillId="0" borderId="16" xfId="5" applyNumberFormat="1" applyFont="1" applyBorder="1" applyAlignment="1"/>
    <xf numFmtId="169" fontId="2" fillId="0" borderId="16" xfId="1" applyNumberFormat="1" applyFont="1" applyBorder="1" applyProtection="1"/>
    <xf numFmtId="168" fontId="0" fillId="0" borderId="16" xfId="5" applyNumberFormat="1" applyFont="1" applyFill="1" applyBorder="1" applyAlignment="1" applyProtection="1">
      <alignment vertical="center"/>
      <protection locked="0"/>
    </xf>
    <xf numFmtId="169" fontId="2" fillId="0" borderId="16" xfId="5" applyNumberFormat="1" applyFont="1" applyBorder="1" applyProtection="1"/>
    <xf numFmtId="168" fontId="2" fillId="0" borderId="16" xfId="5" applyNumberFormat="1" applyFont="1" applyBorder="1" applyProtection="1"/>
    <xf numFmtId="0" fontId="6" fillId="0" borderId="11" xfId="3" applyFill="1" applyBorder="1"/>
    <xf numFmtId="0" fontId="6" fillId="0" borderId="12" xfId="3" applyFill="1" applyBorder="1"/>
    <xf numFmtId="168" fontId="2" fillId="0" borderId="13" xfId="5" applyNumberFormat="1" applyFont="1" applyBorder="1"/>
    <xf numFmtId="0" fontId="6" fillId="0" borderId="14" xfId="3" applyFill="1" applyBorder="1"/>
    <xf numFmtId="3" fontId="6" fillId="0" borderId="14" xfId="3" applyNumberFormat="1" applyFill="1" applyBorder="1" applyAlignment="1">
      <alignment horizontal="right" wrapText="1"/>
    </xf>
    <xf numFmtId="3" fontId="6" fillId="0" borderId="14" xfId="3" applyNumberFormat="1" applyFill="1" applyBorder="1"/>
    <xf numFmtId="168" fontId="2" fillId="0" borderId="13" xfId="5" applyNumberFormat="1" applyFont="1" applyBorder="1" applyProtection="1">
      <protection locked="0"/>
    </xf>
    <xf numFmtId="168" fontId="2" fillId="0" borderId="15" xfId="5" applyNumberFormat="1" applyFont="1" applyBorder="1" applyAlignment="1"/>
    <xf numFmtId="169" fontId="2" fillId="0" borderId="15" xfId="1" applyNumberFormat="1" applyFont="1" applyBorder="1" applyProtection="1"/>
    <xf numFmtId="168" fontId="0" fillId="0" borderId="13" xfId="5" applyNumberFormat="1" applyFont="1" applyFill="1" applyBorder="1" applyAlignment="1" applyProtection="1">
      <alignment vertical="center"/>
      <protection locked="0"/>
    </xf>
    <xf numFmtId="169" fontId="2" fillId="0" borderId="14" xfId="5" applyNumberFormat="1" applyFont="1" applyBorder="1" applyProtection="1"/>
    <xf numFmtId="168" fontId="2" fillId="0" borderId="14" xfId="5" applyNumberFormat="1" applyFont="1" applyBorder="1" applyProtection="1"/>
    <xf numFmtId="0" fontId="2" fillId="0" borderId="14" xfId="3" applyFont="1" applyFill="1" applyBorder="1"/>
    <xf numFmtId="0" fontId="6" fillId="0" borderId="14" xfId="3" applyFill="1" applyBorder="1" applyAlignment="1">
      <alignment horizontal="right" wrapText="1"/>
    </xf>
    <xf numFmtId="0" fontId="6" fillId="5" borderId="0" xfId="3" applyFill="1"/>
    <xf numFmtId="168" fontId="7" fillId="6" borderId="0" xfId="5" applyNumberFormat="1" applyFont="1" applyFill="1" applyBorder="1" applyAlignment="1">
      <alignment horizontal="center" vertical="center" wrapText="1"/>
    </xf>
    <xf numFmtId="168" fontId="0" fillId="0" borderId="0" xfId="0" applyNumberFormat="1"/>
    <xf numFmtId="0" fontId="11" fillId="0" borderId="0" xfId="3" applyFont="1"/>
    <xf numFmtId="0" fontId="12" fillId="0" borderId="0" xfId="3" applyFont="1" applyAlignment="1">
      <alignment horizontal="center"/>
    </xf>
    <xf numFmtId="0" fontId="12" fillId="0" borderId="21" xfId="3" applyFont="1" applyBorder="1"/>
    <xf numFmtId="0" fontId="12" fillId="0" borderId="22" xfId="3" applyFont="1" applyBorder="1"/>
    <xf numFmtId="0" fontId="12" fillId="0" borderId="23" xfId="3" applyFont="1" applyBorder="1"/>
    <xf numFmtId="0" fontId="12" fillId="0" borderId="0" xfId="3" applyFont="1"/>
    <xf numFmtId="0" fontId="11" fillId="0" borderId="2" xfId="3" applyFont="1" applyBorder="1"/>
    <xf numFmtId="10" fontId="11" fillId="0" borderId="2" xfId="3" applyNumberFormat="1" applyFont="1" applyBorder="1"/>
    <xf numFmtId="0" fontId="11" fillId="0" borderId="14" xfId="3" applyFont="1" applyBorder="1"/>
    <xf numFmtId="10" fontId="11" fillId="0" borderId="14" xfId="3" applyNumberFormat="1" applyFont="1" applyBorder="1"/>
    <xf numFmtId="0" fontId="11" fillId="0" borderId="14" xfId="3" applyFont="1" applyFill="1" applyBorder="1"/>
    <xf numFmtId="0" fontId="11" fillId="0" borderId="24" xfId="3" applyFont="1" applyBorder="1"/>
    <xf numFmtId="10" fontId="11" fillId="0" borderId="24" xfId="3" applyNumberFormat="1" applyFont="1" applyBorder="1"/>
    <xf numFmtId="0" fontId="11" fillId="0" borderId="25" xfId="3" applyFont="1" applyBorder="1"/>
    <xf numFmtId="170" fontId="11" fillId="0" borderId="25" xfId="3" applyNumberFormat="1" applyFont="1" applyBorder="1"/>
    <xf numFmtId="10" fontId="11" fillId="0" borderId="25" xfId="3" applyNumberFormat="1" applyFont="1" applyBorder="1"/>
    <xf numFmtId="170" fontId="11" fillId="0" borderId="0" xfId="3" applyNumberFormat="1" applyFont="1"/>
    <xf numFmtId="10" fontId="11" fillId="0" borderId="0" xfId="3" applyNumberFormat="1" applyFont="1"/>
    <xf numFmtId="0" fontId="13" fillId="0" borderId="0" xfId="3" applyFont="1"/>
    <xf numFmtId="0" fontId="11" fillId="3" borderId="0" xfId="3" applyFont="1" applyFill="1"/>
    <xf numFmtId="10" fontId="11" fillId="3" borderId="0" xfId="3" applyNumberFormat="1" applyFont="1" applyFill="1"/>
    <xf numFmtId="0" fontId="11" fillId="0" borderId="0" xfId="3" applyFont="1" applyFill="1"/>
    <xf numFmtId="0" fontId="11" fillId="0" borderId="0" xfId="3" applyFont="1" applyAlignment="1">
      <alignment horizontal="center"/>
    </xf>
    <xf numFmtId="0" fontId="2" fillId="0" borderId="4" xfId="0" applyFont="1" applyFill="1" applyBorder="1" applyAlignment="1">
      <alignment horizontal="center" vertical="center" textRotation="90"/>
    </xf>
    <xf numFmtId="0" fontId="3" fillId="2" borderId="0" xfId="0" applyFont="1" applyFill="1" applyBorder="1" applyAlignment="1">
      <alignment horizontal="center" readingOrder="2"/>
    </xf>
    <xf numFmtId="9" fontId="0" fillId="0" borderId="0" xfId="2" applyFont="1"/>
    <xf numFmtId="9" fontId="4" fillId="0" borderId="0" xfId="2" applyFont="1" applyBorder="1" applyAlignment="1">
      <alignment horizontal="center" readingOrder="2"/>
    </xf>
    <xf numFmtId="49" fontId="0" fillId="3" borderId="26" xfId="0" applyNumberFormat="1" applyFill="1" applyBorder="1" applyAlignment="1">
      <alignment horizontal="right" wrapText="1"/>
    </xf>
    <xf numFmtId="49" fontId="0" fillId="3" borderId="27" xfId="0" applyNumberFormat="1" applyFill="1" applyBorder="1" applyAlignment="1">
      <alignment horizontal="right" wrapText="1"/>
    </xf>
    <xf numFmtId="49" fontId="0" fillId="3" borderId="28" xfId="0" applyNumberFormat="1" applyFill="1" applyBorder="1" applyAlignment="1">
      <alignment horizontal="right" wrapText="1"/>
    </xf>
    <xf numFmtId="49" fontId="0" fillId="0" borderId="0" xfId="0" applyNumberFormat="1" applyAlignment="1">
      <alignment horizontal="right" readingOrder="2"/>
    </xf>
    <xf numFmtId="1" fontId="0" fillId="0" borderId="0" xfId="0" applyNumberFormat="1"/>
    <xf numFmtId="0" fontId="0" fillId="0" borderId="0" xfId="0" applyNumberFormat="1" applyAlignment="1">
      <alignment horizontal="right" readingOrder="2"/>
    </xf>
    <xf numFmtId="0" fontId="2" fillId="0" borderId="12" xfId="6" applyFill="1" applyBorder="1"/>
    <xf numFmtId="9" fontId="0" fillId="0" borderId="0" xfId="2" applyFont="1" applyAlignment="1">
      <alignment horizontal="center"/>
    </xf>
    <xf numFmtId="49" fontId="4" fillId="4" borderId="0" xfId="0" applyNumberFormat="1" applyFont="1" applyFill="1" applyBorder="1" applyAlignment="1">
      <alignment horizontal="right" wrapText="1" readingOrder="2"/>
    </xf>
    <xf numFmtId="49" fontId="4" fillId="4" borderId="14" xfId="0" applyNumberFormat="1" applyFont="1" applyFill="1" applyBorder="1" applyAlignment="1">
      <alignment horizontal="right" wrapText="1" readingOrder="2"/>
    </xf>
    <xf numFmtId="49" fontId="4" fillId="4" borderId="14" xfId="0" applyNumberFormat="1" applyFont="1" applyFill="1" applyBorder="1" applyAlignment="1">
      <alignment horizontal="center" wrapText="1" readingOrder="2"/>
    </xf>
    <xf numFmtId="9" fontId="4" fillId="4" borderId="14" xfId="2" applyFont="1" applyFill="1" applyBorder="1" applyAlignment="1">
      <alignment horizontal="center" wrapText="1" readingOrder="2"/>
    </xf>
    <xf numFmtId="0" fontId="4" fillId="4" borderId="14" xfId="0" applyNumberFormat="1" applyFont="1" applyFill="1" applyBorder="1" applyAlignment="1">
      <alignment horizontal="center" wrapText="1" readingOrder="2"/>
    </xf>
    <xf numFmtId="165" fontId="4" fillId="4" borderId="14" xfId="0" applyNumberFormat="1" applyFont="1" applyFill="1" applyBorder="1" applyAlignment="1">
      <alignment horizontal="center" wrapText="1" readingOrder="2"/>
    </xf>
    <xf numFmtId="49" fontId="4" fillId="4" borderId="0" xfId="0" applyNumberFormat="1" applyFont="1" applyFill="1" applyBorder="1" applyAlignment="1">
      <alignment horizontal="center" wrapText="1" readingOrder="2"/>
    </xf>
    <xf numFmtId="49" fontId="4" fillId="4" borderId="11" xfId="0" applyNumberFormat="1" applyFont="1" applyFill="1" applyBorder="1" applyAlignment="1">
      <alignment horizontal="right" wrapText="1" readingOrder="2"/>
    </xf>
    <xf numFmtId="0" fontId="0" fillId="0" borderId="14" xfId="0" applyBorder="1" applyAlignment="1">
      <alignment horizontal="center"/>
    </xf>
    <xf numFmtId="9" fontId="0" fillId="0" borderId="14" xfId="2" applyFont="1" applyBorder="1" applyAlignment="1">
      <alignment horizontal="center"/>
    </xf>
    <xf numFmtId="0" fontId="0" fillId="0" borderId="14" xfId="0" applyBorder="1" applyAlignment="1">
      <alignment horizontal="center" wrapText="1"/>
    </xf>
    <xf numFmtId="168" fontId="0" fillId="0" borderId="14" xfId="1" applyNumberFormat="1" applyFont="1" applyBorder="1" applyAlignment="1">
      <alignment horizontal="center"/>
    </xf>
    <xf numFmtId="169" fontId="0" fillId="0" borderId="14" xfId="2" applyNumberFormat="1" applyFont="1" applyBorder="1" applyAlignment="1">
      <alignment horizontal="center"/>
    </xf>
    <xf numFmtId="169" fontId="0" fillId="0" borderId="14" xfId="2" applyNumberFormat="1" applyFont="1" applyBorder="1" applyAlignment="1">
      <alignment horizontal="right"/>
    </xf>
    <xf numFmtId="164" fontId="0" fillId="0" borderId="0" xfId="0" applyNumberFormat="1" applyAlignment="1">
      <alignment horizontal="center"/>
    </xf>
    <xf numFmtId="0" fontId="14" fillId="0" borderId="14" xfId="0" applyFont="1" applyBorder="1" applyAlignment="1">
      <alignment horizontal="center"/>
    </xf>
    <xf numFmtId="0" fontId="2" fillId="3" borderId="4" xfId="0" applyFont="1" applyFill="1" applyBorder="1" applyAlignment="1">
      <alignment horizontal="center" vertical="center" textRotation="90"/>
    </xf>
    <xf numFmtId="0" fontId="0" fillId="0" borderId="4" xfId="0" applyBorder="1" applyAlignment="1"/>
    <xf numFmtId="0" fontId="0" fillId="0" borderId="1" xfId="0" applyBorder="1" applyAlignment="1"/>
    <xf numFmtId="0" fontId="2" fillId="2" borderId="9" xfId="0" applyFont="1" applyFill="1" applyBorder="1" applyAlignment="1">
      <alignment horizontal="center" vertical="center" textRotation="90"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2" fillId="5" borderId="9" xfId="0" applyFont="1" applyFill="1" applyBorder="1" applyAlignment="1">
      <alignment horizontal="center" vertical="center" textRotation="90"/>
    </xf>
    <xf numFmtId="0" fontId="2" fillId="5" borderId="4" xfId="0" applyFont="1" applyFill="1" applyBorder="1" applyAlignment="1">
      <alignment horizontal="center" vertical="center" textRotation="90"/>
    </xf>
    <xf numFmtId="0" fontId="2" fillId="5" borderId="1" xfId="0" applyFont="1" applyFill="1" applyBorder="1" applyAlignment="1">
      <alignment horizontal="center" vertical="center" textRotation="90"/>
    </xf>
    <xf numFmtId="0" fontId="12" fillId="0" borderId="18" xfId="3" applyFont="1" applyBorder="1" applyAlignment="1">
      <alignment horizontal="center"/>
    </xf>
    <xf numFmtId="0" fontId="12" fillId="0" borderId="19" xfId="3" applyFont="1" applyBorder="1" applyAlignment="1">
      <alignment horizontal="center"/>
    </xf>
    <xf numFmtId="0" fontId="12" fillId="0" borderId="20" xfId="3" applyFont="1" applyBorder="1" applyAlignment="1">
      <alignment horizontal="center"/>
    </xf>
    <xf numFmtId="0" fontId="2" fillId="5" borderId="10" xfId="0" applyFont="1" applyFill="1" applyBorder="1" applyAlignment="1">
      <alignment horizontal="center" vertical="center" textRotation="90"/>
    </xf>
    <xf numFmtId="0" fontId="2" fillId="5" borderId="0" xfId="0" applyFont="1" applyFill="1" applyBorder="1" applyAlignment="1">
      <alignment horizontal="center" vertical="center" textRotation="90"/>
    </xf>
    <xf numFmtId="0" fontId="2" fillId="5" borderId="8" xfId="0" applyFont="1" applyFill="1" applyBorder="1" applyAlignment="1">
      <alignment horizontal="center" vertical="center" textRotation="90"/>
    </xf>
  </cellXfs>
  <cellStyles count="9">
    <cellStyle name="Comma" xfId="1" builtinId="3"/>
    <cellStyle name="Comma 2" xfId="5"/>
    <cellStyle name="Comma 2 2" xfId="7"/>
    <cellStyle name="Comma 3" xfId="4"/>
    <cellStyle name="Normal" xfId="0" builtinId="0"/>
    <cellStyle name="Normal 2" xfId="3"/>
    <cellStyle name="Normal 2 2" xfId="6"/>
    <cellStyle name="Percent" xfId="2" builtinId="5"/>
    <cellStyle name="Percent 2" xfId="8"/>
  </cellStyles>
  <dxfs count="28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10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</dxf>
    <dxf>
      <font>
        <b/>
        <i val="0"/>
        <condense val="0"/>
        <extend val="0"/>
        <color indexed="10"/>
      </font>
    </dxf>
    <dxf>
      <font>
        <condense val="0"/>
        <extend val="0"/>
        <color indexed="9"/>
      </font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10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10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 patternType="solid">
          <bgColor indexed="13"/>
        </patternFill>
      </fill>
    </dxf>
    <dxf>
      <font>
        <b/>
        <i val="0"/>
        <condense val="0"/>
        <extend val="0"/>
        <color indexed="10"/>
      </font>
    </dxf>
    <dxf>
      <font>
        <condense val="0"/>
        <extend val="0"/>
        <color indexed="9"/>
      </font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10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4.xml"/><Relationship Id="rId13" Type="http://schemas.openxmlformats.org/officeDocument/2006/relationships/worksheet" Target="worksheets/sheet9.xml"/><Relationship Id="rId18" Type="http://schemas.openxmlformats.org/officeDocument/2006/relationships/calcChain" Target="calcChain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3.xml"/><Relationship Id="rId12" Type="http://schemas.openxmlformats.org/officeDocument/2006/relationships/worksheet" Target="worksheets/sheet8.xml"/><Relationship Id="rId1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6" Type="http://schemas.openxmlformats.org/officeDocument/2006/relationships/styles" Target="styles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2.xml"/><Relationship Id="rId11" Type="http://schemas.openxmlformats.org/officeDocument/2006/relationships/worksheet" Target="worksheets/sheet7.xml"/><Relationship Id="rId5" Type="http://schemas.openxmlformats.org/officeDocument/2006/relationships/worksheet" Target="worksheets/sheet1.xml"/><Relationship Id="rId15" Type="http://schemas.openxmlformats.org/officeDocument/2006/relationships/theme" Target="theme/theme1.xml"/><Relationship Id="rId10" Type="http://schemas.openxmlformats.org/officeDocument/2006/relationships/worksheet" Target="worksheets/sheet6.xml"/><Relationship Id="rId4" Type="http://schemas.openxmlformats.org/officeDocument/2006/relationships/chartsheet" Target="chartsheets/sheet4.xml"/><Relationship Id="rId9" Type="http://schemas.openxmlformats.org/officeDocument/2006/relationships/worksheet" Target="worksheets/sheet5.xml"/><Relationship Id="rId1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34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'ריכוז ומחולל גרפים'!$A$42</c:f>
              <c:strCache>
                <c:ptCount val="1"/>
                <c:pt idx="0">
                  <c:v>2008</c:v>
                </c:pt>
              </c:strCache>
            </c:strRef>
          </c:tx>
          <c:invertIfNegative val="0"/>
          <c:val>
            <c:numRef>
              <c:f>'ריכוז ומחולל גרפים'!$B$42:$J$42</c:f>
              <c:numCache>
                <c:formatCode>0%</c:formatCode>
                <c:ptCount val="9"/>
                <c:pt idx="0">
                  <c:v>0</c:v>
                </c:pt>
                <c:pt idx="1">
                  <c:v>0</c:v>
                </c:pt>
                <c:pt idx="2">
                  <c:v>2.2988505747126436E-2</c:v>
                </c:pt>
                <c:pt idx="3">
                  <c:v>0.10638297872340426</c:v>
                </c:pt>
                <c:pt idx="4">
                  <c:v>0.102880658436214</c:v>
                </c:pt>
                <c:pt idx="5">
                  <c:v>0.15412186379928317</c:v>
                </c:pt>
                <c:pt idx="6">
                  <c:v>0.13815789473684212</c:v>
                </c:pt>
                <c:pt idx="7">
                  <c:v>0.20289855072463769</c:v>
                </c:pt>
                <c:pt idx="8">
                  <c:v>0.19148936170212766</c:v>
                </c:pt>
              </c:numCache>
            </c:numRef>
          </c:val>
        </c:ser>
        <c:ser>
          <c:idx val="1"/>
          <c:order val="1"/>
          <c:tx>
            <c:strRef>
              <c:f>'ריכוז ומחולל גרפים'!$A$43</c:f>
              <c:strCache>
                <c:ptCount val="1"/>
                <c:pt idx="0">
                  <c:v>2013</c:v>
                </c:pt>
              </c:strCache>
            </c:strRef>
          </c:tx>
          <c:invertIfNegative val="0"/>
          <c:val>
            <c:numRef>
              <c:f>'ריכוז ומחולל גרפים'!$B$43:$J$43</c:f>
              <c:numCache>
                <c:formatCode>0%</c:formatCode>
                <c:ptCount val="9"/>
                <c:pt idx="0">
                  <c:v>0</c:v>
                </c:pt>
                <c:pt idx="1">
                  <c:v>0</c:v>
                </c:pt>
                <c:pt idx="2">
                  <c:v>2.2727272727272728E-2</c:v>
                </c:pt>
                <c:pt idx="3">
                  <c:v>9.375E-2</c:v>
                </c:pt>
                <c:pt idx="4">
                  <c:v>0.19148936170212766</c:v>
                </c:pt>
                <c:pt idx="5">
                  <c:v>0.11678832116788321</c:v>
                </c:pt>
                <c:pt idx="6">
                  <c:v>0.19191919191919191</c:v>
                </c:pt>
                <c:pt idx="7">
                  <c:v>0.29585798816568049</c:v>
                </c:pt>
                <c:pt idx="8">
                  <c:v>0.33333333333333331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54809856"/>
        <c:axId val="154825088"/>
        <c:axId val="0"/>
      </c:bar3DChart>
      <c:catAx>
        <c:axId val="154809856"/>
        <c:scaling>
          <c:orientation val="maxMin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e-IL"/>
                  <a:t>אשכול סוציואקונומי</a:t>
                </a:r>
              </a:p>
            </c:rich>
          </c:tx>
          <c:layout/>
          <c:overlay val="0"/>
        </c:title>
        <c:majorTickMark val="out"/>
        <c:minorTickMark val="none"/>
        <c:tickLblPos val="nextTo"/>
        <c:crossAx val="154825088"/>
        <c:crosses val="autoZero"/>
        <c:auto val="1"/>
        <c:lblAlgn val="ctr"/>
        <c:lblOffset val="100"/>
        <c:noMultiLvlLbl val="0"/>
      </c:catAx>
      <c:valAx>
        <c:axId val="154825088"/>
        <c:scaling>
          <c:orientation val="minMax"/>
        </c:scaling>
        <c:delete val="0"/>
        <c:axPos val="r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he-IL"/>
                  <a:t>אחוז נשים במועצה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crossAx val="154809856"/>
        <c:crosses val="autoZero"/>
        <c:crossBetween val="between"/>
      </c:valAx>
    </c:plotArea>
    <c:legend>
      <c:legendPos val="l"/>
      <c:layout>
        <c:manualLayout>
          <c:xMode val="edge"/>
          <c:yMode val="edge"/>
          <c:x val="0.5577528081663381"/>
          <c:y val="0.20889778781496413"/>
          <c:w val="0.30454050354693368"/>
          <c:h val="0.12621589803354741"/>
        </c:manualLayout>
      </c:layout>
      <c:overlay val="0"/>
      <c:spPr>
        <a:solidFill>
          <a:schemeClr val="bg1"/>
        </a:solidFill>
      </c:spPr>
    </c:legend>
    <c:plotVisOnly val="1"/>
    <c:dispBlanksAs val="gap"/>
    <c:showDLblsOverMax val="0"/>
  </c:chart>
  <c:txPr>
    <a:bodyPr/>
    <a:lstStyle/>
    <a:p>
      <a:pPr>
        <a:defRPr sz="2000"/>
      </a:pPr>
      <a:endParaRPr lang="he-IL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34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'ריכוז ומחולל גרפים'!$A$46</c:f>
              <c:strCache>
                <c:ptCount val="1"/>
                <c:pt idx="0">
                  <c:v>2008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1.2303370768375106E-2"/>
                  <c:y val="-3.13753573167333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"/>
                  <c:y val="-2.719197634116888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1.2303478409414198E-2"/>
                  <c:y val="-1.88252143900399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scene3d>
                <a:camera prst="orthographicFront"/>
                <a:lightRig rig="threePt" dir="t"/>
              </a:scene3d>
              <a:sp3d>
                <a:bevelT/>
              </a:sp3d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'ריכוז ומחולל גרפים'!$B$45:$D$46</c:f>
              <c:multiLvlStrCache>
                <c:ptCount val="3"/>
                <c:lvl>
                  <c:pt idx="0">
                    <c:v>12.7%</c:v>
                  </c:pt>
                  <c:pt idx="1">
                    <c:v>0.0%</c:v>
                  </c:pt>
                  <c:pt idx="2">
                    <c:v>17.3%</c:v>
                  </c:pt>
                </c:lvl>
                <c:lvl>
                  <c:pt idx="0">
                    <c:v>"ללא ערבים"</c:v>
                  </c:pt>
                  <c:pt idx="1">
                    <c:v>"ללא יהודים"</c:v>
                  </c:pt>
                  <c:pt idx="2">
                    <c:v>מעורב _4%-40%)</c:v>
                  </c:pt>
                </c:lvl>
              </c:multiLvlStrCache>
            </c:multiLvlStrRef>
          </c:cat>
          <c:val>
            <c:numRef>
              <c:f>'ריכוז ומחולל גרפים'!$B$46:$D$46</c:f>
              <c:numCache>
                <c:formatCode>0.0%</c:formatCode>
                <c:ptCount val="3"/>
                <c:pt idx="0">
                  <c:v>0.12719298245614036</c:v>
                </c:pt>
                <c:pt idx="1">
                  <c:v>0</c:v>
                </c:pt>
                <c:pt idx="2">
                  <c:v>0.17307692307692307</c:v>
                </c:pt>
              </c:numCache>
            </c:numRef>
          </c:val>
        </c:ser>
        <c:ser>
          <c:idx val="1"/>
          <c:order val="1"/>
          <c:tx>
            <c:strRef>
              <c:f>'ריכוז ומחולל גרפים'!$A$47</c:f>
              <c:strCache>
                <c:ptCount val="1"/>
                <c:pt idx="0">
                  <c:v>2013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1.7771535554319599E-2"/>
                  <c:y val="-2.71919763411688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1.0764103909339551E-7"/>
                  <c:y val="-2.92836668289511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2.323970034026409E-2"/>
                  <c:y val="-3.34670478045155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'ריכוז ומחולל גרפים'!$B$45:$D$46</c:f>
              <c:multiLvlStrCache>
                <c:ptCount val="3"/>
                <c:lvl>
                  <c:pt idx="0">
                    <c:v>12.7%</c:v>
                  </c:pt>
                  <c:pt idx="1">
                    <c:v>0.0%</c:v>
                  </c:pt>
                  <c:pt idx="2">
                    <c:v>17.3%</c:v>
                  </c:pt>
                </c:lvl>
                <c:lvl>
                  <c:pt idx="0">
                    <c:v>"ללא ערבים"</c:v>
                  </c:pt>
                  <c:pt idx="1">
                    <c:v>"ללא יהודים"</c:v>
                  </c:pt>
                  <c:pt idx="2">
                    <c:v>מעורב _4%-40%)</c:v>
                  </c:pt>
                </c:lvl>
              </c:multiLvlStrCache>
            </c:multiLvlStrRef>
          </c:cat>
          <c:val>
            <c:numRef>
              <c:f>'ריכוז ומחולל גרפים'!$B$47:$D$47</c:f>
              <c:numCache>
                <c:formatCode>0.0%</c:formatCode>
                <c:ptCount val="3"/>
                <c:pt idx="0">
                  <c:v>0.16557734204793029</c:v>
                </c:pt>
                <c:pt idx="1">
                  <c:v>0</c:v>
                </c:pt>
                <c:pt idx="2">
                  <c:v>0.14671814671814673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371840"/>
        <c:axId val="34385920"/>
        <c:axId val="0"/>
      </c:bar3DChart>
      <c:catAx>
        <c:axId val="34371840"/>
        <c:scaling>
          <c:orientation val="maxMin"/>
        </c:scaling>
        <c:delete val="0"/>
        <c:axPos val="b"/>
        <c:majorTickMark val="out"/>
        <c:minorTickMark val="none"/>
        <c:tickLblPos val="nextTo"/>
        <c:crossAx val="34385920"/>
        <c:crosses val="autoZero"/>
        <c:auto val="1"/>
        <c:lblAlgn val="ctr"/>
        <c:lblOffset val="100"/>
        <c:noMultiLvlLbl val="0"/>
      </c:catAx>
      <c:valAx>
        <c:axId val="34385920"/>
        <c:scaling>
          <c:orientation val="minMax"/>
        </c:scaling>
        <c:delete val="0"/>
        <c:axPos val="r"/>
        <c:majorGridlines/>
        <c:numFmt formatCode="0.0%" sourceLinked="1"/>
        <c:majorTickMark val="out"/>
        <c:minorTickMark val="none"/>
        <c:tickLblPos val="nextTo"/>
        <c:crossAx val="34371840"/>
        <c:crosses val="autoZero"/>
        <c:crossBetween val="between"/>
      </c:valAx>
    </c:plotArea>
    <c:legend>
      <c:legendPos val="l"/>
      <c:layout/>
      <c:overlay val="0"/>
    </c:legend>
    <c:plotVisOnly val="1"/>
    <c:dispBlanksAs val="gap"/>
    <c:showDLblsOverMax val="0"/>
  </c:chart>
  <c:txPr>
    <a:bodyPr/>
    <a:lstStyle/>
    <a:p>
      <a:pPr>
        <a:defRPr sz="2000"/>
      </a:pPr>
      <a:endParaRPr lang="he-IL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34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'ריכוז ומחולל גרפים'!$A$50</c:f>
              <c:strCache>
                <c:ptCount val="1"/>
                <c:pt idx="0">
                  <c:v>2008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1.2303370768375206E-2"/>
                  <c:y val="-6.27507146334670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4.1011235894583683E-3"/>
                  <c:y val="-1.045845243891110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1.6404494357833473E-2"/>
                  <c:y val="-1.25501429266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4.1011235894583683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'ריכוז ומחולל גרפים'!$B$49:$E$49</c:f>
              <c:strCache>
                <c:ptCount val="4"/>
                <c:pt idx="0">
                  <c:v>אוכלוסיה מבוגרת (מעל 15% בני 65 ומעלה</c:v>
                </c:pt>
                <c:pt idx="1">
                  <c:v>אוכלוסיה צעירה (מתחת ל-10% בני 65 ומעלה</c:v>
                </c:pt>
                <c:pt idx="2">
                  <c:v>אוכלוסיה מעוטת ילדים (פחות מ-25% בני 17 ומטה)</c:v>
                </c:pt>
                <c:pt idx="3">
                  <c:v>אוכלוסיה מרובת ילדים (מעל ל-40% בני 17 ומטה)</c:v>
                </c:pt>
              </c:strCache>
            </c:strRef>
          </c:cat>
          <c:val>
            <c:numRef>
              <c:f>'ריכוז ומחולל גרפים'!$B$50:$E$50</c:f>
              <c:numCache>
                <c:formatCode>0.0%</c:formatCode>
                <c:ptCount val="4"/>
                <c:pt idx="0">
                  <c:v>0.155</c:v>
                </c:pt>
                <c:pt idx="1">
                  <c:v>8.5877862595419852E-2</c:v>
                </c:pt>
                <c:pt idx="2">
                  <c:v>0.16541353383458646</c:v>
                </c:pt>
                <c:pt idx="3">
                  <c:v>4.1353383458646614E-2</c:v>
                </c:pt>
              </c:numCache>
            </c:numRef>
          </c:val>
        </c:ser>
        <c:ser>
          <c:idx val="1"/>
          <c:order val="1"/>
          <c:tx>
            <c:strRef>
              <c:f>'ריכוז ומחולל גרפים'!$A$51</c:f>
              <c:strCache>
                <c:ptCount val="1"/>
                <c:pt idx="0">
                  <c:v>2013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1.3670411964861328E-2"/>
                  <c:y val="-4.183380975564445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1.2303370768375106E-2"/>
                  <c:y val="-1.045845243891110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1.0936329571888982E-2"/>
                  <c:y val="-1.045845243891110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9.5692883754028846E-3"/>
                  <c:y val="-7.6694431904726175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'ריכוז ומחולל גרפים'!$B$49:$E$49</c:f>
              <c:strCache>
                <c:ptCount val="4"/>
                <c:pt idx="0">
                  <c:v>אוכלוסיה מבוגרת (מעל 15% בני 65 ומעלה</c:v>
                </c:pt>
                <c:pt idx="1">
                  <c:v>אוכלוסיה צעירה (מתחת ל-10% בני 65 ומעלה</c:v>
                </c:pt>
                <c:pt idx="2">
                  <c:v>אוכלוסיה מעוטת ילדים (פחות מ-25% בני 17 ומטה)</c:v>
                </c:pt>
                <c:pt idx="3">
                  <c:v>אוכלוסיה מרובת ילדים (מעל ל-40% בני 17 ומטה)</c:v>
                </c:pt>
              </c:strCache>
            </c:strRef>
          </c:cat>
          <c:val>
            <c:numRef>
              <c:f>'ריכוז ומחולל גרפים'!$B$51:$E$51</c:f>
              <c:numCache>
                <c:formatCode>0.0%</c:formatCode>
                <c:ptCount val="4"/>
                <c:pt idx="0">
                  <c:v>0.24603174603174602</c:v>
                </c:pt>
                <c:pt idx="1">
                  <c:v>8.3682008368200833E-2</c:v>
                </c:pt>
                <c:pt idx="2">
                  <c:v>0.23717948717948717</c:v>
                </c:pt>
                <c:pt idx="3">
                  <c:v>4.3243243243243246E-2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9967616"/>
        <c:axId val="89973504"/>
        <c:axId val="0"/>
      </c:bar3DChart>
      <c:catAx>
        <c:axId val="89967616"/>
        <c:scaling>
          <c:orientation val="maxMin"/>
        </c:scaling>
        <c:delete val="0"/>
        <c:axPos val="b"/>
        <c:majorTickMark val="out"/>
        <c:minorTickMark val="none"/>
        <c:tickLblPos val="nextTo"/>
        <c:crossAx val="89973504"/>
        <c:crosses val="autoZero"/>
        <c:auto val="1"/>
        <c:lblAlgn val="ctr"/>
        <c:lblOffset val="100"/>
        <c:noMultiLvlLbl val="0"/>
      </c:catAx>
      <c:valAx>
        <c:axId val="89973504"/>
        <c:scaling>
          <c:orientation val="minMax"/>
        </c:scaling>
        <c:delete val="0"/>
        <c:axPos val="r"/>
        <c:majorGridlines/>
        <c:numFmt formatCode="0.0%" sourceLinked="1"/>
        <c:majorTickMark val="out"/>
        <c:minorTickMark val="none"/>
        <c:tickLblPos val="nextTo"/>
        <c:crossAx val="89967616"/>
        <c:crosses val="autoZero"/>
        <c:crossBetween val="between"/>
      </c:valAx>
    </c:plotArea>
    <c:legend>
      <c:legendPos val="l"/>
      <c:layout/>
      <c:overlay val="0"/>
    </c:legend>
    <c:plotVisOnly val="1"/>
    <c:dispBlanksAs val="gap"/>
    <c:showDLblsOverMax val="0"/>
  </c:chart>
  <c:txPr>
    <a:bodyPr/>
    <a:lstStyle/>
    <a:p>
      <a:pPr>
        <a:defRPr sz="2000"/>
      </a:pPr>
      <a:endParaRPr lang="he-IL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34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'ריכוז ומחולל גרפים'!$A$54</c:f>
              <c:strCache>
                <c:ptCount val="1"/>
                <c:pt idx="0">
                  <c:v>2008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8.2022471789167366E-3"/>
                  <c:y val="-1.25501429266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9.5692883754028603E-3"/>
                  <c:y val="-4.183380975564404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1.6404494357833473E-2"/>
                  <c:y val="-6.27507146334666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1.3670411964861229E-2"/>
                  <c:y val="-2.3008595365604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'ריכוז ומחולל גרפים'!$B$53:$E$53</c:f>
              <c:strCache>
                <c:ptCount val="4"/>
                <c:pt idx="0">
                  <c:v>מיעוט עולים (פחות מ-10%)</c:v>
                </c:pt>
                <c:pt idx="1">
                  <c:v>10%-20%</c:v>
                </c:pt>
                <c:pt idx="2">
                  <c:v>20%-30%</c:v>
                </c:pt>
                <c:pt idx="3">
                  <c:v>ריבוי עולים (מעל 30%)</c:v>
                </c:pt>
              </c:strCache>
            </c:strRef>
          </c:cat>
          <c:val>
            <c:numRef>
              <c:f>'ריכוז ומחולל גרפים'!$B$54:$E$54</c:f>
              <c:numCache>
                <c:formatCode>0.0%</c:formatCode>
                <c:ptCount val="4"/>
                <c:pt idx="0">
                  <c:v>8.1081081081081086E-2</c:v>
                </c:pt>
                <c:pt idx="1">
                  <c:v>0.13968253968253969</c:v>
                </c:pt>
                <c:pt idx="2">
                  <c:v>0.14189189189189189</c:v>
                </c:pt>
                <c:pt idx="3">
                  <c:v>0.10160427807486631</c:v>
                </c:pt>
              </c:numCache>
            </c:numRef>
          </c:val>
        </c:ser>
        <c:ser>
          <c:idx val="1"/>
          <c:order val="1"/>
          <c:tx>
            <c:strRef>
              <c:f>'ריכוז ומחולל גרפים'!$A$55</c:f>
              <c:strCache>
                <c:ptCount val="1"/>
                <c:pt idx="0">
                  <c:v>2013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1.0936329571888982E-2"/>
                  <c:y val="-1.25501429266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6.8352059824306147E-3"/>
                  <c:y val="-2.719197634116888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1.0936329571888982E-2"/>
                  <c:y val="-1.673352390225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8.2022471789167627E-3"/>
                  <c:y val="-8.366761951128887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'ריכוז ומחולל גרפים'!$B$53:$E$53</c:f>
              <c:strCache>
                <c:ptCount val="4"/>
                <c:pt idx="0">
                  <c:v>מיעוט עולים (פחות מ-10%)</c:v>
                </c:pt>
                <c:pt idx="1">
                  <c:v>10%-20%</c:v>
                </c:pt>
                <c:pt idx="2">
                  <c:v>20%-30%</c:v>
                </c:pt>
                <c:pt idx="3">
                  <c:v>ריבוי עולים (מעל 30%)</c:v>
                </c:pt>
              </c:strCache>
            </c:strRef>
          </c:cat>
          <c:val>
            <c:numRef>
              <c:f>'ריכוז ומחולל גרפים'!$B$55:$E$55</c:f>
              <c:numCache>
                <c:formatCode>0.0%</c:formatCode>
                <c:ptCount val="4"/>
                <c:pt idx="0">
                  <c:v>0.11405835543766578</c:v>
                </c:pt>
                <c:pt idx="1">
                  <c:v>0.14666666666666667</c:v>
                </c:pt>
                <c:pt idx="2">
                  <c:v>0.17721518987341772</c:v>
                </c:pt>
                <c:pt idx="3">
                  <c:v>0.20858895705521471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9876992"/>
        <c:axId val="119878784"/>
        <c:axId val="0"/>
      </c:bar3DChart>
      <c:catAx>
        <c:axId val="119876992"/>
        <c:scaling>
          <c:orientation val="maxMin"/>
        </c:scaling>
        <c:delete val="0"/>
        <c:axPos val="b"/>
        <c:majorTickMark val="out"/>
        <c:minorTickMark val="none"/>
        <c:tickLblPos val="nextTo"/>
        <c:crossAx val="119878784"/>
        <c:crosses val="autoZero"/>
        <c:auto val="1"/>
        <c:lblAlgn val="ctr"/>
        <c:lblOffset val="100"/>
        <c:noMultiLvlLbl val="0"/>
      </c:catAx>
      <c:valAx>
        <c:axId val="119878784"/>
        <c:scaling>
          <c:orientation val="minMax"/>
        </c:scaling>
        <c:delete val="0"/>
        <c:axPos val="r"/>
        <c:majorGridlines/>
        <c:numFmt formatCode="0.0%" sourceLinked="1"/>
        <c:majorTickMark val="out"/>
        <c:minorTickMark val="none"/>
        <c:tickLblPos val="nextTo"/>
        <c:crossAx val="119876992"/>
        <c:crosses val="autoZero"/>
        <c:crossBetween val="between"/>
      </c:valAx>
    </c:plotArea>
    <c:legend>
      <c:legendPos val="l"/>
      <c:layout/>
      <c:overlay val="0"/>
    </c:legend>
    <c:plotVisOnly val="1"/>
    <c:dispBlanksAs val="gap"/>
    <c:showDLblsOverMax val="0"/>
  </c:chart>
  <c:txPr>
    <a:bodyPr/>
    <a:lstStyle/>
    <a:p>
      <a:pPr>
        <a:defRPr sz="2000"/>
      </a:pPr>
      <a:endParaRPr lang="he-IL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55" workbookViewId="0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70" workbookViewId="0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7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7164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7164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7164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7164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489;&#1495;&#1497;&#1512;&#1493;&#1514;%2020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יחס נשים גברים ארצי"/>
      <sheetName val="ארצי פילוחים"/>
      <sheetName val="ריכוז נתונים"/>
      <sheetName val="DataSheet"/>
      <sheetName val="siot"/>
      <sheetName val="rosh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סמל ישוב</v>
          </cell>
          <cell r="C3" t="str">
            <v>שם ישוב</v>
          </cell>
          <cell r="D3" t="str">
            <v>בז"ב</v>
          </cell>
          <cell r="E3" t="str">
            <v>אותיות</v>
          </cell>
          <cell r="G3" t="str">
            <v xml:space="preserve">שם </v>
          </cell>
          <cell r="H3" t="str">
            <v>שם מועמד לראש רשות</v>
          </cell>
          <cell r="J3" t="str">
            <v>סך קולות כשרים מדווח</v>
          </cell>
          <cell r="K3" t="str">
            <v>סה"כ קולות כשרים</v>
          </cell>
          <cell r="L3" t="str">
            <v>% קולות לרשימה</v>
          </cell>
          <cell r="M3" t="str">
            <v>קולות כשרים לרשימה</v>
          </cell>
          <cell r="N3" t="str">
            <v>% מחושב</v>
          </cell>
          <cell r="O3" t="str">
            <v>בוחרים מחושב</v>
          </cell>
          <cell r="P3" t="str">
            <v>מספר המושבים</v>
          </cell>
          <cell r="Q3" t="str">
            <v>האם עבר את אחוז החסימה</v>
          </cell>
          <cell r="R3" t="str">
            <v>מספר מושבים</v>
          </cell>
          <cell r="V3" t="str">
            <v>תוספת ראש העיר</v>
          </cell>
        </row>
        <row r="4">
          <cell r="B4">
            <v>472</v>
          </cell>
          <cell r="C4" t="str">
            <v>אבו גוש</v>
          </cell>
          <cell r="D4">
            <v>4617</v>
          </cell>
          <cell r="E4" t="str">
            <v>למ</v>
          </cell>
          <cell r="F4" t="str">
            <v>למ אבו גוש</v>
          </cell>
          <cell r="G4" t="str">
            <v>הפיתוח והשוויון</v>
          </cell>
          <cell r="H4" t="str">
            <v>גבר עיסא</v>
          </cell>
          <cell r="I4" t="str">
            <v>אבו גוש גבר עיסא</v>
          </cell>
          <cell r="J4">
            <v>3836</v>
          </cell>
          <cell r="K4">
            <v>3836</v>
          </cell>
          <cell r="L4">
            <v>0.60631938514090522</v>
          </cell>
          <cell r="M4">
            <v>1420</v>
          </cell>
          <cell r="N4">
            <v>0.60631938514090522</v>
          </cell>
          <cell r="O4">
            <v>1420</v>
          </cell>
          <cell r="P4">
            <v>9</v>
          </cell>
          <cell r="Q4" t="b">
            <v>1</v>
          </cell>
          <cell r="R4">
            <v>3.3</v>
          </cell>
          <cell r="S4">
            <v>426</v>
          </cell>
          <cell r="T4">
            <v>7.7</v>
          </cell>
          <cell r="U4" t="str">
            <v>Gap</v>
          </cell>
          <cell r="V4">
            <v>1</v>
          </cell>
          <cell r="W4" t="str">
            <v>TRUE אבו גוש</v>
          </cell>
          <cell r="X4">
            <v>3265</v>
          </cell>
          <cell r="Y4">
            <v>4</v>
          </cell>
          <cell r="Z4">
            <v>10</v>
          </cell>
          <cell r="AA4" t="str">
            <v>Gap</v>
          </cell>
          <cell r="AB4">
            <v>4</v>
          </cell>
        </row>
        <row r="5">
          <cell r="B5">
            <v>472</v>
          </cell>
          <cell r="C5" t="str">
            <v>אבו גוש</v>
          </cell>
          <cell r="D5">
            <v>4617</v>
          </cell>
          <cell r="E5" t="str">
            <v>א</v>
          </cell>
          <cell r="F5" t="str">
            <v>א אבו גוש</v>
          </cell>
          <cell r="G5" t="str">
            <v>אבו גוש המאוחדת</v>
          </cell>
          <cell r="H5" t="str">
            <v>איברהים עזמי</v>
          </cell>
          <cell r="I5" t="str">
            <v>אבו גוש איברהים עזמי</v>
          </cell>
          <cell r="J5">
            <v>3836</v>
          </cell>
          <cell r="K5">
            <v>3836</v>
          </cell>
          <cell r="L5">
            <v>0.39410760034158837</v>
          </cell>
          <cell r="M5">
            <v>923</v>
          </cell>
          <cell r="N5">
            <v>0.39410760034158837</v>
          </cell>
          <cell r="O5">
            <v>923</v>
          </cell>
          <cell r="P5">
            <v>9</v>
          </cell>
          <cell r="Q5" t="b">
            <v>1</v>
          </cell>
          <cell r="R5">
            <v>2.2000000000000002</v>
          </cell>
          <cell r="S5">
            <v>426</v>
          </cell>
          <cell r="T5">
            <v>7.7</v>
          </cell>
          <cell r="U5" t="str">
            <v>Gap</v>
          </cell>
          <cell r="V5">
            <v>0</v>
          </cell>
          <cell r="W5" t="str">
            <v>TRUE אבו גוש</v>
          </cell>
          <cell r="X5">
            <v>3265</v>
          </cell>
          <cell r="Y5">
            <v>3</v>
          </cell>
          <cell r="Z5">
            <v>10</v>
          </cell>
          <cell r="AA5" t="str">
            <v>Gap</v>
          </cell>
          <cell r="AB5">
            <v>3</v>
          </cell>
        </row>
        <row r="6">
          <cell r="B6">
            <v>472</v>
          </cell>
          <cell r="C6" t="str">
            <v>אבו גוש</v>
          </cell>
          <cell r="D6">
            <v>4617</v>
          </cell>
          <cell r="E6" t="str">
            <v>ה</v>
          </cell>
          <cell r="F6" t="str">
            <v>ה אבו גוש</v>
          </cell>
          <cell r="G6" t="str">
            <v>אלפרג'</v>
          </cell>
          <cell r="H6" t="str">
            <v>עבדאל רחמן ערסן</v>
          </cell>
          <cell r="I6" t="str">
            <v>אבו גוש עבדאל רחמן ערסן</v>
          </cell>
          <cell r="J6">
            <v>3836</v>
          </cell>
          <cell r="K6">
            <v>3836</v>
          </cell>
          <cell r="L6">
            <v>0.39368061485909478</v>
          </cell>
          <cell r="M6">
            <v>922</v>
          </cell>
          <cell r="N6">
            <v>0.39368061485909478</v>
          </cell>
          <cell r="O6">
            <v>922</v>
          </cell>
          <cell r="P6">
            <v>9</v>
          </cell>
          <cell r="Q6" t="b">
            <v>1</v>
          </cell>
          <cell r="R6">
            <v>2.2000000000000002</v>
          </cell>
          <cell r="S6">
            <v>426</v>
          </cell>
          <cell r="T6">
            <v>7.7</v>
          </cell>
          <cell r="U6" t="str">
            <v>Gap</v>
          </cell>
          <cell r="V6">
            <v>0</v>
          </cell>
          <cell r="W6" t="str">
            <v>TRUE אבו גוש</v>
          </cell>
          <cell r="X6">
            <v>3265</v>
          </cell>
          <cell r="Y6">
            <v>3</v>
          </cell>
          <cell r="Z6">
            <v>10</v>
          </cell>
          <cell r="AA6" t="str">
            <v>Gap</v>
          </cell>
          <cell r="AB6">
            <v>3</v>
          </cell>
        </row>
        <row r="7">
          <cell r="B7">
            <v>472</v>
          </cell>
          <cell r="C7" t="str">
            <v>אבו גוש</v>
          </cell>
          <cell r="D7">
            <v>4617</v>
          </cell>
          <cell r="E7" t="str">
            <v>ץ</v>
          </cell>
          <cell r="F7" t="str">
            <v>ץ אבו גוש</v>
          </cell>
          <cell r="G7" t="str">
            <v>רפורמה ובינוי</v>
          </cell>
          <cell r="I7" t="str">
            <v xml:space="preserve">אבו גוש </v>
          </cell>
          <cell r="J7">
            <v>3836</v>
          </cell>
          <cell r="K7">
            <v>3836</v>
          </cell>
          <cell r="L7">
            <v>0.12596071733561059</v>
          </cell>
          <cell r="M7">
            <v>295</v>
          </cell>
          <cell r="N7">
            <v>0.12596071733561059</v>
          </cell>
          <cell r="O7">
            <v>295</v>
          </cell>
          <cell r="P7">
            <v>9</v>
          </cell>
          <cell r="Q7" t="b">
            <v>0</v>
          </cell>
          <cell r="R7">
            <v>0</v>
          </cell>
          <cell r="S7">
            <v>426</v>
          </cell>
          <cell r="T7">
            <v>7.7</v>
          </cell>
          <cell r="U7" t="str">
            <v>Gap</v>
          </cell>
          <cell r="V7">
            <v>0</v>
          </cell>
          <cell r="W7" t="str">
            <v>FALSE אבו גוש</v>
          </cell>
          <cell r="X7">
            <v>571</v>
          </cell>
          <cell r="Y7">
            <v>0</v>
          </cell>
          <cell r="Z7">
            <v>10</v>
          </cell>
          <cell r="AA7" t="str">
            <v>Gap</v>
          </cell>
          <cell r="AB7">
            <v>0</v>
          </cell>
        </row>
        <row r="8">
          <cell r="B8">
            <v>472</v>
          </cell>
          <cell r="C8" t="str">
            <v>אבו גוש</v>
          </cell>
          <cell r="D8">
            <v>4617</v>
          </cell>
          <cell r="E8" t="str">
            <v>ע</v>
          </cell>
          <cell r="F8" t="str">
            <v>ע אבו גוש</v>
          </cell>
          <cell r="G8" t="str">
            <v>צדק חברתי</v>
          </cell>
          <cell r="I8" t="str">
            <v xml:space="preserve">אבו גוש </v>
          </cell>
          <cell r="J8">
            <v>3836</v>
          </cell>
          <cell r="K8">
            <v>3836</v>
          </cell>
          <cell r="L8">
            <v>0.11784799316823227</v>
          </cell>
          <cell r="M8">
            <v>276</v>
          </cell>
          <cell r="N8">
            <v>0.11784799316823227</v>
          </cell>
          <cell r="O8">
            <v>276</v>
          </cell>
          <cell r="P8">
            <v>9</v>
          </cell>
          <cell r="Q8" t="b">
            <v>0</v>
          </cell>
          <cell r="R8">
            <v>0</v>
          </cell>
          <cell r="S8">
            <v>426</v>
          </cell>
          <cell r="T8">
            <v>7.7</v>
          </cell>
          <cell r="U8" t="str">
            <v>Gap</v>
          </cell>
          <cell r="V8">
            <v>0</v>
          </cell>
          <cell r="W8" t="str">
            <v>FALSE אבו גוש</v>
          </cell>
          <cell r="X8">
            <v>571</v>
          </cell>
          <cell r="Y8">
            <v>0</v>
          </cell>
          <cell r="Z8">
            <v>10</v>
          </cell>
          <cell r="AA8" t="str">
            <v>Gap</v>
          </cell>
          <cell r="AB8">
            <v>0</v>
          </cell>
        </row>
        <row r="9">
          <cell r="B9">
            <v>473</v>
          </cell>
          <cell r="C9" t="str">
            <v>אבו סנאן</v>
          </cell>
          <cell r="D9">
            <v>8354</v>
          </cell>
          <cell r="E9" t="str">
            <v>ו</v>
          </cell>
          <cell r="F9" t="str">
            <v>ו אבו סנאן</v>
          </cell>
          <cell r="G9" t="str">
            <v>חד"ש</v>
          </cell>
          <cell r="I9" t="str">
            <v xml:space="preserve">אבו סנאן </v>
          </cell>
          <cell r="J9">
            <v>6989</v>
          </cell>
          <cell r="K9">
            <v>6989</v>
          </cell>
          <cell r="L9">
            <v>0.21734153670052941</v>
          </cell>
          <cell r="M9">
            <v>1519</v>
          </cell>
          <cell r="N9">
            <v>0.21734153670052941</v>
          </cell>
          <cell r="O9">
            <v>1519</v>
          </cell>
          <cell r="P9">
            <v>11</v>
          </cell>
          <cell r="Q9" t="b">
            <v>1</v>
          </cell>
          <cell r="R9">
            <v>2.4</v>
          </cell>
          <cell r="S9">
            <v>635</v>
          </cell>
          <cell r="T9">
            <v>10.299999999999999</v>
          </cell>
          <cell r="U9" t="str">
            <v>Gap</v>
          </cell>
          <cell r="V9">
            <v>0</v>
          </cell>
          <cell r="W9" t="str">
            <v>TRUE אבו סנאן</v>
          </cell>
          <cell r="X9">
            <v>6542</v>
          </cell>
          <cell r="Y9">
            <v>3</v>
          </cell>
          <cell r="Z9">
            <v>11</v>
          </cell>
          <cell r="AA9" t="str">
            <v/>
          </cell>
          <cell r="AB9">
            <v>3</v>
          </cell>
        </row>
        <row r="10">
          <cell r="B10">
            <v>473</v>
          </cell>
          <cell r="C10" t="str">
            <v>אבו סנאן</v>
          </cell>
          <cell r="D10">
            <v>8354</v>
          </cell>
          <cell r="E10" t="str">
            <v>מ</v>
          </cell>
          <cell r="F10" t="str">
            <v>מ אבו סנאן</v>
          </cell>
          <cell r="G10" t="str">
            <v>אמנאר</v>
          </cell>
          <cell r="I10" t="str">
            <v xml:space="preserve">אבו סנאן </v>
          </cell>
          <cell r="J10">
            <v>6989</v>
          </cell>
          <cell r="K10">
            <v>6989</v>
          </cell>
          <cell r="L10">
            <v>0.15080841322077551</v>
          </cell>
          <cell r="M10">
            <v>1054</v>
          </cell>
          <cell r="N10">
            <v>0.15080841322077551</v>
          </cell>
          <cell r="O10">
            <v>1054</v>
          </cell>
          <cell r="P10">
            <v>11</v>
          </cell>
          <cell r="Q10" t="b">
            <v>1</v>
          </cell>
          <cell r="R10">
            <v>1.7</v>
          </cell>
          <cell r="S10">
            <v>635</v>
          </cell>
          <cell r="T10">
            <v>10.299999999999999</v>
          </cell>
          <cell r="U10" t="str">
            <v>Gap</v>
          </cell>
          <cell r="V10">
            <v>0</v>
          </cell>
          <cell r="W10" t="str">
            <v>TRUE אבו סנאן</v>
          </cell>
          <cell r="X10">
            <v>6542</v>
          </cell>
          <cell r="Y10">
            <v>2</v>
          </cell>
          <cell r="Z10">
            <v>11</v>
          </cell>
          <cell r="AA10" t="str">
            <v/>
          </cell>
          <cell r="AB10">
            <v>2</v>
          </cell>
        </row>
        <row r="11">
          <cell r="B11">
            <v>473</v>
          </cell>
          <cell r="C11" t="str">
            <v>אבו סנאן</v>
          </cell>
          <cell r="D11">
            <v>8354</v>
          </cell>
          <cell r="E11" t="str">
            <v>אד</v>
          </cell>
          <cell r="F11" t="str">
            <v>אד אבו סנאן</v>
          </cell>
          <cell r="G11" t="str">
            <v>הדרוזית המאוחדת</v>
          </cell>
          <cell r="I11" t="str">
            <v xml:space="preserve">אבו סנאן </v>
          </cell>
          <cell r="J11">
            <v>6989</v>
          </cell>
          <cell r="K11">
            <v>6989</v>
          </cell>
          <cell r="L11">
            <v>0.14680211761339249</v>
          </cell>
          <cell r="M11">
            <v>1026</v>
          </cell>
          <cell r="N11">
            <v>0.14680211761339249</v>
          </cell>
          <cell r="O11">
            <v>1026</v>
          </cell>
          <cell r="P11">
            <v>11</v>
          </cell>
          <cell r="Q11" t="b">
            <v>1</v>
          </cell>
          <cell r="R11">
            <v>1.6</v>
          </cell>
          <cell r="S11">
            <v>635</v>
          </cell>
          <cell r="T11">
            <v>10.299999999999999</v>
          </cell>
          <cell r="U11" t="str">
            <v>Gap</v>
          </cell>
          <cell r="V11">
            <v>0</v>
          </cell>
          <cell r="W11" t="str">
            <v>TRUE אבו סנאן</v>
          </cell>
          <cell r="X11">
            <v>6542</v>
          </cell>
          <cell r="Y11">
            <v>2</v>
          </cell>
          <cell r="Z11">
            <v>11</v>
          </cell>
          <cell r="AA11" t="str">
            <v/>
          </cell>
          <cell r="AB11">
            <v>2</v>
          </cell>
        </row>
        <row r="12">
          <cell r="B12">
            <v>473</v>
          </cell>
          <cell r="C12" t="str">
            <v>אבו סנאן</v>
          </cell>
          <cell r="D12">
            <v>8354</v>
          </cell>
          <cell r="E12" t="str">
            <v>נה</v>
          </cell>
          <cell r="F12" t="str">
            <v>נה אבו סנאן</v>
          </cell>
          <cell r="G12" t="str">
            <v>אלנזאהה</v>
          </cell>
          <cell r="I12" t="str">
            <v xml:space="preserve">אבו סנאן </v>
          </cell>
          <cell r="J12">
            <v>6989</v>
          </cell>
          <cell r="K12">
            <v>6989</v>
          </cell>
          <cell r="L12">
            <v>0.11718414651595364</v>
          </cell>
          <cell r="M12">
            <v>819</v>
          </cell>
          <cell r="N12">
            <v>0.11718414651595364</v>
          </cell>
          <cell r="O12">
            <v>819</v>
          </cell>
          <cell r="P12">
            <v>11</v>
          </cell>
          <cell r="Q12" t="b">
            <v>1</v>
          </cell>
          <cell r="R12">
            <v>1.3</v>
          </cell>
          <cell r="S12">
            <v>635</v>
          </cell>
          <cell r="T12">
            <v>10.299999999999999</v>
          </cell>
          <cell r="U12" t="str">
            <v>Gap</v>
          </cell>
          <cell r="V12">
            <v>0</v>
          </cell>
          <cell r="W12" t="str">
            <v>TRUE אבו סנאן</v>
          </cell>
          <cell r="X12">
            <v>6542</v>
          </cell>
          <cell r="Y12">
            <v>1</v>
          </cell>
          <cell r="Z12">
            <v>11</v>
          </cell>
          <cell r="AA12" t="str">
            <v/>
          </cell>
          <cell r="AB12">
            <v>1</v>
          </cell>
        </row>
        <row r="13">
          <cell r="B13">
            <v>473</v>
          </cell>
          <cell r="C13" t="str">
            <v>אבו סנאן</v>
          </cell>
          <cell r="D13">
            <v>8354</v>
          </cell>
          <cell r="E13" t="str">
            <v>עם</v>
          </cell>
          <cell r="F13" t="str">
            <v>עם אבו סנאן</v>
          </cell>
          <cell r="G13" t="str">
            <v>הערבית המאוחדת</v>
          </cell>
          <cell r="I13" t="str">
            <v xml:space="preserve">אבו סנאן </v>
          </cell>
          <cell r="J13">
            <v>6989</v>
          </cell>
          <cell r="K13">
            <v>6989</v>
          </cell>
          <cell r="L13">
            <v>0.111603949062813</v>
          </cell>
          <cell r="M13">
            <v>780</v>
          </cell>
          <cell r="N13">
            <v>0.111603949062813</v>
          </cell>
          <cell r="O13">
            <v>780</v>
          </cell>
          <cell r="P13">
            <v>11</v>
          </cell>
          <cell r="Q13" t="b">
            <v>1</v>
          </cell>
          <cell r="R13">
            <v>1.2</v>
          </cell>
          <cell r="S13">
            <v>635</v>
          </cell>
          <cell r="T13">
            <v>10.299999999999999</v>
          </cell>
          <cell r="U13" t="str">
            <v>Gap</v>
          </cell>
          <cell r="V13">
            <v>0</v>
          </cell>
          <cell r="W13" t="str">
            <v>TRUE אבו סנאן</v>
          </cell>
          <cell r="X13">
            <v>6542</v>
          </cell>
          <cell r="Y13">
            <v>1</v>
          </cell>
          <cell r="Z13">
            <v>11</v>
          </cell>
          <cell r="AA13" t="str">
            <v/>
          </cell>
          <cell r="AB13">
            <v>1</v>
          </cell>
        </row>
        <row r="14">
          <cell r="B14">
            <v>473</v>
          </cell>
          <cell r="C14" t="str">
            <v>אבו סנאן</v>
          </cell>
          <cell r="D14">
            <v>8354</v>
          </cell>
          <cell r="E14" t="str">
            <v>יק</v>
          </cell>
          <cell r="F14" t="str">
            <v>יק אבו סנאן</v>
          </cell>
          <cell r="G14" t="str">
            <v>אלרסאלה</v>
          </cell>
          <cell r="I14" t="str">
            <v xml:space="preserve">אבו סנאן </v>
          </cell>
          <cell r="J14">
            <v>6989</v>
          </cell>
          <cell r="K14">
            <v>6989</v>
          </cell>
          <cell r="L14">
            <v>0.10831306338531979</v>
          </cell>
          <cell r="M14">
            <v>757</v>
          </cell>
          <cell r="N14">
            <v>0.10831306338531979</v>
          </cell>
          <cell r="O14">
            <v>757</v>
          </cell>
          <cell r="P14">
            <v>11</v>
          </cell>
          <cell r="Q14" t="b">
            <v>1</v>
          </cell>
          <cell r="R14">
            <v>1.2</v>
          </cell>
          <cell r="S14">
            <v>635</v>
          </cell>
          <cell r="T14">
            <v>10.299999999999999</v>
          </cell>
          <cell r="U14" t="str">
            <v>Gap</v>
          </cell>
          <cell r="V14">
            <v>0</v>
          </cell>
          <cell r="W14" t="str">
            <v>TRUE אבו סנאן</v>
          </cell>
          <cell r="X14">
            <v>6542</v>
          </cell>
          <cell r="Y14">
            <v>1</v>
          </cell>
          <cell r="Z14">
            <v>11</v>
          </cell>
          <cell r="AA14" t="str">
            <v/>
          </cell>
          <cell r="AB14">
            <v>1</v>
          </cell>
        </row>
        <row r="15">
          <cell r="B15">
            <v>473</v>
          </cell>
          <cell r="C15" t="str">
            <v>אבו סנאן</v>
          </cell>
          <cell r="D15">
            <v>8354</v>
          </cell>
          <cell r="E15" t="str">
            <v>ר</v>
          </cell>
          <cell r="F15" t="str">
            <v>ר אבו סנאן</v>
          </cell>
          <cell r="G15" t="str">
            <v>האמונה לשינוי</v>
          </cell>
          <cell r="I15" t="str">
            <v xml:space="preserve">אבו סנאן </v>
          </cell>
          <cell r="J15">
            <v>6989</v>
          </cell>
          <cell r="K15">
            <v>6989</v>
          </cell>
          <cell r="L15">
            <v>8.398912576906567E-2</v>
          </cell>
          <cell r="M15">
            <v>587</v>
          </cell>
          <cell r="N15">
            <v>8.398912576906567E-2</v>
          </cell>
          <cell r="O15">
            <v>587</v>
          </cell>
          <cell r="P15">
            <v>11</v>
          </cell>
          <cell r="Q15" t="b">
            <v>1</v>
          </cell>
          <cell r="R15">
            <v>0.9</v>
          </cell>
          <cell r="S15">
            <v>635</v>
          </cell>
          <cell r="T15">
            <v>10.299999999999999</v>
          </cell>
          <cell r="U15" t="str">
            <v>Gap</v>
          </cell>
          <cell r="V15">
            <v>0</v>
          </cell>
          <cell r="W15" t="str">
            <v>TRUE אבו סנאן</v>
          </cell>
          <cell r="X15">
            <v>6542</v>
          </cell>
          <cell r="Y15">
            <v>1</v>
          </cell>
          <cell r="Z15">
            <v>11</v>
          </cell>
          <cell r="AA15" t="str">
            <v/>
          </cell>
          <cell r="AB15">
            <v>1</v>
          </cell>
        </row>
        <row r="16">
          <cell r="B16">
            <v>473</v>
          </cell>
          <cell r="C16" t="str">
            <v>אבו סנאן</v>
          </cell>
          <cell r="D16">
            <v>8354</v>
          </cell>
          <cell r="E16" t="str">
            <v>ס</v>
          </cell>
          <cell r="F16" t="str">
            <v>ס אבו סנאן</v>
          </cell>
          <cell r="G16" t="str">
            <v>אלנור ואלהודה</v>
          </cell>
          <cell r="I16" t="str">
            <v xml:space="preserve">אבו סנאן </v>
          </cell>
          <cell r="J16">
            <v>6989</v>
          </cell>
          <cell r="K16">
            <v>6989</v>
          </cell>
          <cell r="L16">
            <v>5.9951352124767494E-2</v>
          </cell>
          <cell r="M16">
            <v>419</v>
          </cell>
          <cell r="N16">
            <v>5.9951352124767494E-2</v>
          </cell>
          <cell r="O16">
            <v>419</v>
          </cell>
          <cell r="P16">
            <v>11</v>
          </cell>
          <cell r="Q16" t="b">
            <v>0</v>
          </cell>
          <cell r="R16">
            <v>0</v>
          </cell>
          <cell r="S16">
            <v>635</v>
          </cell>
          <cell r="T16">
            <v>10.299999999999999</v>
          </cell>
          <cell r="U16" t="str">
            <v>Gap</v>
          </cell>
          <cell r="V16">
            <v>0</v>
          </cell>
          <cell r="W16" t="str">
            <v>FALSE אבו סנאן</v>
          </cell>
          <cell r="X16">
            <v>447</v>
          </cell>
          <cell r="Y16">
            <v>0</v>
          </cell>
          <cell r="Z16">
            <v>11</v>
          </cell>
          <cell r="AA16" t="str">
            <v/>
          </cell>
          <cell r="AB16">
            <v>0</v>
          </cell>
        </row>
        <row r="17">
          <cell r="B17">
            <v>473</v>
          </cell>
          <cell r="C17" t="str">
            <v>אבו סנאן</v>
          </cell>
          <cell r="D17">
            <v>8354</v>
          </cell>
          <cell r="E17" t="str">
            <v>ך</v>
          </cell>
          <cell r="F17" t="str">
            <v>ך אבו סנאן</v>
          </cell>
          <cell r="G17" t="str">
            <v>גיל חדש</v>
          </cell>
          <cell r="H17" t="str">
            <v>ביתם גסאן</v>
          </cell>
          <cell r="I17" t="str">
            <v>אבו סנאן ביתם גסאן</v>
          </cell>
          <cell r="J17">
            <v>6989</v>
          </cell>
          <cell r="K17">
            <v>6989</v>
          </cell>
          <cell r="L17">
            <v>1.4308198597796538E-3</v>
          </cell>
          <cell r="M17">
            <v>10</v>
          </cell>
          <cell r="N17">
            <v>1.4308198597796538E-3</v>
          </cell>
          <cell r="O17">
            <v>10</v>
          </cell>
          <cell r="P17">
            <v>11</v>
          </cell>
          <cell r="Q17" t="b">
            <v>0</v>
          </cell>
          <cell r="R17">
            <v>0</v>
          </cell>
          <cell r="S17">
            <v>635</v>
          </cell>
          <cell r="T17">
            <v>10.299999999999999</v>
          </cell>
          <cell r="U17" t="str">
            <v>Gap</v>
          </cell>
          <cell r="V17">
            <v>0</v>
          </cell>
          <cell r="W17" t="str">
            <v>FALSE אבו סנאן</v>
          </cell>
          <cell r="X17">
            <v>447</v>
          </cell>
          <cell r="Y17">
            <v>0</v>
          </cell>
          <cell r="Z17">
            <v>11</v>
          </cell>
          <cell r="AA17" t="str">
            <v/>
          </cell>
          <cell r="AB17">
            <v>0</v>
          </cell>
        </row>
        <row r="18">
          <cell r="B18">
            <v>473</v>
          </cell>
          <cell r="C18" t="str">
            <v>אבו סנאן</v>
          </cell>
          <cell r="D18">
            <v>8354</v>
          </cell>
          <cell r="E18" t="str">
            <v>נ</v>
          </cell>
          <cell r="F18" t="str">
            <v>נ אבו סנאן</v>
          </cell>
          <cell r="G18" t="str">
            <v>אלבלד</v>
          </cell>
          <cell r="H18" t="str">
            <v>מושלב האני</v>
          </cell>
          <cell r="I18" t="str">
            <v>אבו סנאן מושלב האני</v>
          </cell>
          <cell r="J18">
            <v>6989</v>
          </cell>
          <cell r="K18">
            <v>6989</v>
          </cell>
          <cell r="L18">
            <v>1.2877378738016883E-3</v>
          </cell>
          <cell r="M18">
            <v>9</v>
          </cell>
          <cell r="N18">
            <v>1.2877378738016883E-3</v>
          </cell>
          <cell r="O18">
            <v>9</v>
          </cell>
          <cell r="P18">
            <v>11</v>
          </cell>
          <cell r="Q18" t="b">
            <v>0</v>
          </cell>
          <cell r="R18">
            <v>0</v>
          </cell>
          <cell r="S18">
            <v>635</v>
          </cell>
          <cell r="T18">
            <v>10.299999999999999</v>
          </cell>
          <cell r="U18" t="str">
            <v>Gap</v>
          </cell>
          <cell r="V18">
            <v>0</v>
          </cell>
          <cell r="W18" t="str">
            <v>FALSE אבו סנאן</v>
          </cell>
          <cell r="X18">
            <v>447</v>
          </cell>
          <cell r="Y18">
            <v>0</v>
          </cell>
          <cell r="Z18">
            <v>11</v>
          </cell>
          <cell r="AA18" t="str">
            <v/>
          </cell>
          <cell r="AB18">
            <v>0</v>
          </cell>
        </row>
        <row r="19">
          <cell r="B19">
            <v>473</v>
          </cell>
          <cell r="C19" t="str">
            <v>אבו סנאן</v>
          </cell>
          <cell r="D19">
            <v>8354</v>
          </cell>
          <cell r="E19" t="str">
            <v>א</v>
          </cell>
          <cell r="F19" t="str">
            <v>א אבו סנאן</v>
          </cell>
          <cell r="G19" t="str">
            <v>אחווה ושוויון</v>
          </cell>
          <cell r="H19" t="str">
            <v>עזאם קופטאן</v>
          </cell>
          <cell r="I19" t="str">
            <v>אבו סנאן עזאם קופטאן</v>
          </cell>
          <cell r="J19">
            <v>6989</v>
          </cell>
          <cell r="K19">
            <v>6989</v>
          </cell>
          <cell r="L19">
            <v>4.2924595793389613E-4</v>
          </cell>
          <cell r="M19">
            <v>3</v>
          </cell>
          <cell r="N19">
            <v>4.2924595793389613E-4</v>
          </cell>
          <cell r="O19">
            <v>3</v>
          </cell>
          <cell r="P19">
            <v>11</v>
          </cell>
          <cell r="Q19" t="b">
            <v>0</v>
          </cell>
          <cell r="R19">
            <v>0</v>
          </cell>
          <cell r="S19">
            <v>635</v>
          </cell>
          <cell r="T19">
            <v>10.299999999999999</v>
          </cell>
          <cell r="U19" t="str">
            <v>Gap</v>
          </cell>
          <cell r="V19">
            <v>0</v>
          </cell>
          <cell r="W19" t="str">
            <v>FALSE אבו סנאן</v>
          </cell>
          <cell r="X19">
            <v>447</v>
          </cell>
          <cell r="Y19">
            <v>0</v>
          </cell>
          <cell r="Z19">
            <v>11</v>
          </cell>
          <cell r="AA19" t="str">
            <v/>
          </cell>
          <cell r="AB19">
            <v>0</v>
          </cell>
        </row>
        <row r="20">
          <cell r="B20">
            <v>473</v>
          </cell>
          <cell r="C20" t="str">
            <v>אבו סנאן</v>
          </cell>
          <cell r="D20">
            <v>8354</v>
          </cell>
          <cell r="E20" t="str">
            <v>ז</v>
          </cell>
          <cell r="F20" t="str">
            <v>ז אבו סנאן</v>
          </cell>
          <cell r="G20" t="str">
            <v>המתקדמת</v>
          </cell>
          <cell r="H20" t="str">
            <v>משלב נוהאד</v>
          </cell>
          <cell r="I20" t="str">
            <v>אבו סנאן משלב נוהאד</v>
          </cell>
          <cell r="J20">
            <v>6989</v>
          </cell>
          <cell r="K20">
            <v>6989</v>
          </cell>
          <cell r="L20">
            <v>2.8616397195593076E-4</v>
          </cell>
          <cell r="M20">
            <v>2</v>
          </cell>
          <cell r="N20">
            <v>2.8616397195593076E-4</v>
          </cell>
          <cell r="O20">
            <v>2</v>
          </cell>
          <cell r="P20">
            <v>11</v>
          </cell>
          <cell r="Q20" t="b">
            <v>0</v>
          </cell>
          <cell r="R20">
            <v>0</v>
          </cell>
          <cell r="S20">
            <v>635</v>
          </cell>
          <cell r="T20">
            <v>10.299999999999999</v>
          </cell>
          <cell r="U20" t="str">
            <v>Gap</v>
          </cell>
          <cell r="V20">
            <v>0</v>
          </cell>
          <cell r="W20" t="str">
            <v>FALSE אבו סנאן</v>
          </cell>
          <cell r="X20">
            <v>447</v>
          </cell>
          <cell r="Y20">
            <v>0</v>
          </cell>
          <cell r="Z20">
            <v>11</v>
          </cell>
          <cell r="AA20" t="str">
            <v/>
          </cell>
          <cell r="AB20">
            <v>0</v>
          </cell>
        </row>
        <row r="21">
          <cell r="B21">
            <v>473</v>
          </cell>
          <cell r="C21" t="str">
            <v>אבו סנאן</v>
          </cell>
          <cell r="D21">
            <v>8354</v>
          </cell>
          <cell r="E21" t="str">
            <v>ף</v>
          </cell>
          <cell r="F21" t="str">
            <v>ף אבו סנאן</v>
          </cell>
          <cell r="G21" t="str">
            <v>אבו סנאן לכולנו</v>
          </cell>
          <cell r="H21" t="str">
            <v>מוסא נעים</v>
          </cell>
          <cell r="I21" t="str">
            <v>אבו סנאן מוסא נעים</v>
          </cell>
          <cell r="J21">
            <v>6989</v>
          </cell>
          <cell r="K21">
            <v>6989</v>
          </cell>
          <cell r="L21">
            <v>2.8616397195593076E-4</v>
          </cell>
          <cell r="M21">
            <v>2</v>
          </cell>
          <cell r="N21">
            <v>2.8616397195593076E-4</v>
          </cell>
          <cell r="O21">
            <v>2</v>
          </cell>
          <cell r="P21">
            <v>11</v>
          </cell>
          <cell r="Q21" t="b">
            <v>0</v>
          </cell>
          <cell r="R21">
            <v>0</v>
          </cell>
          <cell r="S21">
            <v>635</v>
          </cell>
          <cell r="T21">
            <v>10.299999999999999</v>
          </cell>
          <cell r="U21" t="str">
            <v>Gap</v>
          </cell>
          <cell r="V21">
            <v>0</v>
          </cell>
          <cell r="W21" t="str">
            <v>FALSE אבו סנאן</v>
          </cell>
          <cell r="X21">
            <v>447</v>
          </cell>
          <cell r="Y21">
            <v>0</v>
          </cell>
          <cell r="Z21">
            <v>11</v>
          </cell>
          <cell r="AA21" t="str">
            <v/>
          </cell>
          <cell r="AB21">
            <v>0</v>
          </cell>
        </row>
        <row r="22">
          <cell r="B22">
            <v>473</v>
          </cell>
          <cell r="C22" t="str">
            <v>אבו סנאן</v>
          </cell>
          <cell r="D22">
            <v>8354</v>
          </cell>
          <cell r="E22" t="str">
            <v>ץ</v>
          </cell>
          <cell r="F22" t="str">
            <v>ץ אבו סנאן</v>
          </cell>
          <cell r="G22" t="str">
            <v>אלאסתקאמה</v>
          </cell>
          <cell r="H22" t="str">
            <v>סעב גאזי</v>
          </cell>
          <cell r="I22" t="str">
            <v>אבו סנאן סעב גאזי</v>
          </cell>
          <cell r="J22">
            <v>6989</v>
          </cell>
          <cell r="K22">
            <v>6989</v>
          </cell>
          <cell r="L22">
            <v>2.8616397195593076E-4</v>
          </cell>
          <cell r="M22">
            <v>2</v>
          </cell>
          <cell r="N22">
            <v>2.8616397195593076E-4</v>
          </cell>
          <cell r="O22">
            <v>2</v>
          </cell>
          <cell r="P22">
            <v>11</v>
          </cell>
          <cell r="Q22" t="b">
            <v>0</v>
          </cell>
          <cell r="R22">
            <v>0</v>
          </cell>
          <cell r="S22">
            <v>635</v>
          </cell>
          <cell r="T22">
            <v>10.299999999999999</v>
          </cell>
          <cell r="U22" t="str">
            <v>Gap</v>
          </cell>
          <cell r="V22">
            <v>0</v>
          </cell>
          <cell r="W22" t="str">
            <v>FALSE אבו סנאן</v>
          </cell>
          <cell r="X22">
            <v>447</v>
          </cell>
          <cell r="Y22">
            <v>0</v>
          </cell>
          <cell r="Z22">
            <v>11</v>
          </cell>
          <cell r="AA22" t="str">
            <v/>
          </cell>
          <cell r="AB22">
            <v>0</v>
          </cell>
        </row>
        <row r="23">
          <cell r="B23">
            <v>182</v>
          </cell>
          <cell r="C23" t="str">
            <v>אבן יהודה</v>
          </cell>
          <cell r="D23">
            <v>9172</v>
          </cell>
          <cell r="E23" t="str">
            <v>לי</v>
          </cell>
          <cell r="F23" t="str">
            <v>לי אבן יהודה</v>
          </cell>
          <cell r="G23" t="str">
            <v>יותר בראשות אברהם הררי</v>
          </cell>
          <cell r="H23" t="str">
            <v>הררי אברהם</v>
          </cell>
          <cell r="I23" t="str">
            <v>אבן יהודה הררי אברהם</v>
          </cell>
          <cell r="J23">
            <v>5229</v>
          </cell>
          <cell r="K23">
            <v>5229</v>
          </cell>
          <cell r="L23">
            <v>0.42073054121246894</v>
          </cell>
          <cell r="M23">
            <v>2200</v>
          </cell>
          <cell r="N23">
            <v>0.42073054121246894</v>
          </cell>
          <cell r="O23">
            <v>2200</v>
          </cell>
          <cell r="P23">
            <v>11</v>
          </cell>
          <cell r="Q23" t="b">
            <v>1</v>
          </cell>
          <cell r="R23">
            <v>4.5999999999999996</v>
          </cell>
          <cell r="S23">
            <v>475</v>
          </cell>
          <cell r="T23">
            <v>9.8999999999999986</v>
          </cell>
          <cell r="U23" t="str">
            <v>Gap</v>
          </cell>
          <cell r="V23">
            <v>1</v>
          </cell>
          <cell r="W23" t="str">
            <v>TRUE אבן יהודה</v>
          </cell>
          <cell r="X23">
            <v>4739</v>
          </cell>
          <cell r="Y23">
            <v>5</v>
          </cell>
          <cell r="Z23">
            <v>11</v>
          </cell>
          <cell r="AA23" t="str">
            <v/>
          </cell>
          <cell r="AB23">
            <v>6</v>
          </cell>
        </row>
        <row r="24">
          <cell r="B24">
            <v>182</v>
          </cell>
          <cell r="C24" t="str">
            <v>אבן יהודה</v>
          </cell>
          <cell r="D24">
            <v>9172</v>
          </cell>
          <cell r="E24" t="str">
            <v>א</v>
          </cell>
          <cell r="F24" t="str">
            <v>א אבן יהודה</v>
          </cell>
          <cell r="G24" t="str">
            <v>המושבה שלנו</v>
          </cell>
          <cell r="H24" t="str">
            <v>אליאס ערן</v>
          </cell>
          <cell r="I24" t="str">
            <v>אבן יהודה אליאס ערן</v>
          </cell>
          <cell r="J24">
            <v>5229</v>
          </cell>
          <cell r="K24">
            <v>5229</v>
          </cell>
          <cell r="L24">
            <v>0.34710269650028686</v>
          </cell>
          <cell r="M24">
            <v>1815</v>
          </cell>
          <cell r="N24">
            <v>0.34710269650028686</v>
          </cell>
          <cell r="O24">
            <v>1815</v>
          </cell>
          <cell r="P24">
            <v>11</v>
          </cell>
          <cell r="Q24" t="b">
            <v>1</v>
          </cell>
          <cell r="R24">
            <v>3.8</v>
          </cell>
          <cell r="S24">
            <v>475</v>
          </cell>
          <cell r="T24">
            <v>9.8999999999999986</v>
          </cell>
          <cell r="U24" t="str">
            <v>Gap</v>
          </cell>
          <cell r="V24">
            <v>0</v>
          </cell>
          <cell r="W24" t="str">
            <v>TRUE אבן יהודה</v>
          </cell>
          <cell r="X24">
            <v>4739</v>
          </cell>
          <cell r="Y24">
            <v>4</v>
          </cell>
          <cell r="Z24">
            <v>11</v>
          </cell>
          <cell r="AA24" t="str">
            <v/>
          </cell>
          <cell r="AB24">
            <v>4</v>
          </cell>
        </row>
        <row r="25">
          <cell r="B25">
            <v>182</v>
          </cell>
          <cell r="C25" t="str">
            <v>אבן יהודה</v>
          </cell>
          <cell r="D25">
            <v>9172</v>
          </cell>
          <cell r="E25" t="str">
            <v>פה</v>
          </cell>
          <cell r="F25" t="str">
            <v>פה אבן יהודה</v>
          </cell>
          <cell r="G25" t="str">
            <v>סיעת הצעירים בראשות עמרי פלד</v>
          </cell>
          <cell r="I25" t="str">
            <v xml:space="preserve">אבן יהודה </v>
          </cell>
          <cell r="J25">
            <v>5229</v>
          </cell>
          <cell r="K25">
            <v>5229</v>
          </cell>
          <cell r="L25">
            <v>0.1384585962899216</v>
          </cell>
          <cell r="M25">
            <v>724</v>
          </cell>
          <cell r="N25">
            <v>0.1384585962899216</v>
          </cell>
          <cell r="O25">
            <v>724.00000000000011</v>
          </cell>
          <cell r="P25">
            <v>11</v>
          </cell>
          <cell r="Q25" t="b">
            <v>1</v>
          </cell>
          <cell r="R25">
            <v>1.5</v>
          </cell>
          <cell r="S25">
            <v>475</v>
          </cell>
          <cell r="T25">
            <v>9.8999999999999986</v>
          </cell>
          <cell r="U25" t="str">
            <v>Gap</v>
          </cell>
          <cell r="V25">
            <v>0</v>
          </cell>
          <cell r="W25" t="str">
            <v>TRUE אבן יהודה</v>
          </cell>
          <cell r="X25">
            <v>4739</v>
          </cell>
          <cell r="Y25">
            <v>2</v>
          </cell>
          <cell r="Z25">
            <v>11</v>
          </cell>
          <cell r="AA25" t="str">
            <v/>
          </cell>
          <cell r="AB25">
            <v>2</v>
          </cell>
        </row>
        <row r="26">
          <cell r="B26">
            <v>182</v>
          </cell>
          <cell r="C26" t="str">
            <v>אבן יהודה</v>
          </cell>
          <cell r="D26">
            <v>9172</v>
          </cell>
          <cell r="E26" t="str">
            <v>שס</v>
          </cell>
          <cell r="F26" t="str">
            <v>שס אבן יהודה</v>
          </cell>
          <cell r="G26" t="str">
            <v>התאחדות הספרדים העולמית שומרי תורה</v>
          </cell>
          <cell r="I26" t="str">
            <v xml:space="preserve">אבן יהודה </v>
          </cell>
          <cell r="J26">
            <v>5229</v>
          </cell>
          <cell r="K26">
            <v>5229</v>
          </cell>
          <cell r="L26">
            <v>5.450372920252438E-2</v>
          </cell>
          <cell r="M26">
            <v>285</v>
          </cell>
          <cell r="N26">
            <v>5.450372920252438E-2</v>
          </cell>
          <cell r="O26">
            <v>285</v>
          </cell>
          <cell r="P26">
            <v>11</v>
          </cell>
          <cell r="Q26" t="b">
            <v>0</v>
          </cell>
          <cell r="R26">
            <v>0</v>
          </cell>
          <cell r="S26">
            <v>475</v>
          </cell>
          <cell r="T26">
            <v>9.8999999999999986</v>
          </cell>
          <cell r="U26" t="str">
            <v>Gap</v>
          </cell>
          <cell r="V26">
            <v>0</v>
          </cell>
          <cell r="W26" t="str">
            <v>FALSE אבן יהודה</v>
          </cell>
          <cell r="X26">
            <v>490</v>
          </cell>
          <cell r="Y26">
            <v>0</v>
          </cell>
          <cell r="Z26">
            <v>11</v>
          </cell>
          <cell r="AA26" t="str">
            <v/>
          </cell>
          <cell r="AB26">
            <v>0</v>
          </cell>
        </row>
        <row r="27">
          <cell r="B27">
            <v>182</v>
          </cell>
          <cell r="C27" t="str">
            <v>אבן יהודה</v>
          </cell>
          <cell r="D27">
            <v>9172</v>
          </cell>
          <cell r="E27" t="str">
            <v>טב</v>
          </cell>
          <cell r="F27" t="str">
            <v>טב אבן יהודה</v>
          </cell>
          <cell r="G27" t="str">
            <v>הבית היהודי בראשות משומר לוי</v>
          </cell>
          <cell r="H27" t="str">
            <v>לוי משומר</v>
          </cell>
          <cell r="I27" t="str">
            <v>אבן יהודה לוי משומר</v>
          </cell>
          <cell r="J27">
            <v>5229</v>
          </cell>
          <cell r="K27">
            <v>5229</v>
          </cell>
          <cell r="L27">
            <v>3.9204436794798243E-2</v>
          </cell>
          <cell r="M27">
            <v>205</v>
          </cell>
          <cell r="N27">
            <v>3.9204436794798243E-2</v>
          </cell>
          <cell r="O27">
            <v>205.00000000000003</v>
          </cell>
          <cell r="P27">
            <v>11</v>
          </cell>
          <cell r="Q27" t="b">
            <v>0</v>
          </cell>
          <cell r="R27">
            <v>0</v>
          </cell>
          <cell r="S27">
            <v>475</v>
          </cell>
          <cell r="T27">
            <v>9.8999999999999986</v>
          </cell>
          <cell r="U27" t="str">
            <v>Gap</v>
          </cell>
          <cell r="V27">
            <v>0</v>
          </cell>
          <cell r="W27" t="str">
            <v>FALSE אבן יהודה</v>
          </cell>
          <cell r="X27">
            <v>490</v>
          </cell>
          <cell r="Y27">
            <v>0</v>
          </cell>
          <cell r="Z27">
            <v>11</v>
          </cell>
          <cell r="AA27" t="str">
            <v/>
          </cell>
          <cell r="AB27">
            <v>0</v>
          </cell>
        </row>
        <row r="28">
          <cell r="B28">
            <v>2710</v>
          </cell>
          <cell r="C28" t="str">
            <v>אום אל-פחם</v>
          </cell>
          <cell r="D28">
            <v>30305</v>
          </cell>
          <cell r="E28" t="str">
            <v>מ</v>
          </cell>
          <cell r="F28" t="str">
            <v>מ אום אל-פחם</v>
          </cell>
          <cell r="G28" t="str">
            <v>נור אלמוסתקבל</v>
          </cell>
          <cell r="I28" t="str">
            <v xml:space="preserve">אום אל-פחם </v>
          </cell>
          <cell r="J28">
            <v>19197</v>
          </cell>
          <cell r="K28">
            <v>19197</v>
          </cell>
          <cell r="L28">
            <v>0.43053602125332086</v>
          </cell>
          <cell r="M28">
            <v>8265</v>
          </cell>
          <cell r="N28">
            <v>0.43053602125332086</v>
          </cell>
          <cell r="O28">
            <v>8265</v>
          </cell>
          <cell r="P28">
            <v>17</v>
          </cell>
          <cell r="Q28" t="b">
            <v>1</v>
          </cell>
          <cell r="R28">
            <v>7.3</v>
          </cell>
          <cell r="S28">
            <v>1129</v>
          </cell>
          <cell r="T28">
            <v>16.8</v>
          </cell>
          <cell r="U28" t="str">
            <v>Gap</v>
          </cell>
          <cell r="V28">
            <v>0</v>
          </cell>
          <cell r="W28" t="str">
            <v>TRUE אום אל-פחם</v>
          </cell>
          <cell r="X28">
            <v>18997</v>
          </cell>
          <cell r="Y28">
            <v>7</v>
          </cell>
          <cell r="Z28">
            <v>17</v>
          </cell>
          <cell r="AA28" t="str">
            <v/>
          </cell>
          <cell r="AB28">
            <v>7</v>
          </cell>
        </row>
        <row r="29">
          <cell r="B29">
            <v>2710</v>
          </cell>
          <cell r="C29" t="str">
            <v>אום אל-פחם</v>
          </cell>
          <cell r="D29">
            <v>30305</v>
          </cell>
          <cell r="E29" t="str">
            <v>קפ</v>
          </cell>
          <cell r="F29" t="str">
            <v>קפ אום אל-פחם</v>
          </cell>
          <cell r="G29" t="str">
            <v>קאאמת אלופאק אלבלדי</v>
          </cell>
          <cell r="I29" t="str">
            <v xml:space="preserve">אום אל-פחם </v>
          </cell>
          <cell r="J29">
            <v>19197</v>
          </cell>
          <cell r="K29">
            <v>19197</v>
          </cell>
          <cell r="L29">
            <v>0.16231702870240142</v>
          </cell>
          <cell r="M29">
            <v>3116</v>
          </cell>
          <cell r="N29">
            <v>0.16231702870240142</v>
          </cell>
          <cell r="O29">
            <v>3116</v>
          </cell>
          <cell r="P29">
            <v>17</v>
          </cell>
          <cell r="Q29" t="b">
            <v>1</v>
          </cell>
          <cell r="R29">
            <v>2.8</v>
          </cell>
          <cell r="S29">
            <v>1129</v>
          </cell>
          <cell r="T29">
            <v>16.8</v>
          </cell>
          <cell r="U29" t="str">
            <v>Gap</v>
          </cell>
          <cell r="V29">
            <v>0</v>
          </cell>
          <cell r="W29" t="str">
            <v>TRUE אום אל-פחם</v>
          </cell>
          <cell r="X29">
            <v>18997</v>
          </cell>
          <cell r="Y29">
            <v>3</v>
          </cell>
          <cell r="Z29">
            <v>17</v>
          </cell>
          <cell r="AA29" t="str">
            <v/>
          </cell>
          <cell r="AB29">
            <v>3</v>
          </cell>
        </row>
        <row r="30">
          <cell r="B30">
            <v>2710</v>
          </cell>
          <cell r="C30" t="str">
            <v>אום אל-פחם</v>
          </cell>
          <cell r="D30">
            <v>30305</v>
          </cell>
          <cell r="E30" t="str">
            <v>ךי</v>
          </cell>
          <cell r="F30" t="str">
            <v>ךי אום אל-פחם</v>
          </cell>
          <cell r="G30" t="str">
            <v>אלתווחיד</v>
          </cell>
          <cell r="I30" t="str">
            <v xml:space="preserve">אום אל-פחם </v>
          </cell>
          <cell r="J30">
            <v>19197</v>
          </cell>
          <cell r="K30">
            <v>19197</v>
          </cell>
          <cell r="L30">
            <v>0.12804083971453872</v>
          </cell>
          <cell r="M30">
            <v>2458</v>
          </cell>
          <cell r="N30">
            <v>0.12804083971453872</v>
          </cell>
          <cell r="O30">
            <v>2458</v>
          </cell>
          <cell r="P30">
            <v>17</v>
          </cell>
          <cell r="Q30" t="b">
            <v>1</v>
          </cell>
          <cell r="R30">
            <v>2.2000000000000002</v>
          </cell>
          <cell r="S30">
            <v>1129</v>
          </cell>
          <cell r="T30">
            <v>16.8</v>
          </cell>
          <cell r="U30" t="str">
            <v>Gap</v>
          </cell>
          <cell r="V30">
            <v>0</v>
          </cell>
          <cell r="W30" t="str">
            <v>TRUE אום אל-פחם</v>
          </cell>
          <cell r="X30">
            <v>18997</v>
          </cell>
          <cell r="Y30">
            <v>2</v>
          </cell>
          <cell r="Z30">
            <v>17</v>
          </cell>
          <cell r="AA30" t="str">
            <v/>
          </cell>
          <cell r="AB30">
            <v>2</v>
          </cell>
        </row>
        <row r="31">
          <cell r="B31">
            <v>2710</v>
          </cell>
          <cell r="C31" t="str">
            <v>אום אל-פחם</v>
          </cell>
          <cell r="D31">
            <v>30305</v>
          </cell>
          <cell r="E31" t="str">
            <v>א</v>
          </cell>
          <cell r="F31" t="str">
            <v>א אום אל-פחם</v>
          </cell>
          <cell r="G31" t="str">
            <v>אום אלפחם אלמוחדה</v>
          </cell>
          <cell r="I31" t="str">
            <v xml:space="preserve">אום אל-פחם </v>
          </cell>
          <cell r="J31">
            <v>19197</v>
          </cell>
          <cell r="K31">
            <v>19197</v>
          </cell>
          <cell r="L31">
            <v>0.12517580872011252</v>
          </cell>
          <cell r="M31">
            <v>2403</v>
          </cell>
          <cell r="N31">
            <v>0.12517580872011252</v>
          </cell>
          <cell r="O31">
            <v>2403</v>
          </cell>
          <cell r="P31">
            <v>17</v>
          </cell>
          <cell r="Q31" t="b">
            <v>1</v>
          </cell>
          <cell r="R31">
            <v>2.1</v>
          </cell>
          <cell r="S31">
            <v>1129</v>
          </cell>
          <cell r="T31">
            <v>16.8</v>
          </cell>
          <cell r="U31" t="str">
            <v>Gap</v>
          </cell>
          <cell r="V31">
            <v>0</v>
          </cell>
          <cell r="W31" t="str">
            <v>TRUE אום אל-פחם</v>
          </cell>
          <cell r="X31">
            <v>18997</v>
          </cell>
          <cell r="Y31">
            <v>2</v>
          </cell>
          <cell r="Z31">
            <v>17</v>
          </cell>
          <cell r="AA31" t="str">
            <v/>
          </cell>
          <cell r="AB31">
            <v>2</v>
          </cell>
        </row>
        <row r="32">
          <cell r="B32">
            <v>2710</v>
          </cell>
          <cell r="C32" t="str">
            <v>אום אל-פחם</v>
          </cell>
          <cell r="D32">
            <v>30305</v>
          </cell>
          <cell r="E32" t="str">
            <v>נ</v>
          </cell>
          <cell r="F32" t="str">
            <v>נ אום אל-פחם</v>
          </cell>
          <cell r="G32" t="str">
            <v>אלתחאלף אלבלדי</v>
          </cell>
          <cell r="I32" t="str">
            <v xml:space="preserve">אום אל-פחם </v>
          </cell>
          <cell r="J32">
            <v>19197</v>
          </cell>
          <cell r="K32">
            <v>19197</v>
          </cell>
          <cell r="L32">
            <v>8.8399229046205133E-2</v>
          </cell>
          <cell r="M32">
            <v>1697</v>
          </cell>
          <cell r="N32">
            <v>8.8399229046205133E-2</v>
          </cell>
          <cell r="O32">
            <v>1697</v>
          </cell>
          <cell r="P32">
            <v>17</v>
          </cell>
          <cell r="Q32" t="b">
            <v>1</v>
          </cell>
          <cell r="R32">
            <v>1.5</v>
          </cell>
          <cell r="S32">
            <v>1129</v>
          </cell>
          <cell r="T32">
            <v>16.8</v>
          </cell>
          <cell r="U32" t="str">
            <v>Gap</v>
          </cell>
          <cell r="V32">
            <v>0</v>
          </cell>
          <cell r="W32" t="str">
            <v>TRUE אום אל-פחם</v>
          </cell>
          <cell r="X32">
            <v>18997</v>
          </cell>
          <cell r="Y32">
            <v>2</v>
          </cell>
          <cell r="Z32">
            <v>17</v>
          </cell>
          <cell r="AA32" t="str">
            <v/>
          </cell>
          <cell r="AB32">
            <v>2</v>
          </cell>
        </row>
        <row r="33">
          <cell r="B33">
            <v>2710</v>
          </cell>
          <cell r="C33" t="str">
            <v>אום אל-פחם</v>
          </cell>
          <cell r="D33">
            <v>30305</v>
          </cell>
          <cell r="E33" t="str">
            <v>הז</v>
          </cell>
          <cell r="F33" t="str">
            <v>הז אום אל-פחם</v>
          </cell>
          <cell r="G33" t="str">
            <v>אלאהראם</v>
          </cell>
          <cell r="I33" t="str">
            <v xml:space="preserve">אום אל-פחם </v>
          </cell>
          <cell r="J33">
            <v>19197</v>
          </cell>
          <cell r="K33">
            <v>19197</v>
          </cell>
          <cell r="L33">
            <v>5.5112778038235138E-2</v>
          </cell>
          <cell r="M33">
            <v>1058</v>
          </cell>
          <cell r="N33">
            <v>5.5112778038235138E-2</v>
          </cell>
          <cell r="O33">
            <v>1058</v>
          </cell>
          <cell r="P33">
            <v>17</v>
          </cell>
          <cell r="Q33" t="b">
            <v>1</v>
          </cell>
          <cell r="R33">
            <v>0.9</v>
          </cell>
          <cell r="S33">
            <v>1129</v>
          </cell>
          <cell r="T33">
            <v>16.8</v>
          </cell>
          <cell r="U33" t="str">
            <v>Gap</v>
          </cell>
          <cell r="V33">
            <v>0</v>
          </cell>
          <cell r="W33" t="str">
            <v>TRUE אום אל-פחם</v>
          </cell>
          <cell r="X33">
            <v>18997</v>
          </cell>
          <cell r="Y33">
            <v>1</v>
          </cell>
          <cell r="Z33">
            <v>17</v>
          </cell>
          <cell r="AA33" t="str">
            <v/>
          </cell>
          <cell r="AB33">
            <v>1</v>
          </cell>
        </row>
        <row r="34">
          <cell r="B34">
            <v>2710</v>
          </cell>
          <cell r="C34" t="str">
            <v>אום אל-פחם</v>
          </cell>
          <cell r="D34">
            <v>30305</v>
          </cell>
          <cell r="E34" t="str">
            <v>ו</v>
          </cell>
          <cell r="F34" t="str">
            <v>ו אום אל-פחם</v>
          </cell>
          <cell r="G34" t="str">
            <v>אום אלפחם אלג'דידה</v>
          </cell>
          <cell r="H34" t="str">
            <v>אגבאריה רג'א</v>
          </cell>
          <cell r="I34" t="str">
            <v>אום אל-פחם אגבאריה רג'א</v>
          </cell>
          <cell r="J34">
            <v>19197</v>
          </cell>
          <cell r="K34">
            <v>19197</v>
          </cell>
          <cell r="L34">
            <v>7.5532635307600142E-3</v>
          </cell>
          <cell r="M34">
            <v>145</v>
          </cell>
          <cell r="N34">
            <v>7.5532635307600142E-3</v>
          </cell>
          <cell r="O34">
            <v>145</v>
          </cell>
          <cell r="P34">
            <v>17</v>
          </cell>
          <cell r="Q34" t="b">
            <v>0</v>
          </cell>
          <cell r="R34">
            <v>0</v>
          </cell>
          <cell r="S34">
            <v>1129</v>
          </cell>
          <cell r="T34">
            <v>16.8</v>
          </cell>
          <cell r="U34" t="str">
            <v>Gap</v>
          </cell>
          <cell r="V34">
            <v>0</v>
          </cell>
          <cell r="W34" t="str">
            <v>FALSE אום אל-פחם</v>
          </cell>
          <cell r="X34">
            <v>200</v>
          </cell>
          <cell r="Y34">
            <v>0</v>
          </cell>
          <cell r="Z34">
            <v>17</v>
          </cell>
          <cell r="AA34" t="str">
            <v/>
          </cell>
          <cell r="AB34">
            <v>0</v>
          </cell>
        </row>
        <row r="35">
          <cell r="B35">
            <v>2710</v>
          </cell>
          <cell r="C35" t="str">
            <v>אום אל-פחם</v>
          </cell>
          <cell r="D35">
            <v>30305</v>
          </cell>
          <cell r="E35" t="str">
            <v>י</v>
          </cell>
          <cell r="F35" t="str">
            <v>י אום אל-פחם</v>
          </cell>
          <cell r="G35" t="str">
            <v>קאאמת אלנג'אח</v>
          </cell>
          <cell r="H35" t="str">
            <v>מחאג'נה יוסף</v>
          </cell>
          <cell r="I35" t="str">
            <v>אום אל-פחם מחאג'נה יוסף</v>
          </cell>
          <cell r="J35">
            <v>19197</v>
          </cell>
          <cell r="K35">
            <v>19197</v>
          </cell>
          <cell r="L35">
            <v>1.5627441787779341E-3</v>
          </cell>
          <cell r="M35">
            <v>30</v>
          </cell>
          <cell r="N35">
            <v>1.5627441787779341E-3</v>
          </cell>
          <cell r="O35">
            <v>30</v>
          </cell>
          <cell r="P35">
            <v>17</v>
          </cell>
          <cell r="Q35" t="b">
            <v>0</v>
          </cell>
          <cell r="R35">
            <v>0</v>
          </cell>
          <cell r="S35">
            <v>1129</v>
          </cell>
          <cell r="T35">
            <v>16.8</v>
          </cell>
          <cell r="U35" t="str">
            <v>Gap</v>
          </cell>
          <cell r="V35">
            <v>0</v>
          </cell>
          <cell r="W35" t="str">
            <v>FALSE אום אל-פחם</v>
          </cell>
          <cell r="X35">
            <v>200</v>
          </cell>
          <cell r="Y35">
            <v>0</v>
          </cell>
          <cell r="Z35">
            <v>17</v>
          </cell>
          <cell r="AA35" t="str">
            <v/>
          </cell>
          <cell r="AB35">
            <v>0</v>
          </cell>
        </row>
        <row r="36">
          <cell r="B36">
            <v>2710</v>
          </cell>
          <cell r="C36" t="str">
            <v>אום אל-פחם</v>
          </cell>
          <cell r="D36">
            <v>30305</v>
          </cell>
          <cell r="E36" t="str">
            <v>ץ</v>
          </cell>
          <cell r="F36" t="str">
            <v>ץ אום אל-פחם</v>
          </cell>
          <cell r="G36" t="str">
            <v>אלעהד</v>
          </cell>
          <cell r="H36" t="str">
            <v>אגבאריה ח'אלד</v>
          </cell>
          <cell r="I36" t="str">
            <v>אום אל-פחם אגבאריה ח'אלד</v>
          </cell>
          <cell r="J36">
            <v>19197</v>
          </cell>
          <cell r="K36">
            <v>19197</v>
          </cell>
          <cell r="L36">
            <v>1.3022868156482785E-3</v>
          </cell>
          <cell r="M36">
            <v>25</v>
          </cell>
          <cell r="N36">
            <v>1.3022868156482785E-3</v>
          </cell>
          <cell r="O36">
            <v>25</v>
          </cell>
          <cell r="P36">
            <v>17</v>
          </cell>
          <cell r="Q36" t="b">
            <v>0</v>
          </cell>
          <cell r="R36">
            <v>0</v>
          </cell>
          <cell r="S36">
            <v>1129</v>
          </cell>
          <cell r="T36">
            <v>16.8</v>
          </cell>
          <cell r="U36" t="str">
            <v>Gap</v>
          </cell>
          <cell r="V36">
            <v>1</v>
          </cell>
          <cell r="W36" t="str">
            <v>FALSE אום אל-פחם</v>
          </cell>
          <cell r="X36">
            <v>200</v>
          </cell>
          <cell r="Y36">
            <v>0</v>
          </cell>
          <cell r="Z36">
            <v>17</v>
          </cell>
          <cell r="AA36" t="str">
            <v/>
          </cell>
          <cell r="AB36">
            <v>1</v>
          </cell>
        </row>
        <row r="37">
          <cell r="B37">
            <v>31</v>
          </cell>
          <cell r="C37" t="str">
            <v>אופקים</v>
          </cell>
          <cell r="D37">
            <v>19226</v>
          </cell>
          <cell r="E37" t="str">
            <v>שס</v>
          </cell>
          <cell r="F37" t="str">
            <v>שס אופקים</v>
          </cell>
          <cell r="G37" t="str">
            <v>התאחדות הספרדים העולמית שומרי תורה</v>
          </cell>
          <cell r="I37" t="str">
            <v xml:space="preserve">אופקים </v>
          </cell>
          <cell r="J37">
            <v>12046</v>
          </cell>
          <cell r="K37">
            <v>12046</v>
          </cell>
          <cell r="L37">
            <v>0.18611987381703471</v>
          </cell>
          <cell r="M37">
            <v>2242</v>
          </cell>
          <cell r="N37">
            <v>0.18611987381703471</v>
          </cell>
          <cell r="O37">
            <v>2242</v>
          </cell>
          <cell r="P37">
            <v>15</v>
          </cell>
          <cell r="Q37" t="b">
            <v>1</v>
          </cell>
          <cell r="R37">
            <v>2.8</v>
          </cell>
          <cell r="S37">
            <v>803</v>
          </cell>
          <cell r="T37">
            <v>14.200000000000001</v>
          </cell>
          <cell r="U37" t="str">
            <v>Gap</v>
          </cell>
          <cell r="V37">
            <v>0</v>
          </cell>
          <cell r="W37" t="str">
            <v>TRUE אופקים</v>
          </cell>
          <cell r="X37">
            <v>11463</v>
          </cell>
          <cell r="Y37">
            <v>3</v>
          </cell>
          <cell r="Z37">
            <v>15</v>
          </cell>
          <cell r="AA37" t="str">
            <v/>
          </cell>
          <cell r="AB37">
            <v>3</v>
          </cell>
        </row>
        <row r="38">
          <cell r="B38">
            <v>31</v>
          </cell>
          <cell r="C38" t="str">
            <v>אופקים</v>
          </cell>
          <cell r="D38">
            <v>19226</v>
          </cell>
          <cell r="E38" t="str">
            <v>חי</v>
          </cell>
          <cell r="F38" t="str">
            <v>חי אופקים</v>
          </cell>
          <cell r="G38" t="str">
            <v>תנופה לאופקים בראשות יאיר חזן</v>
          </cell>
          <cell r="H38" t="str">
            <v>חזן יאיר</v>
          </cell>
          <cell r="I38" t="str">
            <v>אופקים חזן יאיר</v>
          </cell>
          <cell r="J38">
            <v>12046</v>
          </cell>
          <cell r="K38">
            <v>12046</v>
          </cell>
          <cell r="L38">
            <v>0.17989374066080027</v>
          </cell>
          <cell r="M38">
            <v>2167</v>
          </cell>
          <cell r="N38">
            <v>0.17989374066080027</v>
          </cell>
          <cell r="O38">
            <v>2167</v>
          </cell>
          <cell r="P38">
            <v>15</v>
          </cell>
          <cell r="Q38" t="b">
            <v>1</v>
          </cell>
          <cell r="R38">
            <v>2.7</v>
          </cell>
          <cell r="S38">
            <v>803</v>
          </cell>
          <cell r="T38">
            <v>14.200000000000001</v>
          </cell>
          <cell r="U38" t="str">
            <v>Gap</v>
          </cell>
          <cell r="V38">
            <v>0</v>
          </cell>
          <cell r="W38" t="str">
            <v>TRUE אופקים</v>
          </cell>
          <cell r="X38">
            <v>11463</v>
          </cell>
          <cell r="Y38">
            <v>3</v>
          </cell>
          <cell r="Z38">
            <v>15</v>
          </cell>
          <cell r="AA38" t="str">
            <v/>
          </cell>
          <cell r="AB38">
            <v>3</v>
          </cell>
        </row>
        <row r="39">
          <cell r="B39">
            <v>31</v>
          </cell>
          <cell r="C39" t="str">
            <v>אופקים</v>
          </cell>
          <cell r="D39">
            <v>19226</v>
          </cell>
          <cell r="E39" t="str">
            <v>דת</v>
          </cell>
          <cell r="F39" t="str">
            <v>דת אופקים</v>
          </cell>
          <cell r="G39" t="str">
            <v>הקהילה התורנית אופקים</v>
          </cell>
          <cell r="I39" t="str">
            <v xml:space="preserve">אופקים </v>
          </cell>
          <cell r="J39">
            <v>12046</v>
          </cell>
          <cell r="K39">
            <v>12046</v>
          </cell>
          <cell r="L39">
            <v>0.16461896065083845</v>
          </cell>
          <cell r="M39">
            <v>1983</v>
          </cell>
          <cell r="N39">
            <v>0.16461896065083845</v>
          </cell>
          <cell r="O39">
            <v>1983</v>
          </cell>
          <cell r="P39">
            <v>15</v>
          </cell>
          <cell r="Q39" t="b">
            <v>1</v>
          </cell>
          <cell r="R39">
            <v>2.5</v>
          </cell>
          <cell r="S39">
            <v>803</v>
          </cell>
          <cell r="T39">
            <v>14.200000000000001</v>
          </cell>
          <cell r="U39" t="str">
            <v>Gap</v>
          </cell>
          <cell r="V39">
            <v>0</v>
          </cell>
          <cell r="W39" t="str">
            <v>TRUE אופקים</v>
          </cell>
          <cell r="X39">
            <v>11463</v>
          </cell>
          <cell r="Y39">
            <v>3</v>
          </cell>
          <cell r="Z39">
            <v>15</v>
          </cell>
          <cell r="AA39" t="str">
            <v/>
          </cell>
          <cell r="AB39">
            <v>3</v>
          </cell>
        </row>
        <row r="40">
          <cell r="B40">
            <v>31</v>
          </cell>
          <cell r="C40" t="str">
            <v>אופקים</v>
          </cell>
          <cell r="D40">
            <v>19226</v>
          </cell>
          <cell r="E40" t="str">
            <v>מחל</v>
          </cell>
          <cell r="F40" t="str">
            <v>מחל אופקים</v>
          </cell>
          <cell r="G40" t="str">
            <v>הליכוד בראשות איציק דנינו</v>
          </cell>
          <cell r="H40" t="str">
            <v>דנינו יצחק איציק</v>
          </cell>
          <cell r="I40" t="str">
            <v>אופקים דנינו יצחק איציק</v>
          </cell>
          <cell r="J40">
            <v>12046</v>
          </cell>
          <cell r="K40">
            <v>12046</v>
          </cell>
          <cell r="L40">
            <v>0.1553212684708617</v>
          </cell>
          <cell r="M40">
            <v>1871</v>
          </cell>
          <cell r="N40">
            <v>0.1553212684708617</v>
          </cell>
          <cell r="O40">
            <v>1871</v>
          </cell>
          <cell r="P40">
            <v>15</v>
          </cell>
          <cell r="Q40" t="b">
            <v>1</v>
          </cell>
          <cell r="R40">
            <v>2.2999999999999998</v>
          </cell>
          <cell r="S40">
            <v>803</v>
          </cell>
          <cell r="T40">
            <v>14.200000000000001</v>
          </cell>
          <cell r="U40" t="str">
            <v>Gap</v>
          </cell>
          <cell r="V40">
            <v>1</v>
          </cell>
          <cell r="W40" t="str">
            <v>TRUE אופקים</v>
          </cell>
          <cell r="X40">
            <v>11463</v>
          </cell>
          <cell r="Y40">
            <v>2</v>
          </cell>
          <cell r="Z40">
            <v>15</v>
          </cell>
          <cell r="AA40" t="str">
            <v/>
          </cell>
          <cell r="AB40">
            <v>3</v>
          </cell>
        </row>
        <row r="41">
          <cell r="B41">
            <v>31</v>
          </cell>
          <cell r="C41" t="str">
            <v>אופקים</v>
          </cell>
          <cell r="D41">
            <v>19226</v>
          </cell>
          <cell r="E41" t="str">
            <v>כן</v>
          </cell>
          <cell r="F41" t="str">
            <v>כן אופקים</v>
          </cell>
          <cell r="G41" t="str">
            <v>יש תקוה בראשות אלי סעדה</v>
          </cell>
          <cell r="I41" t="str">
            <v xml:space="preserve">אופקים </v>
          </cell>
          <cell r="J41">
            <v>12046</v>
          </cell>
          <cell r="K41">
            <v>12046</v>
          </cell>
          <cell r="L41">
            <v>8.3181138967292054E-2</v>
          </cell>
          <cell r="M41">
            <v>1002</v>
          </cell>
          <cell r="N41">
            <v>8.3181138967292054E-2</v>
          </cell>
          <cell r="O41">
            <v>1002.0000000000001</v>
          </cell>
          <cell r="P41">
            <v>15</v>
          </cell>
          <cell r="Q41" t="b">
            <v>1</v>
          </cell>
          <cell r="R41">
            <v>1.2</v>
          </cell>
          <cell r="S41">
            <v>803</v>
          </cell>
          <cell r="T41">
            <v>14.200000000000001</v>
          </cell>
          <cell r="U41" t="str">
            <v>Gap</v>
          </cell>
          <cell r="V41">
            <v>0</v>
          </cell>
          <cell r="W41" t="str">
            <v>TRUE אופקים</v>
          </cell>
          <cell r="X41">
            <v>11463</v>
          </cell>
          <cell r="Y41">
            <v>1</v>
          </cell>
          <cell r="Z41">
            <v>15</v>
          </cell>
          <cell r="AA41" t="str">
            <v/>
          </cell>
          <cell r="AB41">
            <v>1</v>
          </cell>
        </row>
        <row r="42">
          <cell r="B42">
            <v>31</v>
          </cell>
          <cell r="C42" t="str">
            <v>אופקים</v>
          </cell>
          <cell r="D42">
            <v>19226</v>
          </cell>
          <cell r="E42" t="str">
            <v>טב</v>
          </cell>
          <cell r="F42" t="str">
            <v>טב אופקים</v>
          </cell>
          <cell r="G42" t="str">
            <v>הבית היהודי</v>
          </cell>
          <cell r="H42" t="str">
            <v>אוחיון משה</v>
          </cell>
          <cell r="I42" t="str">
            <v>אופקים אוחיון משה</v>
          </cell>
          <cell r="J42">
            <v>12046</v>
          </cell>
          <cell r="K42">
            <v>12046</v>
          </cell>
          <cell r="L42">
            <v>6.7242238087331888E-2</v>
          </cell>
          <cell r="M42">
            <v>810</v>
          </cell>
          <cell r="N42">
            <v>6.7242238087331888E-2</v>
          </cell>
          <cell r="O42">
            <v>809.99999999999989</v>
          </cell>
          <cell r="P42">
            <v>15</v>
          </cell>
          <cell r="Q42" t="b">
            <v>1</v>
          </cell>
          <cell r="R42">
            <v>1</v>
          </cell>
          <cell r="S42">
            <v>803</v>
          </cell>
          <cell r="T42">
            <v>14.200000000000001</v>
          </cell>
          <cell r="U42" t="str">
            <v>Gap</v>
          </cell>
          <cell r="V42">
            <v>0</v>
          </cell>
          <cell r="W42" t="str">
            <v>TRUE אופקים</v>
          </cell>
          <cell r="X42">
            <v>11463</v>
          </cell>
          <cell r="Y42">
            <v>1</v>
          </cell>
          <cell r="Z42">
            <v>15</v>
          </cell>
          <cell r="AA42" t="str">
            <v/>
          </cell>
          <cell r="AB42">
            <v>1</v>
          </cell>
        </row>
        <row r="43">
          <cell r="B43">
            <v>31</v>
          </cell>
          <cell r="C43" t="str">
            <v>אופקים</v>
          </cell>
          <cell r="D43">
            <v>19226</v>
          </cell>
          <cell r="E43" t="str">
            <v>נץ</v>
          </cell>
          <cell r="F43" t="str">
            <v>נץ אופקים</v>
          </cell>
          <cell r="G43" t="str">
            <v>אופקים רוצה שינוי</v>
          </cell>
          <cell r="I43" t="str">
            <v xml:space="preserve">אופקים </v>
          </cell>
          <cell r="J43">
            <v>12046</v>
          </cell>
          <cell r="K43">
            <v>12046</v>
          </cell>
          <cell r="L43">
            <v>6.1182135148597043E-2</v>
          </cell>
          <cell r="M43">
            <v>737</v>
          </cell>
          <cell r="N43">
            <v>6.1182135148597043E-2</v>
          </cell>
          <cell r="O43">
            <v>737</v>
          </cell>
          <cell r="P43">
            <v>15</v>
          </cell>
          <cell r="Q43" t="b">
            <v>1</v>
          </cell>
          <cell r="R43">
            <v>0.9</v>
          </cell>
          <cell r="S43">
            <v>803</v>
          </cell>
          <cell r="T43">
            <v>14.200000000000001</v>
          </cell>
          <cell r="U43" t="str">
            <v>Gap</v>
          </cell>
          <cell r="V43">
            <v>0</v>
          </cell>
          <cell r="W43" t="str">
            <v>TRUE אופקים</v>
          </cell>
          <cell r="X43">
            <v>11463</v>
          </cell>
          <cell r="Y43">
            <v>1</v>
          </cell>
          <cell r="Z43">
            <v>15</v>
          </cell>
          <cell r="AA43" t="str">
            <v/>
          </cell>
          <cell r="AB43">
            <v>1</v>
          </cell>
        </row>
        <row r="44">
          <cell r="B44">
            <v>31</v>
          </cell>
          <cell r="C44" t="str">
            <v>אופקים</v>
          </cell>
          <cell r="D44">
            <v>19226</v>
          </cell>
          <cell r="E44" t="str">
            <v>ל</v>
          </cell>
          <cell r="F44" t="str">
            <v>ל אופקים</v>
          </cell>
          <cell r="G44" t="str">
            <v>אופקים ביתנו</v>
          </cell>
          <cell r="I44" t="str">
            <v xml:space="preserve">אופקים </v>
          </cell>
          <cell r="J44">
            <v>12046</v>
          </cell>
          <cell r="K44">
            <v>12046</v>
          </cell>
          <cell r="L44">
            <v>5.4042835796114894E-2</v>
          </cell>
          <cell r="M44">
            <v>651</v>
          </cell>
          <cell r="N44">
            <v>5.4042835796114894E-2</v>
          </cell>
          <cell r="O44">
            <v>651</v>
          </cell>
          <cell r="P44">
            <v>15</v>
          </cell>
          <cell r="Q44" t="b">
            <v>1</v>
          </cell>
          <cell r="R44">
            <v>0.8</v>
          </cell>
          <cell r="S44">
            <v>803</v>
          </cell>
          <cell r="T44">
            <v>14.200000000000001</v>
          </cell>
          <cell r="U44" t="str">
            <v>Gap</v>
          </cell>
          <cell r="V44">
            <v>0</v>
          </cell>
          <cell r="W44" t="str">
            <v>TRUE אופקים</v>
          </cell>
          <cell r="X44">
            <v>11463</v>
          </cell>
          <cell r="Y44">
            <v>1</v>
          </cell>
          <cell r="Z44">
            <v>15</v>
          </cell>
          <cell r="AA44" t="str">
            <v/>
          </cell>
          <cell r="AB44">
            <v>1</v>
          </cell>
        </row>
        <row r="45">
          <cell r="B45">
            <v>31</v>
          </cell>
          <cell r="C45" t="str">
            <v>אופקים</v>
          </cell>
          <cell r="D45">
            <v>19226</v>
          </cell>
          <cell r="E45" t="str">
            <v>ק</v>
          </cell>
          <cell r="F45" t="str">
            <v>ק אופקים</v>
          </cell>
          <cell r="G45" t="str">
            <v>אנחנו ביחד</v>
          </cell>
          <cell r="I45" t="str">
            <v xml:space="preserve">אופקים </v>
          </cell>
          <cell r="J45">
            <v>12046</v>
          </cell>
          <cell r="K45">
            <v>12046</v>
          </cell>
          <cell r="L45">
            <v>3.8602025568653497E-2</v>
          </cell>
          <cell r="M45">
            <v>465</v>
          </cell>
          <cell r="N45">
            <v>3.8602025568653497E-2</v>
          </cell>
          <cell r="O45">
            <v>465.00000000000006</v>
          </cell>
          <cell r="P45">
            <v>15</v>
          </cell>
          <cell r="Q45" t="b">
            <v>0</v>
          </cell>
          <cell r="R45">
            <v>0</v>
          </cell>
          <cell r="S45">
            <v>803</v>
          </cell>
          <cell r="T45">
            <v>14.200000000000001</v>
          </cell>
          <cell r="U45" t="str">
            <v>Gap</v>
          </cell>
          <cell r="V45">
            <v>0</v>
          </cell>
          <cell r="W45" t="str">
            <v>FALSE אופקים</v>
          </cell>
          <cell r="X45">
            <v>583</v>
          </cell>
          <cell r="Y45">
            <v>0</v>
          </cell>
          <cell r="Z45">
            <v>15</v>
          </cell>
          <cell r="AA45" t="str">
            <v/>
          </cell>
          <cell r="AB45">
            <v>0</v>
          </cell>
        </row>
        <row r="46">
          <cell r="B46">
            <v>31</v>
          </cell>
          <cell r="C46" t="str">
            <v>אופקים</v>
          </cell>
          <cell r="D46">
            <v>19226</v>
          </cell>
          <cell r="E46" t="str">
            <v>זך</v>
          </cell>
          <cell r="F46" t="str">
            <v>זך אופקים</v>
          </cell>
          <cell r="G46" t="str">
            <v>אופקים תצליח בראשות אליעזר אביטן</v>
          </cell>
          <cell r="H46" t="str">
            <v>אביטן אליעזר</v>
          </cell>
          <cell r="I46" t="str">
            <v>אופקים אביטן אליעזר</v>
          </cell>
          <cell r="J46">
            <v>12046</v>
          </cell>
          <cell r="K46">
            <v>12046</v>
          </cell>
          <cell r="L46">
            <v>9.7957828324755098E-3</v>
          </cell>
          <cell r="M46">
            <v>118</v>
          </cell>
          <cell r="N46">
            <v>9.7957828324755098E-3</v>
          </cell>
          <cell r="O46">
            <v>117.99999999999999</v>
          </cell>
          <cell r="P46">
            <v>15</v>
          </cell>
          <cell r="Q46" t="b">
            <v>0</v>
          </cell>
          <cell r="R46">
            <v>0</v>
          </cell>
          <cell r="S46">
            <v>803</v>
          </cell>
          <cell r="T46">
            <v>14.200000000000001</v>
          </cell>
          <cell r="U46" t="str">
            <v>Gap</v>
          </cell>
          <cell r="V46">
            <v>0</v>
          </cell>
          <cell r="W46" t="str">
            <v>FALSE אופקים</v>
          </cell>
          <cell r="X46">
            <v>583</v>
          </cell>
          <cell r="Y46">
            <v>0</v>
          </cell>
          <cell r="Z46">
            <v>15</v>
          </cell>
          <cell r="AA46" t="str">
            <v/>
          </cell>
          <cell r="AB46">
            <v>0</v>
          </cell>
        </row>
        <row r="47">
          <cell r="B47">
            <v>2400</v>
          </cell>
          <cell r="C47" t="str">
            <v>אור יהודה</v>
          </cell>
          <cell r="D47">
            <v>26759</v>
          </cell>
          <cell r="E47" t="str">
            <v>כן</v>
          </cell>
          <cell r="F47" t="str">
            <v>כן אור יהודה</v>
          </cell>
          <cell r="G47" t="str">
            <v>בראשות דוד יוסף</v>
          </cell>
          <cell r="H47" t="str">
            <v>יוסף דוד</v>
          </cell>
          <cell r="I47" t="str">
            <v>אור יהודה יוסף דוד</v>
          </cell>
          <cell r="J47">
            <v>14526</v>
          </cell>
          <cell r="K47">
            <v>14526</v>
          </cell>
          <cell r="L47">
            <v>0.37271100096378906</v>
          </cell>
          <cell r="M47">
            <v>5414</v>
          </cell>
          <cell r="N47">
            <v>0.37271100096378906</v>
          </cell>
          <cell r="O47">
            <v>5414</v>
          </cell>
          <cell r="P47">
            <v>15</v>
          </cell>
          <cell r="Q47" t="b">
            <v>1</v>
          </cell>
          <cell r="R47">
            <v>5.6</v>
          </cell>
          <cell r="S47">
            <v>968</v>
          </cell>
          <cell r="T47">
            <v>14.1</v>
          </cell>
          <cell r="U47" t="str">
            <v>Gap</v>
          </cell>
          <cell r="V47">
            <v>1</v>
          </cell>
          <cell r="W47" t="str">
            <v>TRUE אור יהודה</v>
          </cell>
          <cell r="X47">
            <v>13564</v>
          </cell>
          <cell r="Y47">
            <v>6</v>
          </cell>
          <cell r="Z47">
            <v>15</v>
          </cell>
          <cell r="AA47" t="str">
            <v/>
          </cell>
          <cell r="AB47">
            <v>7</v>
          </cell>
        </row>
        <row r="48">
          <cell r="B48">
            <v>2400</v>
          </cell>
          <cell r="C48" t="str">
            <v>אור יהודה</v>
          </cell>
          <cell r="D48">
            <v>26759</v>
          </cell>
          <cell r="E48" t="str">
            <v>שס</v>
          </cell>
          <cell r="F48" t="str">
            <v>שס אור יהודה</v>
          </cell>
          <cell r="G48" t="str">
            <v>עוזי אהרון למען תושבי אור יהודה</v>
          </cell>
          <cell r="H48" t="str">
            <v>אהרן עוזי</v>
          </cell>
          <cell r="I48" t="str">
            <v>אור יהודה אהרן עוזי</v>
          </cell>
          <cell r="J48">
            <v>14526</v>
          </cell>
          <cell r="K48">
            <v>14526</v>
          </cell>
          <cell r="L48">
            <v>0.21774748726421589</v>
          </cell>
          <cell r="M48">
            <v>3163</v>
          </cell>
          <cell r="N48">
            <v>0.21774748726421589</v>
          </cell>
          <cell r="O48">
            <v>3163</v>
          </cell>
          <cell r="P48">
            <v>15</v>
          </cell>
          <cell r="Q48" t="b">
            <v>1</v>
          </cell>
          <cell r="R48">
            <v>3.3</v>
          </cell>
          <cell r="S48">
            <v>968</v>
          </cell>
          <cell r="T48">
            <v>14.1</v>
          </cell>
          <cell r="U48" t="str">
            <v>Gap</v>
          </cell>
          <cell r="V48">
            <v>0</v>
          </cell>
          <cell r="W48" t="str">
            <v>TRUE אור יהודה</v>
          </cell>
          <cell r="X48">
            <v>13564</v>
          </cell>
          <cell r="Y48">
            <v>3</v>
          </cell>
          <cell r="Z48">
            <v>15</v>
          </cell>
          <cell r="AA48" t="str">
            <v/>
          </cell>
          <cell r="AB48">
            <v>3</v>
          </cell>
        </row>
        <row r="49">
          <cell r="B49">
            <v>2400</v>
          </cell>
          <cell r="C49" t="str">
            <v>אור יהודה</v>
          </cell>
          <cell r="D49">
            <v>26759</v>
          </cell>
          <cell r="E49" t="str">
            <v>אי</v>
          </cell>
          <cell r="F49" t="str">
            <v>אי אור יהודה</v>
          </cell>
          <cell r="G49" t="str">
            <v>תנועת אור חדש בראשות ליאת שוחט</v>
          </cell>
          <cell r="I49" t="str">
            <v xml:space="preserve">אור יהודה </v>
          </cell>
          <cell r="J49">
            <v>14526</v>
          </cell>
          <cell r="K49">
            <v>14526</v>
          </cell>
          <cell r="L49">
            <v>9.9683326449125711E-2</v>
          </cell>
          <cell r="M49">
            <v>1448</v>
          </cell>
          <cell r="N49">
            <v>9.9683326449125711E-2</v>
          </cell>
          <cell r="O49">
            <v>1448</v>
          </cell>
          <cell r="P49">
            <v>15</v>
          </cell>
          <cell r="Q49" t="b">
            <v>1</v>
          </cell>
          <cell r="R49">
            <v>1.5</v>
          </cell>
          <cell r="S49">
            <v>968</v>
          </cell>
          <cell r="T49">
            <v>14.1</v>
          </cell>
          <cell r="U49" t="str">
            <v>Gap</v>
          </cell>
          <cell r="V49">
            <v>0</v>
          </cell>
          <cell r="W49" t="str">
            <v>TRUE אור יהודה</v>
          </cell>
          <cell r="X49">
            <v>13564</v>
          </cell>
          <cell r="Y49">
            <v>2</v>
          </cell>
          <cell r="Z49">
            <v>15</v>
          </cell>
          <cell r="AA49" t="str">
            <v/>
          </cell>
          <cell r="AB49">
            <v>2</v>
          </cell>
        </row>
        <row r="50">
          <cell r="B50">
            <v>2400</v>
          </cell>
          <cell r="C50" t="str">
            <v>אור יהודה</v>
          </cell>
          <cell r="D50">
            <v>26759</v>
          </cell>
          <cell r="E50" t="str">
            <v>ל</v>
          </cell>
          <cell r="F50" t="str">
            <v>ל אור יהודה</v>
          </cell>
          <cell r="G50" t="str">
            <v>מחר יום חדש בראשות ננה חן ואיציק דדוש</v>
          </cell>
          <cell r="H50" t="str">
            <v>חן ננה</v>
          </cell>
          <cell r="I50" t="str">
            <v>אור יהודה חן ננה</v>
          </cell>
          <cell r="J50">
            <v>14526</v>
          </cell>
          <cell r="K50">
            <v>14526</v>
          </cell>
          <cell r="L50">
            <v>6.8015971361696265E-2</v>
          </cell>
          <cell r="M50">
            <v>988</v>
          </cell>
          <cell r="N50">
            <v>6.8015971361696265E-2</v>
          </cell>
          <cell r="O50">
            <v>987.99999999999989</v>
          </cell>
          <cell r="P50">
            <v>15</v>
          </cell>
          <cell r="Q50" t="b">
            <v>1</v>
          </cell>
          <cell r="R50">
            <v>1</v>
          </cell>
          <cell r="S50">
            <v>968</v>
          </cell>
          <cell r="T50">
            <v>14.1</v>
          </cell>
          <cell r="U50" t="str">
            <v>Gap</v>
          </cell>
          <cell r="V50">
            <v>0</v>
          </cell>
          <cell r="W50" t="str">
            <v>TRUE אור יהודה</v>
          </cell>
          <cell r="X50">
            <v>13564</v>
          </cell>
          <cell r="Y50">
            <v>1</v>
          </cell>
          <cell r="Z50">
            <v>15</v>
          </cell>
          <cell r="AA50" t="str">
            <v/>
          </cell>
          <cell r="AB50">
            <v>1</v>
          </cell>
        </row>
        <row r="51">
          <cell r="B51">
            <v>2400</v>
          </cell>
          <cell r="C51" t="str">
            <v>אור יהודה</v>
          </cell>
          <cell r="D51">
            <v>26759</v>
          </cell>
          <cell r="E51" t="str">
            <v>נצ</v>
          </cell>
          <cell r="F51" t="str">
            <v>נצ אור יהודה</v>
          </cell>
          <cell r="G51" t="str">
            <v>סבח יוסף רשימת נאמני ציבור</v>
          </cell>
          <cell r="I51" t="str">
            <v xml:space="preserve">אור יהודה </v>
          </cell>
          <cell r="J51">
            <v>14526</v>
          </cell>
          <cell r="K51">
            <v>14526</v>
          </cell>
          <cell r="L51">
            <v>6.0512185047501034E-2</v>
          </cell>
          <cell r="M51">
            <v>879</v>
          </cell>
          <cell r="N51">
            <v>6.0512185047501034E-2</v>
          </cell>
          <cell r="O51">
            <v>879</v>
          </cell>
          <cell r="P51">
            <v>15</v>
          </cell>
          <cell r="Q51" t="b">
            <v>1</v>
          </cell>
          <cell r="R51">
            <v>0.9</v>
          </cell>
          <cell r="S51">
            <v>968</v>
          </cell>
          <cell r="T51">
            <v>14.1</v>
          </cell>
          <cell r="U51" t="str">
            <v>Gap</v>
          </cell>
          <cell r="V51">
            <v>0</v>
          </cell>
          <cell r="W51" t="str">
            <v>TRUE אור יהודה</v>
          </cell>
          <cell r="X51">
            <v>13564</v>
          </cell>
          <cell r="Y51">
            <v>1</v>
          </cell>
          <cell r="Z51">
            <v>15</v>
          </cell>
          <cell r="AA51" t="str">
            <v/>
          </cell>
          <cell r="AB51">
            <v>1</v>
          </cell>
        </row>
        <row r="52">
          <cell r="B52">
            <v>2400</v>
          </cell>
          <cell r="C52" t="str">
            <v>אור יהודה</v>
          </cell>
          <cell r="D52">
            <v>26759</v>
          </cell>
          <cell r="E52" t="str">
            <v>פ</v>
          </cell>
          <cell r="F52" t="str">
            <v>פ אור יהודה</v>
          </cell>
          <cell r="G52" t="str">
            <v>רשימת נווה בראשות אפי גוטמן</v>
          </cell>
          <cell r="H52" t="str">
            <v>גוטמן אפרים צבי</v>
          </cell>
          <cell r="I52" t="str">
            <v>אור יהודה גוטמן אפרים צבי</v>
          </cell>
          <cell r="J52">
            <v>14526</v>
          </cell>
          <cell r="K52">
            <v>14526</v>
          </cell>
          <cell r="L52">
            <v>5.8240396530359353E-2</v>
          </cell>
          <cell r="M52">
            <v>846</v>
          </cell>
          <cell r="N52">
            <v>5.8240396530359353E-2</v>
          </cell>
          <cell r="O52">
            <v>846</v>
          </cell>
          <cell r="P52">
            <v>15</v>
          </cell>
          <cell r="Q52" t="b">
            <v>1</v>
          </cell>
          <cell r="R52">
            <v>0.9</v>
          </cell>
          <cell r="S52">
            <v>968</v>
          </cell>
          <cell r="T52">
            <v>14.1</v>
          </cell>
          <cell r="U52" t="str">
            <v>Gap</v>
          </cell>
          <cell r="V52">
            <v>0</v>
          </cell>
          <cell r="W52" t="str">
            <v>TRUE אור יהודה</v>
          </cell>
          <cell r="X52">
            <v>13564</v>
          </cell>
          <cell r="Y52">
            <v>1</v>
          </cell>
          <cell r="Z52">
            <v>15</v>
          </cell>
          <cell r="AA52" t="str">
            <v/>
          </cell>
          <cell r="AB52">
            <v>1</v>
          </cell>
        </row>
        <row r="53">
          <cell r="B53">
            <v>2400</v>
          </cell>
          <cell r="C53" t="str">
            <v>אור יהודה</v>
          </cell>
          <cell r="D53">
            <v>26759</v>
          </cell>
          <cell r="E53" t="str">
            <v>טב</v>
          </cell>
          <cell r="F53" t="str">
            <v>טב אור יהודה</v>
          </cell>
          <cell r="G53" t="str">
            <v>הבית היהודי בראשות דוד חיון</v>
          </cell>
          <cell r="I53" t="str">
            <v xml:space="preserve">אור יהודה </v>
          </cell>
          <cell r="J53">
            <v>14526</v>
          </cell>
          <cell r="K53">
            <v>14526</v>
          </cell>
          <cell r="L53">
            <v>5.6863555004818947E-2</v>
          </cell>
          <cell r="M53">
            <v>826</v>
          </cell>
          <cell r="N53">
            <v>5.6863555004818947E-2</v>
          </cell>
          <cell r="O53">
            <v>826</v>
          </cell>
          <cell r="P53">
            <v>15</v>
          </cell>
          <cell r="Q53" t="b">
            <v>1</v>
          </cell>
          <cell r="R53">
            <v>0.9</v>
          </cell>
          <cell r="S53">
            <v>968</v>
          </cell>
          <cell r="T53">
            <v>14.1</v>
          </cell>
          <cell r="U53" t="str">
            <v>Gap</v>
          </cell>
          <cell r="V53">
            <v>0</v>
          </cell>
          <cell r="W53" t="str">
            <v>TRUE אור יהודה</v>
          </cell>
          <cell r="X53">
            <v>13564</v>
          </cell>
          <cell r="Y53">
            <v>1</v>
          </cell>
          <cell r="Z53">
            <v>15</v>
          </cell>
          <cell r="AA53" t="str">
            <v/>
          </cell>
          <cell r="AB53">
            <v>1</v>
          </cell>
        </row>
        <row r="54">
          <cell r="B54">
            <v>2400</v>
          </cell>
          <cell r="C54" t="str">
            <v>אור יהודה</v>
          </cell>
          <cell r="D54">
            <v>26759</v>
          </cell>
          <cell r="E54" t="str">
            <v>ים</v>
          </cell>
          <cell r="F54" t="str">
            <v>ים אור יהודה</v>
          </cell>
          <cell r="G54" t="str">
            <v>יחד בדרכי נועם</v>
          </cell>
          <cell r="I54" t="str">
            <v xml:space="preserve">אור יהודה </v>
          </cell>
          <cell r="J54">
            <v>14526</v>
          </cell>
          <cell r="K54">
            <v>14526</v>
          </cell>
          <cell r="L54">
            <v>3.9377667630455734E-2</v>
          </cell>
          <cell r="M54">
            <v>572</v>
          </cell>
          <cell r="N54">
            <v>3.9377667630455734E-2</v>
          </cell>
          <cell r="O54">
            <v>572</v>
          </cell>
          <cell r="P54">
            <v>15</v>
          </cell>
          <cell r="Q54" t="b">
            <v>0</v>
          </cell>
          <cell r="R54">
            <v>0</v>
          </cell>
          <cell r="S54">
            <v>968</v>
          </cell>
          <cell r="T54">
            <v>14.1</v>
          </cell>
          <cell r="U54" t="str">
            <v>Gap</v>
          </cell>
          <cell r="V54">
            <v>0</v>
          </cell>
          <cell r="W54" t="str">
            <v>FALSE אור יהודה</v>
          </cell>
          <cell r="X54">
            <v>962</v>
          </cell>
          <cell r="Y54">
            <v>0</v>
          </cell>
          <cell r="Z54">
            <v>15</v>
          </cell>
          <cell r="AA54" t="str">
            <v/>
          </cell>
          <cell r="AB54">
            <v>0</v>
          </cell>
        </row>
        <row r="55">
          <cell r="B55">
            <v>2400</v>
          </cell>
          <cell r="C55" t="str">
            <v>אור יהודה</v>
          </cell>
          <cell r="D55">
            <v>26759</v>
          </cell>
          <cell r="E55" t="str">
            <v>ח</v>
          </cell>
          <cell r="F55" t="str">
            <v>ח אור יהודה</v>
          </cell>
          <cell r="G55" t="str">
            <v>אור יהודה ביתנו</v>
          </cell>
          <cell r="H55" t="str">
            <v>בנימינוב חנניה</v>
          </cell>
          <cell r="I55" t="str">
            <v>אור יהודה בנימינוב חנניה</v>
          </cell>
          <cell r="J55">
            <v>14526</v>
          </cell>
          <cell r="K55">
            <v>14526</v>
          </cell>
          <cell r="L55">
            <v>2.6848409748038E-2</v>
          </cell>
          <cell r="M55">
            <v>390</v>
          </cell>
          <cell r="N55">
            <v>2.6848409748038E-2</v>
          </cell>
          <cell r="O55">
            <v>390</v>
          </cell>
          <cell r="P55">
            <v>15</v>
          </cell>
          <cell r="Q55" t="b">
            <v>0</v>
          </cell>
          <cell r="R55">
            <v>0</v>
          </cell>
          <cell r="S55">
            <v>968</v>
          </cell>
          <cell r="T55">
            <v>14.1</v>
          </cell>
          <cell r="U55" t="str">
            <v>Gap</v>
          </cell>
          <cell r="V55">
            <v>0</v>
          </cell>
          <cell r="W55" t="str">
            <v>FALSE אור יהודה</v>
          </cell>
          <cell r="X55">
            <v>962</v>
          </cell>
          <cell r="Y55">
            <v>0</v>
          </cell>
          <cell r="Z55">
            <v>15</v>
          </cell>
          <cell r="AA55" t="str">
            <v/>
          </cell>
          <cell r="AB55">
            <v>0</v>
          </cell>
        </row>
        <row r="56">
          <cell r="B56">
            <v>1020</v>
          </cell>
          <cell r="C56" t="str">
            <v>אור עקיבא</v>
          </cell>
          <cell r="D56">
            <v>14677</v>
          </cell>
          <cell r="E56" t="str">
            <v>א</v>
          </cell>
          <cell r="F56" t="str">
            <v>א אור עקיבא</v>
          </cell>
          <cell r="G56" t="str">
            <v>ביחד</v>
          </cell>
          <cell r="H56" t="str">
            <v>אדרי יעקב</v>
          </cell>
          <cell r="I56" t="str">
            <v>אור עקיבא אדרי יעקב</v>
          </cell>
          <cell r="J56">
            <v>9271</v>
          </cell>
          <cell r="K56">
            <v>9271</v>
          </cell>
          <cell r="L56">
            <v>0.24916405997195556</v>
          </cell>
          <cell r="M56">
            <v>2310</v>
          </cell>
          <cell r="N56">
            <v>0.24916405997195556</v>
          </cell>
          <cell r="O56">
            <v>2310</v>
          </cell>
          <cell r="P56">
            <v>13</v>
          </cell>
          <cell r="Q56" t="b">
            <v>1</v>
          </cell>
          <cell r="R56">
            <v>3.2</v>
          </cell>
          <cell r="S56">
            <v>713</v>
          </cell>
          <cell r="T56">
            <v>12.3</v>
          </cell>
          <cell r="U56" t="str">
            <v>Gap</v>
          </cell>
          <cell r="V56">
            <v>1</v>
          </cell>
          <cell r="W56" t="str">
            <v>TRUE אור עקיבא</v>
          </cell>
          <cell r="X56">
            <v>8782</v>
          </cell>
          <cell r="Y56">
            <v>3</v>
          </cell>
          <cell r="Z56">
            <v>13</v>
          </cell>
          <cell r="AA56" t="str">
            <v/>
          </cell>
          <cell r="AB56">
            <v>4</v>
          </cell>
        </row>
        <row r="57">
          <cell r="B57">
            <v>1020</v>
          </cell>
          <cell r="C57" t="str">
            <v>אור עקיבא</v>
          </cell>
          <cell r="D57">
            <v>14677</v>
          </cell>
          <cell r="E57" t="str">
            <v>מחל</v>
          </cell>
          <cell r="F57" t="str">
            <v>מחל אור עקיבא</v>
          </cell>
          <cell r="G57" t="str">
            <v>הליכוד שס</v>
          </cell>
          <cell r="H57" t="str">
            <v>יוסיפוב שמחה</v>
          </cell>
          <cell r="I57" t="str">
            <v>אור עקיבא יוסיפוב שמחה</v>
          </cell>
          <cell r="J57">
            <v>9271</v>
          </cell>
          <cell r="K57">
            <v>9271</v>
          </cell>
          <cell r="L57">
            <v>0.20936252831409771</v>
          </cell>
          <cell r="M57">
            <v>1941</v>
          </cell>
          <cell r="N57">
            <v>0.20936252831409771</v>
          </cell>
          <cell r="O57">
            <v>1941</v>
          </cell>
          <cell r="P57">
            <v>13</v>
          </cell>
          <cell r="Q57" t="b">
            <v>1</v>
          </cell>
          <cell r="R57">
            <v>2.7</v>
          </cell>
          <cell r="S57">
            <v>713</v>
          </cell>
          <cell r="T57">
            <v>12.3</v>
          </cell>
          <cell r="U57" t="str">
            <v>Gap</v>
          </cell>
          <cell r="V57">
            <v>0</v>
          </cell>
          <cell r="W57" t="str">
            <v>TRUE אור עקיבא</v>
          </cell>
          <cell r="X57">
            <v>8782</v>
          </cell>
          <cell r="Y57">
            <v>3</v>
          </cell>
          <cell r="Z57">
            <v>13</v>
          </cell>
          <cell r="AA57" t="str">
            <v/>
          </cell>
          <cell r="AB57">
            <v>3</v>
          </cell>
        </row>
        <row r="58">
          <cell r="B58">
            <v>1020</v>
          </cell>
          <cell r="C58" t="str">
            <v>אור עקיבא</v>
          </cell>
          <cell r="D58">
            <v>14677</v>
          </cell>
          <cell r="E58" t="str">
            <v>ת</v>
          </cell>
          <cell r="F58" t="str">
            <v>ת אור עקיבא</v>
          </cell>
          <cell r="G58" t="str">
            <v>התנופה בראשות ארקדי גדילוב</v>
          </cell>
          <cell r="I58" t="str">
            <v xml:space="preserve">אור עקיבא </v>
          </cell>
          <cell r="J58">
            <v>9271</v>
          </cell>
          <cell r="K58">
            <v>9271</v>
          </cell>
          <cell r="L58">
            <v>0.13547621615791178</v>
          </cell>
          <cell r="M58">
            <v>1256</v>
          </cell>
          <cell r="N58">
            <v>0.13547621615791178</v>
          </cell>
          <cell r="O58">
            <v>1256</v>
          </cell>
          <cell r="P58">
            <v>13</v>
          </cell>
          <cell r="Q58" t="b">
            <v>1</v>
          </cell>
          <cell r="R58">
            <v>1.8</v>
          </cell>
          <cell r="S58">
            <v>713</v>
          </cell>
          <cell r="T58">
            <v>12.3</v>
          </cell>
          <cell r="U58" t="str">
            <v>Gap</v>
          </cell>
          <cell r="V58">
            <v>0</v>
          </cell>
          <cell r="W58" t="str">
            <v>TRUE אור עקיבא</v>
          </cell>
          <cell r="X58">
            <v>8782</v>
          </cell>
          <cell r="Y58">
            <v>2</v>
          </cell>
          <cell r="Z58">
            <v>13</v>
          </cell>
          <cell r="AA58" t="str">
            <v/>
          </cell>
          <cell r="AB58">
            <v>2</v>
          </cell>
        </row>
        <row r="59">
          <cell r="B59">
            <v>1020</v>
          </cell>
          <cell r="C59" t="str">
            <v>אור עקיבא</v>
          </cell>
          <cell r="D59">
            <v>14677</v>
          </cell>
          <cell r="E59" t="str">
            <v>ה</v>
          </cell>
          <cell r="F59" t="str">
            <v>ה אור עקיבא</v>
          </cell>
          <cell r="G59" t="str">
            <v>עתיד בטוח יוסי כדורי</v>
          </cell>
          <cell r="I59" t="str">
            <v xml:space="preserve">אור עקיבא </v>
          </cell>
          <cell r="J59">
            <v>9271</v>
          </cell>
          <cell r="K59">
            <v>9271</v>
          </cell>
          <cell r="L59">
            <v>0.1213461331032251</v>
          </cell>
          <cell r="M59">
            <v>1125</v>
          </cell>
          <cell r="N59">
            <v>0.1213461331032251</v>
          </cell>
          <cell r="O59">
            <v>1125</v>
          </cell>
          <cell r="P59">
            <v>13</v>
          </cell>
          <cell r="Q59" t="b">
            <v>1</v>
          </cell>
          <cell r="R59">
            <v>1.6</v>
          </cell>
          <cell r="S59">
            <v>713</v>
          </cell>
          <cell r="T59">
            <v>12.3</v>
          </cell>
          <cell r="U59" t="str">
            <v>Gap</v>
          </cell>
          <cell r="V59">
            <v>0</v>
          </cell>
          <cell r="W59" t="str">
            <v>TRUE אור עקיבא</v>
          </cell>
          <cell r="X59">
            <v>8782</v>
          </cell>
          <cell r="Y59">
            <v>2</v>
          </cell>
          <cell r="Z59">
            <v>13</v>
          </cell>
          <cell r="AA59" t="str">
            <v/>
          </cell>
          <cell r="AB59">
            <v>2</v>
          </cell>
        </row>
        <row r="60">
          <cell r="B60">
            <v>1020</v>
          </cell>
          <cell r="C60" t="str">
            <v>אור עקיבא</v>
          </cell>
          <cell r="D60">
            <v>14677</v>
          </cell>
          <cell r="E60" t="str">
            <v>זך</v>
          </cell>
          <cell r="F60" t="str">
            <v>זך אור עקיבא</v>
          </cell>
          <cell r="G60" t="str">
            <v>לב בראשות אברהם כהן</v>
          </cell>
          <cell r="I60" t="str">
            <v xml:space="preserve">אור עקיבא </v>
          </cell>
          <cell r="J60">
            <v>9271</v>
          </cell>
          <cell r="K60">
            <v>9271</v>
          </cell>
          <cell r="L60">
            <v>9.2007334699600901E-2</v>
          </cell>
          <cell r="M60">
            <v>853</v>
          </cell>
          <cell r="N60">
            <v>9.2007334699600901E-2</v>
          </cell>
          <cell r="O60">
            <v>853</v>
          </cell>
          <cell r="P60">
            <v>13</v>
          </cell>
          <cell r="Q60" t="b">
            <v>1</v>
          </cell>
          <cell r="R60">
            <v>1.2</v>
          </cell>
          <cell r="S60">
            <v>713</v>
          </cell>
          <cell r="T60">
            <v>12.3</v>
          </cell>
          <cell r="U60" t="str">
            <v>Gap</v>
          </cell>
          <cell r="V60">
            <v>0</v>
          </cell>
          <cell r="W60" t="str">
            <v>TRUE אור עקיבא</v>
          </cell>
          <cell r="X60">
            <v>8782</v>
          </cell>
          <cell r="Y60">
            <v>1</v>
          </cell>
          <cell r="Z60">
            <v>13</v>
          </cell>
          <cell r="AA60" t="str">
            <v/>
          </cell>
          <cell r="AB60">
            <v>1</v>
          </cell>
        </row>
        <row r="61">
          <cell r="B61">
            <v>1020</v>
          </cell>
          <cell r="C61" t="str">
            <v>אור עקיבא</v>
          </cell>
          <cell r="D61">
            <v>14677</v>
          </cell>
          <cell r="E61" t="str">
            <v>ל</v>
          </cell>
          <cell r="F61" t="str">
            <v>ל אור עקיבא</v>
          </cell>
          <cell r="G61" t="str">
            <v>אור עקיבא ביתנו</v>
          </cell>
          <cell r="I61" t="str">
            <v xml:space="preserve">אור עקיבא </v>
          </cell>
          <cell r="J61">
            <v>9271</v>
          </cell>
          <cell r="K61">
            <v>9271</v>
          </cell>
          <cell r="L61">
            <v>7.8308704562614601E-2</v>
          </cell>
          <cell r="M61">
            <v>726</v>
          </cell>
          <cell r="N61">
            <v>7.8308704562614601E-2</v>
          </cell>
          <cell r="O61">
            <v>726</v>
          </cell>
          <cell r="P61">
            <v>13</v>
          </cell>
          <cell r="Q61" t="b">
            <v>1</v>
          </cell>
          <cell r="R61">
            <v>1</v>
          </cell>
          <cell r="S61">
            <v>713</v>
          </cell>
          <cell r="T61">
            <v>12.3</v>
          </cell>
          <cell r="U61" t="str">
            <v>Gap</v>
          </cell>
          <cell r="V61">
            <v>0</v>
          </cell>
          <cell r="W61" t="str">
            <v>TRUE אור עקיבא</v>
          </cell>
          <cell r="X61">
            <v>8782</v>
          </cell>
          <cell r="Y61">
            <v>1</v>
          </cell>
          <cell r="Z61">
            <v>13</v>
          </cell>
          <cell r="AA61" t="str">
            <v/>
          </cell>
          <cell r="AB61">
            <v>1</v>
          </cell>
        </row>
        <row r="62">
          <cell r="B62">
            <v>1020</v>
          </cell>
          <cell r="C62" t="str">
            <v>אור עקיבא</v>
          </cell>
          <cell r="D62">
            <v>14677</v>
          </cell>
          <cell r="E62" t="str">
            <v>י</v>
          </cell>
          <cell r="F62" t="str">
            <v>י אור עקיבא</v>
          </cell>
          <cell r="G62" t="str">
            <v>לשם שמים</v>
          </cell>
          <cell r="I62" t="str">
            <v xml:space="preserve">אור עקיבא </v>
          </cell>
          <cell r="J62">
            <v>9271</v>
          </cell>
          <cell r="K62">
            <v>9271</v>
          </cell>
          <cell r="L62">
            <v>6.1589904001725815E-2</v>
          </cell>
          <cell r="M62">
            <v>571</v>
          </cell>
          <cell r="N62">
            <v>6.1589904001725815E-2</v>
          </cell>
          <cell r="O62">
            <v>571</v>
          </cell>
          <cell r="P62">
            <v>13</v>
          </cell>
          <cell r="Q62" t="b">
            <v>1</v>
          </cell>
          <cell r="R62">
            <v>0.8</v>
          </cell>
          <cell r="S62">
            <v>713</v>
          </cell>
          <cell r="T62">
            <v>12.3</v>
          </cell>
          <cell r="U62" t="str">
            <v>Gap</v>
          </cell>
          <cell r="V62">
            <v>0</v>
          </cell>
          <cell r="W62" t="str">
            <v>TRUE אור עקיבא</v>
          </cell>
          <cell r="X62">
            <v>8782</v>
          </cell>
          <cell r="Y62">
            <v>1</v>
          </cell>
          <cell r="Z62">
            <v>13</v>
          </cell>
          <cell r="AA62" t="str">
            <v/>
          </cell>
          <cell r="AB62">
            <v>1</v>
          </cell>
        </row>
        <row r="63">
          <cell r="B63">
            <v>1020</v>
          </cell>
          <cell r="C63" t="str">
            <v>אור עקיבא</v>
          </cell>
          <cell r="D63">
            <v>14677</v>
          </cell>
          <cell r="E63" t="str">
            <v>נ</v>
          </cell>
          <cell r="F63" t="str">
            <v>נ אור עקיבא</v>
          </cell>
          <cell r="G63" t="str">
            <v>אור לצעירים</v>
          </cell>
          <cell r="I63" t="str">
            <v xml:space="preserve">אור עקיבא </v>
          </cell>
          <cell r="J63">
            <v>9271</v>
          </cell>
          <cell r="K63">
            <v>9271</v>
          </cell>
          <cell r="L63">
            <v>5.2745119188868518E-2</v>
          </cell>
          <cell r="M63">
            <v>489</v>
          </cell>
          <cell r="N63">
            <v>5.2745119188868518E-2</v>
          </cell>
          <cell r="O63">
            <v>489.00000000000006</v>
          </cell>
          <cell r="P63">
            <v>13</v>
          </cell>
          <cell r="Q63" t="b">
            <v>0</v>
          </cell>
          <cell r="R63">
            <v>0</v>
          </cell>
          <cell r="S63">
            <v>713</v>
          </cell>
          <cell r="T63">
            <v>12.3</v>
          </cell>
          <cell r="U63" t="str">
            <v>Gap</v>
          </cell>
          <cell r="V63">
            <v>0</v>
          </cell>
          <cell r="W63" t="str">
            <v>FALSE אור עקיבא</v>
          </cell>
          <cell r="X63">
            <v>489</v>
          </cell>
          <cell r="Y63">
            <v>0</v>
          </cell>
          <cell r="Z63">
            <v>13</v>
          </cell>
          <cell r="AA63" t="str">
            <v/>
          </cell>
          <cell r="AB63">
            <v>0</v>
          </cell>
        </row>
        <row r="64">
          <cell r="B64">
            <v>3760</v>
          </cell>
          <cell r="C64" t="str">
            <v>אורנית</v>
          </cell>
          <cell r="D64">
            <v>5442</v>
          </cell>
          <cell r="E64" t="str">
            <v>של</v>
          </cell>
          <cell r="F64" t="str">
            <v>של אורנית</v>
          </cell>
          <cell r="G64" t="str">
            <v>יחד</v>
          </cell>
          <cell r="H64" t="str">
            <v>לנגר שלומי</v>
          </cell>
          <cell r="I64" t="str">
            <v>אורנית לנגר שלומי</v>
          </cell>
          <cell r="J64">
            <v>2943</v>
          </cell>
          <cell r="K64">
            <v>2943</v>
          </cell>
          <cell r="L64">
            <v>0.63710499490316008</v>
          </cell>
          <cell r="M64">
            <v>1875</v>
          </cell>
          <cell r="N64">
            <v>0.63710499490316008</v>
          </cell>
          <cell r="O64">
            <v>1875.0000000000002</v>
          </cell>
          <cell r="P64">
            <v>9</v>
          </cell>
          <cell r="Q64" t="b">
            <v>1</v>
          </cell>
          <cell r="R64">
            <v>5.7</v>
          </cell>
          <cell r="S64">
            <v>327</v>
          </cell>
          <cell r="T64">
            <v>9</v>
          </cell>
          <cell r="U64" t="str">
            <v/>
          </cell>
          <cell r="V64">
            <v>1</v>
          </cell>
          <cell r="W64" t="str">
            <v>TRUE אורנית</v>
          </cell>
          <cell r="X64">
            <v>2943</v>
          </cell>
          <cell r="Y64">
            <v>6</v>
          </cell>
          <cell r="Z64">
            <v>9</v>
          </cell>
          <cell r="AA64" t="str">
            <v/>
          </cell>
          <cell r="AB64">
            <v>7</v>
          </cell>
        </row>
        <row r="65">
          <cell r="B65">
            <v>3760</v>
          </cell>
          <cell r="C65" t="str">
            <v>אורנית</v>
          </cell>
          <cell r="D65">
            <v>5442</v>
          </cell>
          <cell r="E65" t="str">
            <v>את</v>
          </cell>
          <cell r="F65" t="str">
            <v>את אורנית</v>
          </cell>
          <cell r="G65" t="str">
            <v>אורנית אחת ביחד עם קרן גפני בוחניק</v>
          </cell>
          <cell r="H65" t="str">
            <v>גפני-בוחניק קרן רחל</v>
          </cell>
          <cell r="I65" t="str">
            <v>אורנית גפני-בוחניק קרן רחל</v>
          </cell>
          <cell r="J65">
            <v>2943</v>
          </cell>
          <cell r="K65">
            <v>2943</v>
          </cell>
          <cell r="L65">
            <v>0.36289500509683997</v>
          </cell>
          <cell r="M65">
            <v>1068</v>
          </cell>
          <cell r="N65">
            <v>0.36289500509683997</v>
          </cell>
          <cell r="O65">
            <v>1068</v>
          </cell>
          <cell r="P65">
            <v>9</v>
          </cell>
          <cell r="Q65" t="b">
            <v>1</v>
          </cell>
          <cell r="R65">
            <v>3.3</v>
          </cell>
          <cell r="S65">
            <v>327</v>
          </cell>
          <cell r="T65">
            <v>9</v>
          </cell>
          <cell r="U65" t="str">
            <v/>
          </cell>
          <cell r="V65">
            <v>0</v>
          </cell>
          <cell r="W65" t="str">
            <v>TRUE אורנית</v>
          </cell>
          <cell r="X65">
            <v>2943</v>
          </cell>
          <cell r="Y65">
            <v>3</v>
          </cell>
          <cell r="Z65">
            <v>9</v>
          </cell>
          <cell r="AA65" t="str">
            <v/>
          </cell>
          <cell r="AB65">
            <v>3</v>
          </cell>
        </row>
        <row r="66">
          <cell r="B66">
            <v>565</v>
          </cell>
          <cell r="C66" t="str">
            <v>אזור</v>
          </cell>
          <cell r="D66">
            <v>9553</v>
          </cell>
          <cell r="E66" t="str">
            <v>א</v>
          </cell>
          <cell r="F66" t="str">
            <v>א אזור</v>
          </cell>
          <cell r="G66" t="str">
            <v>אזור אחת בראשות אריה פכטר</v>
          </cell>
          <cell r="H66" t="str">
            <v>פכטר אריה</v>
          </cell>
          <cell r="I66" t="str">
            <v>אזור פכטר אריה</v>
          </cell>
          <cell r="J66">
            <v>5041</v>
          </cell>
          <cell r="K66">
            <v>5041</v>
          </cell>
          <cell r="L66">
            <v>0.4580440388811744</v>
          </cell>
          <cell r="M66">
            <v>2309</v>
          </cell>
          <cell r="N66">
            <v>0.4580440388811744</v>
          </cell>
          <cell r="O66">
            <v>2309</v>
          </cell>
          <cell r="P66">
            <v>11</v>
          </cell>
          <cell r="Q66" t="b">
            <v>1</v>
          </cell>
          <cell r="R66">
            <v>5</v>
          </cell>
          <cell r="S66">
            <v>458</v>
          </cell>
          <cell r="T66">
            <v>10.200000000000001</v>
          </cell>
          <cell r="U66" t="str">
            <v>Gap</v>
          </cell>
          <cell r="V66">
            <v>1</v>
          </cell>
          <cell r="W66" t="str">
            <v>TRUE אזור</v>
          </cell>
          <cell r="X66">
            <v>4694</v>
          </cell>
          <cell r="Y66">
            <v>5</v>
          </cell>
          <cell r="Z66">
            <v>11</v>
          </cell>
          <cell r="AA66" t="str">
            <v/>
          </cell>
          <cell r="AB66">
            <v>6</v>
          </cell>
        </row>
        <row r="67">
          <cell r="B67">
            <v>565</v>
          </cell>
          <cell r="C67" t="str">
            <v>אזור</v>
          </cell>
          <cell r="D67">
            <v>9553</v>
          </cell>
          <cell r="E67" t="str">
            <v>מחל</v>
          </cell>
          <cell r="F67" t="str">
            <v>מחל אזור</v>
          </cell>
          <cell r="G67" t="str">
            <v>הליכוד ירוקים בראשות אוריאל תנעמי</v>
          </cell>
          <cell r="H67" t="str">
            <v>תנעמי אוריאל</v>
          </cell>
          <cell r="I67" t="str">
            <v>אזור תנעמי אוריאל</v>
          </cell>
          <cell r="J67">
            <v>5041</v>
          </cell>
          <cell r="K67">
            <v>5041</v>
          </cell>
          <cell r="L67">
            <v>0.15334259075580242</v>
          </cell>
          <cell r="M67">
            <v>773</v>
          </cell>
          <cell r="N67">
            <v>0.15334259075580242</v>
          </cell>
          <cell r="O67">
            <v>773</v>
          </cell>
          <cell r="P67">
            <v>11</v>
          </cell>
          <cell r="Q67" t="b">
            <v>1</v>
          </cell>
          <cell r="R67">
            <v>1.7</v>
          </cell>
          <cell r="S67">
            <v>458</v>
          </cell>
          <cell r="T67">
            <v>10.200000000000001</v>
          </cell>
          <cell r="U67" t="str">
            <v>Gap</v>
          </cell>
          <cell r="V67">
            <v>0</v>
          </cell>
          <cell r="W67" t="str">
            <v>TRUE אזור</v>
          </cell>
          <cell r="X67">
            <v>4694</v>
          </cell>
          <cell r="Y67">
            <v>2</v>
          </cell>
          <cell r="Z67">
            <v>11</v>
          </cell>
          <cell r="AA67" t="str">
            <v/>
          </cell>
          <cell r="AB67">
            <v>2</v>
          </cell>
        </row>
        <row r="68">
          <cell r="B68">
            <v>565</v>
          </cell>
          <cell r="C68" t="str">
            <v>אזור</v>
          </cell>
          <cell r="D68">
            <v>9553</v>
          </cell>
          <cell r="E68" t="str">
            <v>שסג</v>
          </cell>
          <cell r="F68" t="str">
            <v>שסג אזור</v>
          </cell>
          <cell r="G68" t="str">
            <v>מסורת ועשייה</v>
          </cell>
          <cell r="I68" t="str">
            <v xml:space="preserve">אזור </v>
          </cell>
          <cell r="J68">
            <v>5041</v>
          </cell>
          <cell r="K68">
            <v>5041</v>
          </cell>
          <cell r="L68">
            <v>0.14124181709978179</v>
          </cell>
          <cell r="M68">
            <v>712</v>
          </cell>
          <cell r="N68">
            <v>0.14124181709978179</v>
          </cell>
          <cell r="O68">
            <v>712</v>
          </cell>
          <cell r="P68">
            <v>11</v>
          </cell>
          <cell r="Q68" t="b">
            <v>1</v>
          </cell>
          <cell r="R68">
            <v>1.6</v>
          </cell>
          <cell r="S68">
            <v>458</v>
          </cell>
          <cell r="T68">
            <v>10.200000000000001</v>
          </cell>
          <cell r="U68" t="str">
            <v>Gap</v>
          </cell>
          <cell r="V68">
            <v>0</v>
          </cell>
          <cell r="W68" t="str">
            <v>TRUE אזור</v>
          </cell>
          <cell r="X68">
            <v>4694</v>
          </cell>
          <cell r="Y68">
            <v>2</v>
          </cell>
          <cell r="Z68">
            <v>11</v>
          </cell>
          <cell r="AA68" t="str">
            <v/>
          </cell>
          <cell r="AB68">
            <v>2</v>
          </cell>
        </row>
        <row r="69">
          <cell r="B69">
            <v>565</v>
          </cell>
          <cell r="C69" t="str">
            <v>אזור</v>
          </cell>
          <cell r="D69">
            <v>9553</v>
          </cell>
          <cell r="E69" t="str">
            <v>טב</v>
          </cell>
          <cell r="F69" t="str">
            <v>טב אזור</v>
          </cell>
          <cell r="G69" t="str">
            <v>הבית היהודי בראשות יוסף מגנאגי</v>
          </cell>
          <cell r="I69" t="str">
            <v xml:space="preserve">אזור </v>
          </cell>
          <cell r="J69">
            <v>5041</v>
          </cell>
          <cell r="K69">
            <v>5041</v>
          </cell>
          <cell r="L69">
            <v>9.4624082523308867E-2</v>
          </cell>
          <cell r="M69">
            <v>477</v>
          </cell>
          <cell r="N69">
            <v>9.4624082523308867E-2</v>
          </cell>
          <cell r="O69">
            <v>477</v>
          </cell>
          <cell r="P69">
            <v>11</v>
          </cell>
          <cell r="Q69" t="b">
            <v>1</v>
          </cell>
          <cell r="R69">
            <v>1</v>
          </cell>
          <cell r="S69">
            <v>458</v>
          </cell>
          <cell r="T69">
            <v>10.200000000000001</v>
          </cell>
          <cell r="U69" t="str">
            <v>Gap</v>
          </cell>
          <cell r="V69">
            <v>0</v>
          </cell>
          <cell r="W69" t="str">
            <v>TRUE אזור</v>
          </cell>
          <cell r="X69">
            <v>4694</v>
          </cell>
          <cell r="Y69">
            <v>1</v>
          </cell>
          <cell r="Z69">
            <v>11</v>
          </cell>
          <cell r="AA69" t="str">
            <v/>
          </cell>
          <cell r="AB69">
            <v>1</v>
          </cell>
        </row>
        <row r="70">
          <cell r="B70">
            <v>565</v>
          </cell>
          <cell r="C70" t="str">
            <v>אזור</v>
          </cell>
          <cell r="D70">
            <v>9553</v>
          </cell>
          <cell r="E70" t="str">
            <v>דף</v>
          </cell>
          <cell r="F70" t="str">
            <v>דף אזור</v>
          </cell>
          <cell r="G70" t="str">
            <v>דף חדש באזור יובל בן בסט</v>
          </cell>
          <cell r="I70" t="str">
            <v xml:space="preserve">אזור </v>
          </cell>
          <cell r="J70">
            <v>5041</v>
          </cell>
          <cell r="K70">
            <v>5041</v>
          </cell>
          <cell r="L70">
            <v>8.391192223765126E-2</v>
          </cell>
          <cell r="M70">
            <v>423</v>
          </cell>
          <cell r="N70">
            <v>8.391192223765126E-2</v>
          </cell>
          <cell r="O70">
            <v>423</v>
          </cell>
          <cell r="P70">
            <v>11</v>
          </cell>
          <cell r="Q70" t="b">
            <v>1</v>
          </cell>
          <cell r="R70">
            <v>0.9</v>
          </cell>
          <cell r="S70">
            <v>458</v>
          </cell>
          <cell r="T70">
            <v>10.200000000000001</v>
          </cell>
          <cell r="U70" t="str">
            <v>Gap</v>
          </cell>
          <cell r="V70">
            <v>0</v>
          </cell>
          <cell r="W70" t="str">
            <v>TRUE אזור</v>
          </cell>
          <cell r="X70">
            <v>4694</v>
          </cell>
          <cell r="Y70">
            <v>1</v>
          </cell>
          <cell r="Z70">
            <v>11</v>
          </cell>
          <cell r="AA70" t="str">
            <v/>
          </cell>
          <cell r="AB70">
            <v>1</v>
          </cell>
        </row>
        <row r="71">
          <cell r="B71">
            <v>565</v>
          </cell>
          <cell r="C71" t="str">
            <v>אזור</v>
          </cell>
          <cell r="D71">
            <v>9553</v>
          </cell>
          <cell r="E71" t="str">
            <v>ל</v>
          </cell>
          <cell r="F71" t="str">
            <v>ל אזור</v>
          </cell>
          <cell r="G71" t="str">
            <v>ישראל ביתנו אזור</v>
          </cell>
          <cell r="I71" t="str">
            <v xml:space="preserve">אזור </v>
          </cell>
          <cell r="J71">
            <v>5041</v>
          </cell>
          <cell r="K71">
            <v>5041</v>
          </cell>
          <cell r="L71">
            <v>6.8835548502281296E-2</v>
          </cell>
          <cell r="M71">
            <v>347</v>
          </cell>
          <cell r="N71">
            <v>6.8835548502281296E-2</v>
          </cell>
          <cell r="O71">
            <v>347</v>
          </cell>
          <cell r="P71">
            <v>11</v>
          </cell>
          <cell r="Q71" t="b">
            <v>0</v>
          </cell>
          <cell r="R71">
            <v>0</v>
          </cell>
          <cell r="S71">
            <v>458</v>
          </cell>
          <cell r="T71">
            <v>10.200000000000001</v>
          </cell>
          <cell r="U71" t="str">
            <v>Gap</v>
          </cell>
          <cell r="V71">
            <v>0</v>
          </cell>
          <cell r="W71" t="str">
            <v>FALSE אזור</v>
          </cell>
          <cell r="X71">
            <v>347</v>
          </cell>
          <cell r="Y71">
            <v>0</v>
          </cell>
          <cell r="Z71">
            <v>11</v>
          </cell>
          <cell r="AA71" t="str">
            <v/>
          </cell>
          <cell r="AB71">
            <v>0</v>
          </cell>
        </row>
        <row r="72">
          <cell r="B72">
            <v>2600</v>
          </cell>
          <cell r="C72" t="str">
            <v>אילת</v>
          </cell>
          <cell r="D72">
            <v>48242</v>
          </cell>
          <cell r="E72" t="str">
            <v>יד</v>
          </cell>
          <cell r="F72" t="str">
            <v>יד אילת</v>
          </cell>
          <cell r="G72" t="str">
            <v>כיוון חדש</v>
          </cell>
          <cell r="H72" t="str">
            <v>יצחק הלוי מאיר</v>
          </cell>
          <cell r="I72" t="str">
            <v>אילת יצחק הלוי מאיר</v>
          </cell>
          <cell r="J72">
            <v>20329</v>
          </cell>
          <cell r="K72">
            <v>20329</v>
          </cell>
          <cell r="L72">
            <v>0.20458458359978357</v>
          </cell>
          <cell r="M72">
            <v>4159</v>
          </cell>
          <cell r="N72">
            <v>0.20458458359978357</v>
          </cell>
          <cell r="O72">
            <v>4159</v>
          </cell>
          <cell r="P72">
            <v>17</v>
          </cell>
          <cell r="Q72" t="b">
            <v>1</v>
          </cell>
          <cell r="R72">
            <v>3.5</v>
          </cell>
          <cell r="S72">
            <v>1196</v>
          </cell>
          <cell r="T72">
            <v>14.5</v>
          </cell>
          <cell r="U72" t="str">
            <v>Gap</v>
          </cell>
          <cell r="V72">
            <v>1</v>
          </cell>
          <cell r="W72" t="str">
            <v>TRUE אילת</v>
          </cell>
          <cell r="X72">
            <v>17209</v>
          </cell>
          <cell r="Y72">
            <v>4</v>
          </cell>
          <cell r="Z72">
            <v>16</v>
          </cell>
          <cell r="AA72" t="str">
            <v>Gap</v>
          </cell>
          <cell r="AB72">
            <v>5</v>
          </cell>
        </row>
        <row r="73">
          <cell r="B73">
            <v>2600</v>
          </cell>
          <cell r="C73" t="str">
            <v>אילת</v>
          </cell>
          <cell r="D73">
            <v>48242</v>
          </cell>
          <cell r="E73" t="str">
            <v>מ</v>
          </cell>
          <cell r="F73" t="str">
            <v>מ אילת</v>
          </cell>
          <cell r="G73" t="str">
            <v>אילת מחכה למהפך</v>
          </cell>
          <cell r="H73" t="str">
            <v>כהן דובי</v>
          </cell>
          <cell r="I73" t="str">
            <v>אילת כהן דובי</v>
          </cell>
          <cell r="J73">
            <v>20329</v>
          </cell>
          <cell r="K73">
            <v>20329</v>
          </cell>
          <cell r="L73">
            <v>0.18638398347188745</v>
          </cell>
          <cell r="M73">
            <v>3789</v>
          </cell>
          <cell r="N73">
            <v>0.18638398347188745</v>
          </cell>
          <cell r="O73">
            <v>3789</v>
          </cell>
          <cell r="P73">
            <v>17</v>
          </cell>
          <cell r="Q73" t="b">
            <v>1</v>
          </cell>
          <cell r="R73">
            <v>3.2</v>
          </cell>
          <cell r="S73">
            <v>1196</v>
          </cell>
          <cell r="T73">
            <v>14.5</v>
          </cell>
          <cell r="U73" t="str">
            <v>Gap</v>
          </cell>
          <cell r="V73">
            <v>0</v>
          </cell>
          <cell r="W73" t="str">
            <v>TRUE אילת</v>
          </cell>
          <cell r="X73">
            <v>17209</v>
          </cell>
          <cell r="Y73">
            <v>4</v>
          </cell>
          <cell r="Z73">
            <v>16</v>
          </cell>
          <cell r="AA73" t="str">
            <v>Gap</v>
          </cell>
          <cell r="AB73">
            <v>4</v>
          </cell>
        </row>
        <row r="74">
          <cell r="B74">
            <v>2600</v>
          </cell>
          <cell r="C74" t="str">
            <v>אילת</v>
          </cell>
          <cell r="D74">
            <v>48242</v>
          </cell>
          <cell r="E74" t="str">
            <v>ים</v>
          </cell>
          <cell r="F74" t="str">
            <v>ים אילת</v>
          </cell>
          <cell r="G74" t="str">
            <v>ים</v>
          </cell>
          <cell r="I74" t="str">
            <v xml:space="preserve">אילת </v>
          </cell>
          <cell r="J74">
            <v>20329</v>
          </cell>
          <cell r="K74">
            <v>20329</v>
          </cell>
          <cell r="L74">
            <v>0.11987800678833194</v>
          </cell>
          <cell r="M74">
            <v>2437</v>
          </cell>
          <cell r="N74">
            <v>0.11987800678833194</v>
          </cell>
          <cell r="O74">
            <v>2437</v>
          </cell>
          <cell r="P74">
            <v>17</v>
          </cell>
          <cell r="Q74" t="b">
            <v>1</v>
          </cell>
          <cell r="R74">
            <v>2</v>
          </cell>
          <cell r="S74">
            <v>1196</v>
          </cell>
          <cell r="T74">
            <v>14.5</v>
          </cell>
          <cell r="U74" t="str">
            <v>Gap</v>
          </cell>
          <cell r="V74">
            <v>0</v>
          </cell>
          <cell r="W74" t="str">
            <v>TRUE אילת</v>
          </cell>
          <cell r="X74">
            <v>17209</v>
          </cell>
          <cell r="Y74">
            <v>2</v>
          </cell>
          <cell r="Z74">
            <v>16</v>
          </cell>
          <cell r="AA74" t="str">
            <v>Gap</v>
          </cell>
          <cell r="AB74">
            <v>2</v>
          </cell>
        </row>
        <row r="75">
          <cell r="B75">
            <v>2600</v>
          </cell>
          <cell r="C75" t="str">
            <v>אילת</v>
          </cell>
          <cell r="D75">
            <v>48242</v>
          </cell>
          <cell r="E75" t="str">
            <v>צא</v>
          </cell>
          <cell r="F75" t="str">
            <v>צא אילת</v>
          </cell>
          <cell r="G75" t="str">
            <v>צעירי אילת</v>
          </cell>
          <cell r="I75" t="str">
            <v xml:space="preserve">אילת </v>
          </cell>
          <cell r="J75">
            <v>20329</v>
          </cell>
          <cell r="K75">
            <v>20329</v>
          </cell>
          <cell r="L75">
            <v>0.11058094347975798</v>
          </cell>
          <cell r="M75">
            <v>2248</v>
          </cell>
          <cell r="N75">
            <v>0.11058094347975798</v>
          </cell>
          <cell r="O75">
            <v>2248</v>
          </cell>
          <cell r="P75">
            <v>17</v>
          </cell>
          <cell r="Q75" t="b">
            <v>1</v>
          </cell>
          <cell r="R75">
            <v>1.9</v>
          </cell>
          <cell r="S75">
            <v>1196</v>
          </cell>
          <cell r="T75">
            <v>14.5</v>
          </cell>
          <cell r="U75" t="str">
            <v>Gap</v>
          </cell>
          <cell r="V75">
            <v>0</v>
          </cell>
          <cell r="W75" t="str">
            <v>TRUE אילת</v>
          </cell>
          <cell r="X75">
            <v>17209</v>
          </cell>
          <cell r="Y75">
            <v>2</v>
          </cell>
          <cell r="Z75">
            <v>16</v>
          </cell>
          <cell r="AA75" t="str">
            <v>Gap</v>
          </cell>
          <cell r="AB75">
            <v>2</v>
          </cell>
        </row>
        <row r="76">
          <cell r="B76">
            <v>2600</v>
          </cell>
          <cell r="C76" t="str">
            <v>אילת</v>
          </cell>
          <cell r="D76">
            <v>48242</v>
          </cell>
          <cell r="E76" t="str">
            <v>שס</v>
          </cell>
          <cell r="F76" t="str">
            <v>שס אילת</v>
          </cell>
          <cell r="G76" t="str">
            <v>יחד</v>
          </cell>
          <cell r="I76" t="str">
            <v xml:space="preserve">אילת </v>
          </cell>
          <cell r="J76">
            <v>20329</v>
          </cell>
          <cell r="K76">
            <v>20329</v>
          </cell>
          <cell r="L76">
            <v>8.0869693541246498E-2</v>
          </cell>
          <cell r="M76">
            <v>1644</v>
          </cell>
          <cell r="N76">
            <v>8.0869693541246498E-2</v>
          </cell>
          <cell r="O76">
            <v>1644</v>
          </cell>
          <cell r="P76">
            <v>17</v>
          </cell>
          <cell r="Q76" t="b">
            <v>1</v>
          </cell>
          <cell r="R76">
            <v>1.4</v>
          </cell>
          <cell r="S76">
            <v>1196</v>
          </cell>
          <cell r="T76">
            <v>14.5</v>
          </cell>
          <cell r="U76" t="str">
            <v>Gap</v>
          </cell>
          <cell r="V76">
            <v>0</v>
          </cell>
          <cell r="W76" t="str">
            <v>TRUE אילת</v>
          </cell>
          <cell r="X76">
            <v>17209</v>
          </cell>
          <cell r="Y76">
            <v>2</v>
          </cell>
          <cell r="Z76">
            <v>16</v>
          </cell>
          <cell r="AA76" t="str">
            <v>Gap</v>
          </cell>
          <cell r="AB76">
            <v>2</v>
          </cell>
        </row>
        <row r="77">
          <cell r="B77">
            <v>2600</v>
          </cell>
          <cell r="C77" t="str">
            <v>אילת</v>
          </cell>
          <cell r="D77">
            <v>48242</v>
          </cell>
          <cell r="E77" t="str">
            <v>א</v>
          </cell>
          <cell r="F77" t="str">
            <v>א אילת</v>
          </cell>
          <cell r="G77" t="str">
            <v>אור לאילת</v>
          </cell>
          <cell r="I77" t="str">
            <v xml:space="preserve">אילת </v>
          </cell>
          <cell r="J77">
            <v>20329</v>
          </cell>
          <cell r="K77">
            <v>20329</v>
          </cell>
          <cell r="L77">
            <v>7.3835407545870438E-2</v>
          </cell>
          <cell r="M77">
            <v>1501</v>
          </cell>
          <cell r="N77">
            <v>7.3835407545870438E-2</v>
          </cell>
          <cell r="O77">
            <v>1501.0000000000002</v>
          </cell>
          <cell r="P77">
            <v>17</v>
          </cell>
          <cell r="Q77" t="b">
            <v>1</v>
          </cell>
          <cell r="R77">
            <v>1.3</v>
          </cell>
          <cell r="S77">
            <v>1196</v>
          </cell>
          <cell r="T77">
            <v>14.5</v>
          </cell>
          <cell r="U77" t="str">
            <v>Gap</v>
          </cell>
          <cell r="V77">
            <v>0</v>
          </cell>
          <cell r="W77" t="str">
            <v>TRUE אילת</v>
          </cell>
          <cell r="X77">
            <v>17209</v>
          </cell>
          <cell r="Y77">
            <v>1</v>
          </cell>
          <cell r="Z77">
            <v>16</v>
          </cell>
          <cell r="AA77" t="str">
            <v>Gap</v>
          </cell>
          <cell r="AB77">
            <v>1</v>
          </cell>
        </row>
        <row r="78">
          <cell r="B78">
            <v>2600</v>
          </cell>
          <cell r="C78" t="str">
            <v>אילת</v>
          </cell>
          <cell r="D78">
            <v>48242</v>
          </cell>
          <cell r="E78" t="str">
            <v>ל</v>
          </cell>
          <cell r="F78" t="str">
            <v>ל אילת</v>
          </cell>
          <cell r="G78" t="str">
            <v>אילת ביתנו</v>
          </cell>
          <cell r="I78" t="str">
            <v xml:space="preserve">אילת </v>
          </cell>
          <cell r="J78">
            <v>20329</v>
          </cell>
          <cell r="K78">
            <v>20329</v>
          </cell>
          <cell r="L78">
            <v>7.0392050764917113E-2</v>
          </cell>
          <cell r="M78">
            <v>1431</v>
          </cell>
          <cell r="N78">
            <v>7.0392050764917113E-2</v>
          </cell>
          <cell r="O78">
            <v>1431</v>
          </cell>
          <cell r="P78">
            <v>17</v>
          </cell>
          <cell r="Q78" t="b">
            <v>1</v>
          </cell>
          <cell r="R78">
            <v>1.2</v>
          </cell>
          <cell r="S78">
            <v>1196</v>
          </cell>
          <cell r="T78">
            <v>14.5</v>
          </cell>
          <cell r="U78" t="str">
            <v>Gap</v>
          </cell>
          <cell r="V78">
            <v>0</v>
          </cell>
          <cell r="W78" t="str">
            <v>TRUE אילת</v>
          </cell>
          <cell r="X78">
            <v>17209</v>
          </cell>
          <cell r="Y78">
            <v>1</v>
          </cell>
          <cell r="Z78">
            <v>16</v>
          </cell>
          <cell r="AA78" t="str">
            <v>Gap</v>
          </cell>
          <cell r="AB78">
            <v>1</v>
          </cell>
        </row>
        <row r="79">
          <cell r="B79">
            <v>2600</v>
          </cell>
          <cell r="C79" t="str">
            <v>אילת</v>
          </cell>
          <cell r="D79">
            <v>48242</v>
          </cell>
          <cell r="E79" t="str">
            <v>נא</v>
          </cell>
          <cell r="F79" t="str">
            <v>נא אילת</v>
          </cell>
          <cell r="G79" t="str">
            <v>ייחוד אילת</v>
          </cell>
          <cell r="I79" t="str">
            <v xml:space="preserve">אילת </v>
          </cell>
          <cell r="J79">
            <v>20329</v>
          </cell>
          <cell r="K79">
            <v>20329</v>
          </cell>
          <cell r="L79">
            <v>3.9352648925180776E-2</v>
          </cell>
          <cell r="M79">
            <v>800</v>
          </cell>
          <cell r="N79">
            <v>3.9352648925180776E-2</v>
          </cell>
          <cell r="O79">
            <v>800</v>
          </cell>
          <cell r="P79">
            <v>17</v>
          </cell>
          <cell r="Q79" t="b">
            <v>0</v>
          </cell>
          <cell r="R79">
            <v>0</v>
          </cell>
          <cell r="S79">
            <v>1196</v>
          </cell>
          <cell r="T79">
            <v>14.5</v>
          </cell>
          <cell r="U79" t="str">
            <v>Gap</v>
          </cell>
          <cell r="V79">
            <v>0</v>
          </cell>
          <cell r="W79" t="str">
            <v>FALSE אילת</v>
          </cell>
          <cell r="X79">
            <v>3120</v>
          </cell>
          <cell r="Y79">
            <v>0</v>
          </cell>
          <cell r="Z79">
            <v>16</v>
          </cell>
          <cell r="AA79" t="str">
            <v>Gap</v>
          </cell>
          <cell r="AB79">
            <v>0</v>
          </cell>
        </row>
        <row r="80">
          <cell r="B80">
            <v>2600</v>
          </cell>
          <cell r="C80" t="str">
            <v>אילת</v>
          </cell>
          <cell r="D80">
            <v>48242</v>
          </cell>
          <cell r="E80" t="str">
            <v>נץ</v>
          </cell>
          <cell r="F80" t="str">
            <v>נץ אילת</v>
          </cell>
          <cell r="G80" t="str">
            <v>אילת אחרת</v>
          </cell>
          <cell r="I80" t="str">
            <v xml:space="preserve">אילת </v>
          </cell>
          <cell r="J80">
            <v>20329</v>
          </cell>
          <cell r="K80">
            <v>20329</v>
          </cell>
          <cell r="L80">
            <v>3.7089871611982884E-2</v>
          </cell>
          <cell r="M80">
            <v>754</v>
          </cell>
          <cell r="N80">
            <v>3.7089871611982884E-2</v>
          </cell>
          <cell r="O80">
            <v>754.00000000000011</v>
          </cell>
          <cell r="P80">
            <v>17</v>
          </cell>
          <cell r="Q80" t="b">
            <v>0</v>
          </cell>
          <cell r="R80">
            <v>0</v>
          </cell>
          <cell r="S80">
            <v>1196</v>
          </cell>
          <cell r="T80">
            <v>14.5</v>
          </cell>
          <cell r="U80" t="str">
            <v>Gap</v>
          </cell>
          <cell r="V80">
            <v>0</v>
          </cell>
          <cell r="W80" t="str">
            <v>FALSE אילת</v>
          </cell>
          <cell r="X80">
            <v>3120</v>
          </cell>
          <cell r="Y80">
            <v>0</v>
          </cell>
          <cell r="Z80">
            <v>16</v>
          </cell>
          <cell r="AA80" t="str">
            <v>Gap</v>
          </cell>
          <cell r="AB80">
            <v>0</v>
          </cell>
        </row>
        <row r="81">
          <cell r="B81">
            <v>2600</v>
          </cell>
          <cell r="C81" t="str">
            <v>אילת</v>
          </cell>
          <cell r="D81">
            <v>48242</v>
          </cell>
          <cell r="E81" t="str">
            <v>פה</v>
          </cell>
          <cell r="F81" t="str">
            <v>פה אילת</v>
          </cell>
          <cell r="G81" t="str">
            <v>יש עתיד</v>
          </cell>
          <cell r="I81" t="str">
            <v xml:space="preserve">אילת </v>
          </cell>
          <cell r="J81">
            <v>20329</v>
          </cell>
          <cell r="K81">
            <v>20329</v>
          </cell>
          <cell r="L81">
            <v>3.5860101333070979E-2</v>
          </cell>
          <cell r="M81">
            <v>729</v>
          </cell>
          <cell r="N81">
            <v>3.5860101333070979E-2</v>
          </cell>
          <cell r="O81">
            <v>728.99999999999989</v>
          </cell>
          <cell r="P81">
            <v>17</v>
          </cell>
          <cell r="Q81" t="b">
            <v>0</v>
          </cell>
          <cell r="R81">
            <v>0</v>
          </cell>
          <cell r="S81">
            <v>1196</v>
          </cell>
          <cell r="T81">
            <v>14.5</v>
          </cell>
          <cell r="U81" t="str">
            <v>Gap</v>
          </cell>
          <cell r="V81">
            <v>0</v>
          </cell>
          <cell r="W81" t="str">
            <v>FALSE אילת</v>
          </cell>
          <cell r="X81">
            <v>3120</v>
          </cell>
          <cell r="Y81">
            <v>0</v>
          </cell>
          <cell r="Z81">
            <v>16</v>
          </cell>
          <cell r="AA81" t="str">
            <v>Gap</v>
          </cell>
          <cell r="AB81">
            <v>0</v>
          </cell>
        </row>
        <row r="82">
          <cell r="B82">
            <v>2600</v>
          </cell>
          <cell r="C82" t="str">
            <v>אילת</v>
          </cell>
          <cell r="D82">
            <v>48242</v>
          </cell>
          <cell r="E82" t="str">
            <v>טב</v>
          </cell>
          <cell r="F82" t="str">
            <v>טב אילת</v>
          </cell>
          <cell r="G82" t="str">
            <v>הבית היהודי</v>
          </cell>
          <cell r="I82" t="str">
            <v xml:space="preserve">אילת </v>
          </cell>
          <cell r="J82">
            <v>20329</v>
          </cell>
          <cell r="K82">
            <v>20329</v>
          </cell>
          <cell r="L82">
            <v>2.8530670470756064E-2</v>
          </cell>
          <cell r="M82">
            <v>580</v>
          </cell>
          <cell r="N82">
            <v>2.8530670470756064E-2</v>
          </cell>
          <cell r="O82">
            <v>580</v>
          </cell>
          <cell r="P82">
            <v>17</v>
          </cell>
          <cell r="Q82" t="b">
            <v>0</v>
          </cell>
          <cell r="R82">
            <v>0</v>
          </cell>
          <cell r="S82">
            <v>1196</v>
          </cell>
          <cell r="T82">
            <v>14.5</v>
          </cell>
          <cell r="U82" t="str">
            <v>Gap</v>
          </cell>
          <cell r="V82">
            <v>0</v>
          </cell>
          <cell r="W82" t="str">
            <v>FALSE אילת</v>
          </cell>
          <cell r="X82">
            <v>3120</v>
          </cell>
          <cell r="Y82">
            <v>0</v>
          </cell>
          <cell r="Z82">
            <v>16</v>
          </cell>
          <cell r="AA82" t="str">
            <v>Gap</v>
          </cell>
          <cell r="AB82">
            <v>0</v>
          </cell>
        </row>
        <row r="83">
          <cell r="B83">
            <v>2600</v>
          </cell>
          <cell r="C83" t="str">
            <v>אילת</v>
          </cell>
          <cell r="D83">
            <v>48242</v>
          </cell>
          <cell r="E83" t="str">
            <v>ח</v>
          </cell>
          <cell r="F83" t="str">
            <v>ח אילת</v>
          </cell>
          <cell r="G83" t="str">
            <v>תושבים עושים שינוי</v>
          </cell>
          <cell r="H83" t="str">
            <v>חי אהרון</v>
          </cell>
          <cell r="I83" t="str">
            <v>אילת חי אהרון</v>
          </cell>
          <cell r="J83">
            <v>20329</v>
          </cell>
          <cell r="K83">
            <v>20329</v>
          </cell>
          <cell r="L83">
            <v>1.2642038467214324E-2</v>
          </cell>
          <cell r="M83">
            <v>257</v>
          </cell>
          <cell r="N83">
            <v>1.2642038467214324E-2</v>
          </cell>
          <cell r="O83">
            <v>257</v>
          </cell>
          <cell r="P83">
            <v>17</v>
          </cell>
          <cell r="Q83" t="b">
            <v>0</v>
          </cell>
          <cell r="R83">
            <v>0</v>
          </cell>
          <cell r="S83">
            <v>1196</v>
          </cell>
          <cell r="T83">
            <v>14.5</v>
          </cell>
          <cell r="U83" t="str">
            <v>Gap</v>
          </cell>
          <cell r="V83">
            <v>0</v>
          </cell>
          <cell r="W83" t="str">
            <v>FALSE אילת</v>
          </cell>
          <cell r="X83">
            <v>3120</v>
          </cell>
          <cell r="Y83">
            <v>0</v>
          </cell>
          <cell r="Z83">
            <v>16</v>
          </cell>
          <cell r="AA83" t="str">
            <v>Gap</v>
          </cell>
          <cell r="AB83">
            <v>0</v>
          </cell>
        </row>
        <row r="84">
          <cell r="B84">
            <v>478</v>
          </cell>
          <cell r="C84" t="str">
            <v>אכסאל</v>
          </cell>
          <cell r="D84">
            <v>8237</v>
          </cell>
          <cell r="E84" t="str">
            <v>נ</v>
          </cell>
          <cell r="F84" t="str">
            <v>נ אכסאל</v>
          </cell>
          <cell r="G84" t="str">
            <v>רשימת השינוי</v>
          </cell>
          <cell r="I84" t="str">
            <v xml:space="preserve">אכסאל </v>
          </cell>
          <cell r="J84">
            <v>6894</v>
          </cell>
          <cell r="K84">
            <v>6894</v>
          </cell>
          <cell r="L84">
            <v>0.18465332172903975</v>
          </cell>
          <cell r="M84">
            <v>1273</v>
          </cell>
          <cell r="N84">
            <v>0.18465332172903975</v>
          </cell>
          <cell r="O84">
            <v>1273</v>
          </cell>
          <cell r="P84">
            <v>11</v>
          </cell>
          <cell r="Q84" t="b">
            <v>1</v>
          </cell>
          <cell r="R84">
            <v>2</v>
          </cell>
          <cell r="S84">
            <v>627</v>
          </cell>
          <cell r="T84">
            <v>8.4</v>
          </cell>
          <cell r="U84" t="str">
            <v>Gap</v>
          </cell>
          <cell r="V84">
            <v>0</v>
          </cell>
          <cell r="W84" t="str">
            <v>TRUE אכסאל</v>
          </cell>
          <cell r="X84">
            <v>5271</v>
          </cell>
          <cell r="Y84">
            <v>3</v>
          </cell>
          <cell r="Z84">
            <v>11</v>
          </cell>
          <cell r="AA84" t="str">
            <v/>
          </cell>
          <cell r="AB84">
            <v>3</v>
          </cell>
        </row>
        <row r="85">
          <cell r="B85">
            <v>478</v>
          </cell>
          <cell r="C85" t="str">
            <v>אכסאל</v>
          </cell>
          <cell r="D85">
            <v>8237</v>
          </cell>
          <cell r="E85" t="str">
            <v>ו</v>
          </cell>
          <cell r="F85" t="str">
            <v>ו אכסאל</v>
          </cell>
          <cell r="G85" t="str">
            <v>אכסאל המאוחדת</v>
          </cell>
          <cell r="I85" t="str">
            <v xml:space="preserve">אכסאל </v>
          </cell>
          <cell r="J85">
            <v>6894</v>
          </cell>
          <cell r="K85">
            <v>6894</v>
          </cell>
          <cell r="L85">
            <v>0.14897011894400927</v>
          </cell>
          <cell r="M85">
            <v>1027</v>
          </cell>
          <cell r="N85">
            <v>0.14897011894400927</v>
          </cell>
          <cell r="O85">
            <v>1027</v>
          </cell>
          <cell r="P85">
            <v>11</v>
          </cell>
          <cell r="Q85" t="b">
            <v>1</v>
          </cell>
          <cell r="R85">
            <v>1.6</v>
          </cell>
          <cell r="S85">
            <v>627</v>
          </cell>
          <cell r="T85">
            <v>8.4</v>
          </cell>
          <cell r="U85" t="str">
            <v>Gap</v>
          </cell>
          <cell r="V85">
            <v>0</v>
          </cell>
          <cell r="W85" t="str">
            <v>TRUE אכסאל</v>
          </cell>
          <cell r="X85">
            <v>5271</v>
          </cell>
          <cell r="Y85">
            <v>2</v>
          </cell>
          <cell r="Z85">
            <v>11</v>
          </cell>
          <cell r="AA85" t="str">
            <v/>
          </cell>
          <cell r="AB85">
            <v>2</v>
          </cell>
        </row>
        <row r="86">
          <cell r="B86">
            <v>478</v>
          </cell>
          <cell r="C86" t="str">
            <v>אכסאל</v>
          </cell>
          <cell r="D86">
            <v>8237</v>
          </cell>
          <cell r="E86" t="str">
            <v>כמ</v>
          </cell>
          <cell r="F86" t="str">
            <v>כמ אכסאל</v>
          </cell>
          <cell r="G86" t="str">
            <v>אכסאל העצמאית</v>
          </cell>
          <cell r="I86" t="str">
            <v xml:space="preserve">אכסאל </v>
          </cell>
          <cell r="J86">
            <v>6894</v>
          </cell>
          <cell r="K86">
            <v>6894</v>
          </cell>
          <cell r="L86">
            <v>0.10661444734551784</v>
          </cell>
          <cell r="M86">
            <v>735</v>
          </cell>
          <cell r="N86">
            <v>0.10661444734551784</v>
          </cell>
          <cell r="O86">
            <v>735</v>
          </cell>
          <cell r="P86">
            <v>11</v>
          </cell>
          <cell r="Q86" t="b">
            <v>1</v>
          </cell>
          <cell r="R86">
            <v>1.2</v>
          </cell>
          <cell r="S86">
            <v>627</v>
          </cell>
          <cell r="T86">
            <v>8.4</v>
          </cell>
          <cell r="U86" t="str">
            <v>Gap</v>
          </cell>
          <cell r="V86">
            <v>0</v>
          </cell>
          <cell r="W86" t="str">
            <v>TRUE אכסאל</v>
          </cell>
          <cell r="X86">
            <v>5271</v>
          </cell>
          <cell r="Y86">
            <v>2</v>
          </cell>
          <cell r="Z86">
            <v>11</v>
          </cell>
          <cell r="AA86" t="str">
            <v/>
          </cell>
          <cell r="AB86">
            <v>2</v>
          </cell>
        </row>
        <row r="87">
          <cell r="B87">
            <v>478</v>
          </cell>
          <cell r="C87" t="str">
            <v>אכסאל</v>
          </cell>
          <cell r="D87">
            <v>8237</v>
          </cell>
          <cell r="E87" t="str">
            <v>ע</v>
          </cell>
          <cell r="F87" t="str">
            <v>ע אכסאל</v>
          </cell>
          <cell r="G87" t="str">
            <v>המפלגה הדמוקרטית הערבית</v>
          </cell>
          <cell r="I87" t="str">
            <v xml:space="preserve">אכסאל </v>
          </cell>
          <cell r="J87">
            <v>6894</v>
          </cell>
          <cell r="K87">
            <v>6894</v>
          </cell>
          <cell r="L87">
            <v>9.7911227154047001E-2</v>
          </cell>
          <cell r="M87">
            <v>675</v>
          </cell>
          <cell r="N87">
            <v>9.7911227154047001E-2</v>
          </cell>
          <cell r="O87">
            <v>675</v>
          </cell>
          <cell r="P87">
            <v>11</v>
          </cell>
          <cell r="Q87" t="b">
            <v>1</v>
          </cell>
          <cell r="R87">
            <v>1.1000000000000001</v>
          </cell>
          <cell r="S87">
            <v>627</v>
          </cell>
          <cell r="T87">
            <v>8.4</v>
          </cell>
          <cell r="U87" t="str">
            <v>Gap</v>
          </cell>
          <cell r="V87">
            <v>0</v>
          </cell>
          <cell r="W87" t="str">
            <v>TRUE אכסאל</v>
          </cell>
          <cell r="X87">
            <v>5271</v>
          </cell>
          <cell r="Y87">
            <v>1</v>
          </cell>
          <cell r="Z87">
            <v>11</v>
          </cell>
          <cell r="AA87" t="str">
            <v/>
          </cell>
          <cell r="AB87">
            <v>1</v>
          </cell>
        </row>
        <row r="88">
          <cell r="B88">
            <v>478</v>
          </cell>
          <cell r="C88" t="str">
            <v>אכסאל</v>
          </cell>
          <cell r="D88">
            <v>8237</v>
          </cell>
          <cell r="E88" t="str">
            <v>ךי</v>
          </cell>
          <cell r="F88" t="str">
            <v>ךי אכסאל</v>
          </cell>
          <cell r="G88" t="str">
            <v>אל מנארה</v>
          </cell>
          <cell r="I88" t="str">
            <v xml:space="preserve">אכסאל </v>
          </cell>
          <cell r="J88">
            <v>6894</v>
          </cell>
          <cell r="K88">
            <v>6894</v>
          </cell>
          <cell r="L88">
            <v>8.1230055120394551E-2</v>
          </cell>
          <cell r="M88">
            <v>560</v>
          </cell>
          <cell r="N88">
            <v>8.1230055120394551E-2</v>
          </cell>
          <cell r="O88">
            <v>560</v>
          </cell>
          <cell r="P88">
            <v>11</v>
          </cell>
          <cell r="Q88" t="b">
            <v>1</v>
          </cell>
          <cell r="R88">
            <v>0.9</v>
          </cell>
          <cell r="S88">
            <v>627</v>
          </cell>
          <cell r="T88">
            <v>8.4</v>
          </cell>
          <cell r="U88" t="str">
            <v>Gap</v>
          </cell>
          <cell r="V88">
            <v>0</v>
          </cell>
          <cell r="W88" t="str">
            <v>TRUE אכסאל</v>
          </cell>
          <cell r="X88">
            <v>5271</v>
          </cell>
          <cell r="Y88">
            <v>1</v>
          </cell>
          <cell r="Z88">
            <v>11</v>
          </cell>
          <cell r="AA88" t="str">
            <v/>
          </cell>
          <cell r="AB88">
            <v>1</v>
          </cell>
        </row>
        <row r="89">
          <cell r="B89">
            <v>478</v>
          </cell>
          <cell r="C89" t="str">
            <v>אכסאל</v>
          </cell>
          <cell r="D89">
            <v>8237</v>
          </cell>
          <cell r="E89" t="str">
            <v>ת</v>
          </cell>
          <cell r="F89" t="str">
            <v>ת אכסאל</v>
          </cell>
          <cell r="G89" t="str">
            <v>אל עדאלה</v>
          </cell>
          <cell r="H89" t="str">
            <v>דראושה עומר</v>
          </cell>
          <cell r="I89" t="str">
            <v>אכסאל דראושה עומר</v>
          </cell>
          <cell r="J89">
            <v>6894</v>
          </cell>
          <cell r="K89">
            <v>6894</v>
          </cell>
          <cell r="L89">
            <v>7.5718015665796348E-2</v>
          </cell>
          <cell r="M89">
            <v>522</v>
          </cell>
          <cell r="N89">
            <v>7.5718015665796348E-2</v>
          </cell>
          <cell r="O89">
            <v>522</v>
          </cell>
          <cell r="P89">
            <v>11</v>
          </cell>
          <cell r="Q89" t="b">
            <v>1</v>
          </cell>
          <cell r="R89">
            <v>0.8</v>
          </cell>
          <cell r="S89">
            <v>627</v>
          </cell>
          <cell r="T89">
            <v>8.4</v>
          </cell>
          <cell r="U89" t="str">
            <v>Gap</v>
          </cell>
          <cell r="V89">
            <v>0</v>
          </cell>
          <cell r="W89" t="str">
            <v>TRUE אכסאל</v>
          </cell>
          <cell r="X89">
            <v>5271</v>
          </cell>
          <cell r="Y89">
            <v>1</v>
          </cell>
          <cell r="Z89">
            <v>11</v>
          </cell>
          <cell r="AA89" t="str">
            <v/>
          </cell>
          <cell r="AB89">
            <v>1</v>
          </cell>
        </row>
        <row r="90">
          <cell r="B90">
            <v>478</v>
          </cell>
          <cell r="C90" t="str">
            <v>אכסאל</v>
          </cell>
          <cell r="D90">
            <v>8237</v>
          </cell>
          <cell r="E90" t="str">
            <v>דס</v>
          </cell>
          <cell r="F90" t="str">
            <v>דס אכסאל</v>
          </cell>
          <cell r="G90" t="str">
            <v>אל אמל</v>
          </cell>
          <cell r="I90" t="str">
            <v xml:space="preserve">אכסאל </v>
          </cell>
          <cell r="J90">
            <v>6894</v>
          </cell>
          <cell r="K90">
            <v>6894</v>
          </cell>
          <cell r="L90">
            <v>6.9480707861908908E-2</v>
          </cell>
          <cell r="M90">
            <v>479</v>
          </cell>
          <cell r="N90">
            <v>6.9480707861908908E-2</v>
          </cell>
          <cell r="O90">
            <v>479</v>
          </cell>
          <cell r="P90">
            <v>11</v>
          </cell>
          <cell r="Q90" t="b">
            <v>1</v>
          </cell>
          <cell r="R90">
            <v>0.8</v>
          </cell>
          <cell r="S90">
            <v>627</v>
          </cell>
          <cell r="T90">
            <v>8.4</v>
          </cell>
          <cell r="U90" t="str">
            <v>Gap</v>
          </cell>
          <cell r="V90">
            <v>0</v>
          </cell>
          <cell r="W90" t="str">
            <v>TRUE אכסאל</v>
          </cell>
          <cell r="X90">
            <v>5271</v>
          </cell>
          <cell r="Y90">
            <v>1</v>
          </cell>
          <cell r="Z90">
            <v>11</v>
          </cell>
          <cell r="AA90" t="str">
            <v/>
          </cell>
          <cell r="AB90">
            <v>1</v>
          </cell>
        </row>
        <row r="91">
          <cell r="B91">
            <v>478</v>
          </cell>
          <cell r="C91" t="str">
            <v>אכסאל</v>
          </cell>
          <cell r="D91">
            <v>8237</v>
          </cell>
          <cell r="E91" t="str">
            <v>ץח</v>
          </cell>
          <cell r="F91" t="str">
            <v>ץח אכסאל</v>
          </cell>
          <cell r="G91" t="str">
            <v>אל ופא-צעירי אכסאל</v>
          </cell>
          <cell r="I91" t="str">
            <v xml:space="preserve">אכסאל </v>
          </cell>
          <cell r="J91">
            <v>6894</v>
          </cell>
          <cell r="K91">
            <v>6894</v>
          </cell>
          <cell r="L91">
            <v>5.3669857847403538E-2</v>
          </cell>
          <cell r="M91">
            <v>370</v>
          </cell>
          <cell r="N91">
            <v>5.3669857847403538E-2</v>
          </cell>
          <cell r="O91">
            <v>370</v>
          </cell>
          <cell r="P91">
            <v>11</v>
          </cell>
          <cell r="Q91" t="b">
            <v>0</v>
          </cell>
          <cell r="R91">
            <v>0</v>
          </cell>
          <cell r="S91">
            <v>627</v>
          </cell>
          <cell r="T91">
            <v>8.4</v>
          </cell>
          <cell r="U91" t="str">
            <v>Gap</v>
          </cell>
          <cell r="V91">
            <v>0</v>
          </cell>
          <cell r="W91" t="str">
            <v>FALSE אכסאל</v>
          </cell>
          <cell r="X91">
            <v>1623</v>
          </cell>
          <cell r="Y91">
            <v>0</v>
          </cell>
          <cell r="Z91">
            <v>11</v>
          </cell>
          <cell r="AA91" t="str">
            <v/>
          </cell>
          <cell r="AB91">
            <v>0</v>
          </cell>
        </row>
        <row r="92">
          <cell r="B92">
            <v>478</v>
          </cell>
          <cell r="C92" t="str">
            <v>אכסאל</v>
          </cell>
          <cell r="D92">
            <v>8237</v>
          </cell>
          <cell r="E92" t="str">
            <v>א</v>
          </cell>
          <cell r="F92" t="str">
            <v>א אכסאל</v>
          </cell>
          <cell r="G92" t="str">
            <v>אל אעתימאד</v>
          </cell>
          <cell r="I92" t="str">
            <v xml:space="preserve">אכסאל </v>
          </cell>
          <cell r="J92">
            <v>6894</v>
          </cell>
          <cell r="K92">
            <v>6894</v>
          </cell>
          <cell r="L92">
            <v>5.250942848854076E-2</v>
          </cell>
          <cell r="M92">
            <v>362</v>
          </cell>
          <cell r="N92">
            <v>5.250942848854076E-2</v>
          </cell>
          <cell r="O92">
            <v>362</v>
          </cell>
          <cell r="P92">
            <v>11</v>
          </cell>
          <cell r="Q92" t="b">
            <v>0</v>
          </cell>
          <cell r="R92">
            <v>0</v>
          </cell>
          <cell r="S92">
            <v>627</v>
          </cell>
          <cell r="T92">
            <v>8.4</v>
          </cell>
          <cell r="U92" t="str">
            <v>Gap</v>
          </cell>
          <cell r="V92">
            <v>0</v>
          </cell>
          <cell r="W92" t="str">
            <v>FALSE אכסאל</v>
          </cell>
          <cell r="X92">
            <v>1623</v>
          </cell>
          <cell r="Y92">
            <v>0</v>
          </cell>
          <cell r="Z92">
            <v>11</v>
          </cell>
          <cell r="AA92" t="str">
            <v/>
          </cell>
          <cell r="AB92">
            <v>0</v>
          </cell>
        </row>
        <row r="93">
          <cell r="B93">
            <v>478</v>
          </cell>
          <cell r="C93" t="str">
            <v>אכסאל</v>
          </cell>
          <cell r="D93">
            <v>8237</v>
          </cell>
          <cell r="E93" t="str">
            <v>גד</v>
          </cell>
          <cell r="F93" t="str">
            <v>גד אכסאל</v>
          </cell>
          <cell r="G93" t="str">
            <v>חזית אכסאל הדמוקרטית</v>
          </cell>
          <cell r="I93" t="str">
            <v xml:space="preserve">אכסאל </v>
          </cell>
          <cell r="J93">
            <v>6894</v>
          </cell>
          <cell r="K93">
            <v>6894</v>
          </cell>
          <cell r="L93">
            <v>5.0768784450246594E-2</v>
          </cell>
          <cell r="M93">
            <v>350</v>
          </cell>
          <cell r="N93">
            <v>5.0768784450246594E-2</v>
          </cell>
          <cell r="O93">
            <v>350</v>
          </cell>
          <cell r="P93">
            <v>11</v>
          </cell>
          <cell r="Q93" t="b">
            <v>0</v>
          </cell>
          <cell r="R93">
            <v>0</v>
          </cell>
          <cell r="S93">
            <v>627</v>
          </cell>
          <cell r="T93">
            <v>8.4</v>
          </cell>
          <cell r="U93" t="str">
            <v>Gap</v>
          </cell>
          <cell r="V93">
            <v>0</v>
          </cell>
          <cell r="W93" t="str">
            <v>FALSE אכסאל</v>
          </cell>
          <cell r="X93">
            <v>1623</v>
          </cell>
          <cell r="Y93">
            <v>0</v>
          </cell>
          <cell r="Z93">
            <v>11</v>
          </cell>
          <cell r="AA93" t="str">
            <v/>
          </cell>
          <cell r="AB93">
            <v>0</v>
          </cell>
        </row>
        <row r="94">
          <cell r="B94">
            <v>478</v>
          </cell>
          <cell r="C94" t="str">
            <v>אכסאל</v>
          </cell>
          <cell r="D94">
            <v>8237</v>
          </cell>
          <cell r="E94" t="str">
            <v>ף</v>
          </cell>
          <cell r="F94" t="str">
            <v>ף אכסאל</v>
          </cell>
          <cell r="G94" t="str">
            <v>אל אח'לאס</v>
          </cell>
          <cell r="I94" t="str">
            <v xml:space="preserve">אכסאל </v>
          </cell>
          <cell r="J94">
            <v>6894</v>
          </cell>
          <cell r="K94">
            <v>6894</v>
          </cell>
          <cell r="L94">
            <v>3.8874383521903103E-2</v>
          </cell>
          <cell r="M94">
            <v>268</v>
          </cell>
          <cell r="N94">
            <v>3.8874383521903103E-2</v>
          </cell>
          <cell r="O94">
            <v>268</v>
          </cell>
          <cell r="P94">
            <v>11</v>
          </cell>
          <cell r="Q94" t="b">
            <v>0</v>
          </cell>
          <cell r="R94">
            <v>0</v>
          </cell>
          <cell r="S94">
            <v>627</v>
          </cell>
          <cell r="T94">
            <v>8.4</v>
          </cell>
          <cell r="U94" t="str">
            <v>Gap</v>
          </cell>
          <cell r="V94">
            <v>0</v>
          </cell>
          <cell r="W94" t="str">
            <v>FALSE אכסאל</v>
          </cell>
          <cell r="X94">
            <v>1623</v>
          </cell>
          <cell r="Y94">
            <v>0</v>
          </cell>
          <cell r="Z94">
            <v>11</v>
          </cell>
          <cell r="AA94" t="str">
            <v/>
          </cell>
          <cell r="AB94">
            <v>0</v>
          </cell>
        </row>
        <row r="95">
          <cell r="B95">
            <v>478</v>
          </cell>
          <cell r="C95" t="str">
            <v>אכסאל</v>
          </cell>
          <cell r="D95">
            <v>8237</v>
          </cell>
          <cell r="E95" t="str">
            <v>ה</v>
          </cell>
          <cell r="F95" t="str">
            <v>ה אכסאל</v>
          </cell>
          <cell r="G95" t="str">
            <v>צעירי היום</v>
          </cell>
          <cell r="H95" t="str">
            <v>דראושה עמאר</v>
          </cell>
          <cell r="I95" t="str">
            <v>אכסאל דראושה עמאר</v>
          </cell>
          <cell r="J95">
            <v>6894</v>
          </cell>
          <cell r="K95">
            <v>6894</v>
          </cell>
          <cell r="L95">
            <v>3.8439222512329563E-2</v>
          </cell>
          <cell r="M95">
            <v>265</v>
          </cell>
          <cell r="N95">
            <v>3.8439222512329563E-2</v>
          </cell>
          <cell r="O95">
            <v>265</v>
          </cell>
          <cell r="P95">
            <v>11</v>
          </cell>
          <cell r="Q95" t="b">
            <v>0</v>
          </cell>
          <cell r="R95">
            <v>0</v>
          </cell>
          <cell r="S95">
            <v>627</v>
          </cell>
          <cell r="T95">
            <v>8.4</v>
          </cell>
          <cell r="U95" t="str">
            <v>Gap</v>
          </cell>
          <cell r="V95">
            <v>0</v>
          </cell>
          <cell r="W95" t="str">
            <v>FALSE אכסאל</v>
          </cell>
          <cell r="X95">
            <v>1623</v>
          </cell>
          <cell r="Y95">
            <v>0</v>
          </cell>
          <cell r="Z95">
            <v>11</v>
          </cell>
          <cell r="AA95" t="str">
            <v/>
          </cell>
          <cell r="AB95">
            <v>0</v>
          </cell>
        </row>
        <row r="96">
          <cell r="B96">
            <v>478</v>
          </cell>
          <cell r="C96" t="str">
            <v>אכסאל</v>
          </cell>
          <cell r="D96">
            <v>8237</v>
          </cell>
          <cell r="E96" t="str">
            <v>ק</v>
          </cell>
          <cell r="F96" t="str">
            <v>ק אכסאל</v>
          </cell>
          <cell r="G96" t="str">
            <v>אלסדאקה</v>
          </cell>
          <cell r="H96" t="str">
            <v>דראושה עבד אלסלאם</v>
          </cell>
          <cell r="I96" t="str">
            <v>אכסאל דראושה עבד אלסלאם</v>
          </cell>
          <cell r="J96">
            <v>6894</v>
          </cell>
          <cell r="K96">
            <v>6894</v>
          </cell>
          <cell r="L96">
            <v>1.1604293588627793E-3</v>
          </cell>
          <cell r="M96">
            <v>8</v>
          </cell>
          <cell r="N96">
            <v>1.1604293588627793E-3</v>
          </cell>
          <cell r="O96">
            <v>8</v>
          </cell>
          <cell r="P96">
            <v>11</v>
          </cell>
          <cell r="Q96" t="b">
            <v>0</v>
          </cell>
          <cell r="R96">
            <v>0</v>
          </cell>
          <cell r="S96">
            <v>627</v>
          </cell>
          <cell r="T96">
            <v>8.4</v>
          </cell>
          <cell r="U96" t="str">
            <v>Gap</v>
          </cell>
          <cell r="V96">
            <v>1</v>
          </cell>
          <cell r="W96" t="str">
            <v>FALSE אכסאל</v>
          </cell>
          <cell r="X96">
            <v>1623</v>
          </cell>
          <cell r="Y96">
            <v>0</v>
          </cell>
          <cell r="Z96">
            <v>11</v>
          </cell>
          <cell r="AA96" t="str">
            <v/>
          </cell>
          <cell r="AB96">
            <v>1</v>
          </cell>
        </row>
        <row r="97">
          <cell r="B97">
            <v>41</v>
          </cell>
          <cell r="C97" t="str">
            <v>אליכין</v>
          </cell>
          <cell r="D97">
            <v>2421</v>
          </cell>
          <cell r="E97" t="str">
            <v>טב</v>
          </cell>
          <cell r="F97" t="str">
            <v>טב אליכין</v>
          </cell>
          <cell r="G97" t="str">
            <v>הבית היהודי בראשות אבינועם מצובע</v>
          </cell>
          <cell r="I97" t="str">
            <v xml:space="preserve">אליכין </v>
          </cell>
          <cell r="J97">
            <v>1869</v>
          </cell>
          <cell r="K97">
            <v>1869</v>
          </cell>
          <cell r="L97">
            <v>0.27768860353130015</v>
          </cell>
          <cell r="M97">
            <v>519</v>
          </cell>
          <cell r="N97">
            <v>0.27768860353130015</v>
          </cell>
          <cell r="O97">
            <v>519</v>
          </cell>
          <cell r="P97">
            <v>9</v>
          </cell>
          <cell r="Q97" t="b">
            <v>1</v>
          </cell>
          <cell r="R97">
            <v>2.5</v>
          </cell>
          <cell r="S97">
            <v>208</v>
          </cell>
          <cell r="T97">
            <v>8.1</v>
          </cell>
          <cell r="U97" t="str">
            <v>Gap</v>
          </cell>
          <cell r="V97">
            <v>0</v>
          </cell>
          <cell r="W97" t="str">
            <v>TRUE אליכין</v>
          </cell>
          <cell r="X97">
            <v>1681</v>
          </cell>
          <cell r="Y97">
            <v>3</v>
          </cell>
          <cell r="Z97">
            <v>9</v>
          </cell>
          <cell r="AA97" t="str">
            <v/>
          </cell>
          <cell r="AB97">
            <v>3</v>
          </cell>
        </row>
        <row r="98">
          <cell r="B98">
            <v>41</v>
          </cell>
          <cell r="C98" t="str">
            <v>אליכין</v>
          </cell>
          <cell r="D98">
            <v>2421</v>
          </cell>
          <cell r="E98" t="str">
            <v>ע</v>
          </cell>
          <cell r="F98" t="str">
            <v>ע אליכין</v>
          </cell>
          <cell r="G98" t="str">
            <v>יחד לדרך חדשה</v>
          </cell>
          <cell r="H98" t="str">
            <v>שרוני עזורי</v>
          </cell>
          <cell r="I98" t="str">
            <v>אליכין שרוני עזורי</v>
          </cell>
          <cell r="J98">
            <v>1869</v>
          </cell>
          <cell r="K98">
            <v>1869</v>
          </cell>
          <cell r="L98">
            <v>0.23327982878544676</v>
          </cell>
          <cell r="M98">
            <v>436</v>
          </cell>
          <cell r="N98">
            <v>0.23327982878544676</v>
          </cell>
          <cell r="O98">
            <v>436</v>
          </cell>
          <cell r="P98">
            <v>9</v>
          </cell>
          <cell r="Q98" t="b">
            <v>1</v>
          </cell>
          <cell r="R98">
            <v>2.1</v>
          </cell>
          <cell r="S98">
            <v>208</v>
          </cell>
          <cell r="T98">
            <v>8.1</v>
          </cell>
          <cell r="U98" t="str">
            <v>Gap</v>
          </cell>
          <cell r="V98">
            <v>0</v>
          </cell>
          <cell r="W98" t="str">
            <v>TRUE אליכין</v>
          </cell>
          <cell r="X98">
            <v>1681</v>
          </cell>
          <cell r="Y98">
            <v>2</v>
          </cell>
          <cell r="Z98">
            <v>9</v>
          </cell>
          <cell r="AA98" t="str">
            <v/>
          </cell>
          <cell r="AB98">
            <v>2</v>
          </cell>
        </row>
        <row r="99">
          <cell r="B99">
            <v>41</v>
          </cell>
          <cell r="C99" t="str">
            <v>אליכין</v>
          </cell>
          <cell r="D99">
            <v>2421</v>
          </cell>
          <cell r="E99" t="str">
            <v>נף</v>
          </cell>
          <cell r="F99" t="str">
            <v>נף אליכין</v>
          </cell>
          <cell r="G99" t="str">
            <v>עתידנו בידינו</v>
          </cell>
          <cell r="H99" t="str">
            <v>חי משה מרדכי</v>
          </cell>
          <cell r="I99" t="str">
            <v>אליכין חי משה מרדכי</v>
          </cell>
          <cell r="J99">
            <v>1869</v>
          </cell>
          <cell r="K99">
            <v>1869</v>
          </cell>
          <cell r="L99">
            <v>0.21562332798287853</v>
          </cell>
          <cell r="M99">
            <v>403</v>
          </cell>
          <cell r="N99">
            <v>0.21562332798287853</v>
          </cell>
          <cell r="O99">
            <v>403</v>
          </cell>
          <cell r="P99">
            <v>9</v>
          </cell>
          <cell r="Q99" t="b">
            <v>1</v>
          </cell>
          <cell r="R99">
            <v>1.9</v>
          </cell>
          <cell r="S99">
            <v>208</v>
          </cell>
          <cell r="T99">
            <v>8.1</v>
          </cell>
          <cell r="U99" t="str">
            <v>Gap</v>
          </cell>
          <cell r="V99">
            <v>1</v>
          </cell>
          <cell r="W99" t="str">
            <v>TRUE אליכין</v>
          </cell>
          <cell r="X99">
            <v>1681</v>
          </cell>
          <cell r="Y99">
            <v>2</v>
          </cell>
          <cell r="Z99">
            <v>9</v>
          </cell>
          <cell r="AA99" t="str">
            <v/>
          </cell>
          <cell r="AB99">
            <v>3</v>
          </cell>
        </row>
        <row r="100">
          <cell r="B100">
            <v>41</v>
          </cell>
          <cell r="C100" t="str">
            <v>אליכין</v>
          </cell>
          <cell r="D100">
            <v>2421</v>
          </cell>
          <cell r="E100" t="str">
            <v>שס</v>
          </cell>
          <cell r="F100" t="str">
            <v>שס אליכין</v>
          </cell>
          <cell r="G100" t="str">
            <v>התאחדות הספרדים העולמית שומרי תורה</v>
          </cell>
          <cell r="I100" t="str">
            <v xml:space="preserve">אליכין </v>
          </cell>
          <cell r="J100">
            <v>1869</v>
          </cell>
          <cell r="K100">
            <v>1869</v>
          </cell>
          <cell r="L100">
            <v>0.17281968967362227</v>
          </cell>
          <cell r="M100">
            <v>323</v>
          </cell>
          <cell r="N100">
            <v>0.17281968967362227</v>
          </cell>
          <cell r="O100">
            <v>323</v>
          </cell>
          <cell r="P100">
            <v>9</v>
          </cell>
          <cell r="Q100" t="b">
            <v>1</v>
          </cell>
          <cell r="R100">
            <v>1.6</v>
          </cell>
          <cell r="S100">
            <v>208</v>
          </cell>
          <cell r="T100">
            <v>8.1</v>
          </cell>
          <cell r="U100" t="str">
            <v>Gap</v>
          </cell>
          <cell r="V100">
            <v>0</v>
          </cell>
          <cell r="W100" t="str">
            <v>TRUE אליכין</v>
          </cell>
          <cell r="X100">
            <v>1681</v>
          </cell>
          <cell r="Y100">
            <v>2</v>
          </cell>
          <cell r="Z100">
            <v>9</v>
          </cell>
          <cell r="AA100" t="str">
            <v/>
          </cell>
          <cell r="AB100">
            <v>2</v>
          </cell>
        </row>
        <row r="101">
          <cell r="B101">
            <v>41</v>
          </cell>
          <cell r="C101" t="str">
            <v>אליכין</v>
          </cell>
          <cell r="D101">
            <v>2421</v>
          </cell>
          <cell r="E101" t="str">
            <v>ד</v>
          </cell>
          <cell r="F101" t="str">
            <v>ד אליכין</v>
          </cell>
          <cell r="G101" t="str">
            <v>למען המקום</v>
          </cell>
          <cell r="I101" t="str">
            <v xml:space="preserve">אליכין </v>
          </cell>
          <cell r="J101">
            <v>1869</v>
          </cell>
          <cell r="K101">
            <v>1869</v>
          </cell>
          <cell r="L101">
            <v>6.9020866773675763E-2</v>
          </cell>
          <cell r="M101">
            <v>129</v>
          </cell>
          <cell r="N101">
            <v>6.9020866773675763E-2</v>
          </cell>
          <cell r="O101">
            <v>129</v>
          </cell>
          <cell r="P101">
            <v>9</v>
          </cell>
          <cell r="Q101" t="b">
            <v>0</v>
          </cell>
          <cell r="R101">
            <v>0</v>
          </cell>
          <cell r="S101">
            <v>208</v>
          </cell>
          <cell r="T101">
            <v>8.1</v>
          </cell>
          <cell r="U101" t="str">
            <v>Gap</v>
          </cell>
          <cell r="V101">
            <v>0</v>
          </cell>
          <cell r="W101" t="str">
            <v>FALSE אליכין</v>
          </cell>
          <cell r="X101">
            <v>188</v>
          </cell>
          <cell r="Y101">
            <v>0</v>
          </cell>
          <cell r="Z101">
            <v>9</v>
          </cell>
          <cell r="AA101" t="str">
            <v/>
          </cell>
          <cell r="AB101">
            <v>0</v>
          </cell>
        </row>
        <row r="102">
          <cell r="B102">
            <v>41</v>
          </cell>
          <cell r="C102" t="str">
            <v>אליכין</v>
          </cell>
          <cell r="D102">
            <v>2421</v>
          </cell>
          <cell r="E102" t="str">
            <v>זק</v>
          </cell>
          <cell r="F102" t="str">
            <v>זק אליכין</v>
          </cell>
          <cell r="G102" t="str">
            <v>אליכין חדשה</v>
          </cell>
          <cell r="I102" t="str">
            <v xml:space="preserve">אליכין </v>
          </cell>
          <cell r="J102">
            <v>1869</v>
          </cell>
          <cell r="K102">
            <v>1869</v>
          </cell>
          <cell r="L102">
            <v>3.156768325307651E-2</v>
          </cell>
          <cell r="M102">
            <v>59</v>
          </cell>
          <cell r="N102">
            <v>3.156768325307651E-2</v>
          </cell>
          <cell r="O102">
            <v>59</v>
          </cell>
          <cell r="P102">
            <v>9</v>
          </cell>
          <cell r="Q102" t="b">
            <v>0</v>
          </cell>
          <cell r="R102">
            <v>0</v>
          </cell>
          <cell r="S102">
            <v>208</v>
          </cell>
          <cell r="T102">
            <v>8.1</v>
          </cell>
          <cell r="U102" t="str">
            <v>Gap</v>
          </cell>
          <cell r="V102">
            <v>0</v>
          </cell>
          <cell r="W102" t="str">
            <v>FALSE אליכין</v>
          </cell>
          <cell r="X102">
            <v>188</v>
          </cell>
          <cell r="Y102">
            <v>0</v>
          </cell>
          <cell r="Z102">
            <v>9</v>
          </cell>
          <cell r="AA102" t="str">
            <v/>
          </cell>
          <cell r="AB102">
            <v>0</v>
          </cell>
        </row>
        <row r="103">
          <cell r="B103">
            <v>1309</v>
          </cell>
          <cell r="C103" t="str">
            <v>אלעד</v>
          </cell>
          <cell r="D103">
            <v>16987</v>
          </cell>
          <cell r="E103" t="str">
            <v>שס</v>
          </cell>
          <cell r="F103" t="str">
            <v>שס אלעד</v>
          </cell>
          <cell r="G103" t="str">
            <v>התאחדות הספרדים העולמית שומרי תורה</v>
          </cell>
          <cell r="H103" t="str">
            <v>קריספל ויקטור</v>
          </cell>
          <cell r="I103" t="str">
            <v>אלעד קריספל ויקטור</v>
          </cell>
          <cell r="J103">
            <v>14613</v>
          </cell>
          <cell r="K103">
            <v>14613</v>
          </cell>
          <cell r="L103">
            <v>0.40238144118250874</v>
          </cell>
          <cell r="M103">
            <v>5880</v>
          </cell>
          <cell r="N103">
            <v>0.40238144118250874</v>
          </cell>
          <cell r="O103">
            <v>5880</v>
          </cell>
          <cell r="P103">
            <v>15</v>
          </cell>
          <cell r="Q103" t="b">
            <v>1</v>
          </cell>
          <cell r="R103">
            <v>6</v>
          </cell>
          <cell r="S103">
            <v>974</v>
          </cell>
          <cell r="T103">
            <v>14.200000000000001</v>
          </cell>
          <cell r="U103" t="str">
            <v>Gap</v>
          </cell>
          <cell r="V103">
            <v>0</v>
          </cell>
          <cell r="W103" t="str">
            <v>TRUE אלעד</v>
          </cell>
          <cell r="X103">
            <v>13834</v>
          </cell>
          <cell r="Y103">
            <v>6</v>
          </cell>
          <cell r="Z103">
            <v>15</v>
          </cell>
          <cell r="AA103" t="str">
            <v/>
          </cell>
          <cell r="AB103">
            <v>6</v>
          </cell>
        </row>
        <row r="104">
          <cell r="B104">
            <v>1309</v>
          </cell>
          <cell r="C104" t="str">
            <v>אלעד</v>
          </cell>
          <cell r="D104">
            <v>16987</v>
          </cell>
          <cell r="E104" t="str">
            <v>ג</v>
          </cell>
          <cell r="F104" t="str">
            <v>ג אלעד</v>
          </cell>
          <cell r="G104" t="str">
            <v>יהדות התורה המאוחדת אגודת ישראל דגל התורה</v>
          </cell>
          <cell r="H104" t="str">
            <v>פרוש ישראל</v>
          </cell>
          <cell r="I104" t="str">
            <v>אלעד פרוש ישראל</v>
          </cell>
          <cell r="J104">
            <v>14613</v>
          </cell>
          <cell r="K104">
            <v>14613</v>
          </cell>
          <cell r="L104">
            <v>0.36063778827071785</v>
          </cell>
          <cell r="M104">
            <v>5270</v>
          </cell>
          <cell r="N104">
            <v>0.36063778827071785</v>
          </cell>
          <cell r="O104">
            <v>5270</v>
          </cell>
          <cell r="P104">
            <v>15</v>
          </cell>
          <cell r="Q104" t="b">
            <v>1</v>
          </cell>
          <cell r="R104">
            <v>5.4</v>
          </cell>
          <cell r="S104">
            <v>974</v>
          </cell>
          <cell r="T104">
            <v>14.200000000000001</v>
          </cell>
          <cell r="U104" t="str">
            <v>Gap</v>
          </cell>
          <cell r="V104">
            <v>1</v>
          </cell>
          <cell r="W104" t="str">
            <v>TRUE אלעד</v>
          </cell>
          <cell r="X104">
            <v>13834</v>
          </cell>
          <cell r="Y104">
            <v>6</v>
          </cell>
          <cell r="Z104">
            <v>15</v>
          </cell>
          <cell r="AA104" t="str">
            <v/>
          </cell>
          <cell r="AB104">
            <v>7</v>
          </cell>
        </row>
        <row r="105">
          <cell r="B105">
            <v>1309</v>
          </cell>
          <cell r="C105" t="str">
            <v>אלעד</v>
          </cell>
          <cell r="D105">
            <v>16987</v>
          </cell>
          <cell r="E105" t="str">
            <v>ה</v>
          </cell>
          <cell r="F105" t="str">
            <v>ה אלעד</v>
          </cell>
          <cell r="G105" t="str">
            <v>ישי יחד שבטי ישראל</v>
          </cell>
          <cell r="I105" t="str">
            <v xml:space="preserve">אלעד </v>
          </cell>
          <cell r="J105">
            <v>14613</v>
          </cell>
          <cell r="K105">
            <v>14613</v>
          </cell>
          <cell r="L105">
            <v>0.10032163142407445</v>
          </cell>
          <cell r="M105">
            <v>1466</v>
          </cell>
          <cell r="N105">
            <v>0.10032163142407445</v>
          </cell>
          <cell r="O105">
            <v>1466</v>
          </cell>
          <cell r="P105">
            <v>15</v>
          </cell>
          <cell r="Q105" t="b">
            <v>1</v>
          </cell>
          <cell r="R105">
            <v>1.5</v>
          </cell>
          <cell r="S105">
            <v>974</v>
          </cell>
          <cell r="T105">
            <v>14.200000000000001</v>
          </cell>
          <cell r="U105" t="str">
            <v>Gap</v>
          </cell>
          <cell r="V105">
            <v>0</v>
          </cell>
          <cell r="W105" t="str">
            <v>TRUE אלעד</v>
          </cell>
          <cell r="X105">
            <v>13834</v>
          </cell>
          <cell r="Y105">
            <v>2</v>
          </cell>
          <cell r="Z105">
            <v>15</v>
          </cell>
          <cell r="AA105" t="str">
            <v/>
          </cell>
          <cell r="AB105">
            <v>2</v>
          </cell>
        </row>
        <row r="106">
          <cell r="B106">
            <v>1309</v>
          </cell>
          <cell r="C106" t="str">
            <v>אלעד</v>
          </cell>
          <cell r="D106">
            <v>16987</v>
          </cell>
          <cell r="E106" t="str">
            <v>טב</v>
          </cell>
          <cell r="F106" t="str">
            <v>טב אלעד</v>
          </cell>
          <cell r="G106" t="str">
            <v>הבית שלנו בראשות שי נתן</v>
          </cell>
          <cell r="I106" t="str">
            <v xml:space="preserve">אלעד </v>
          </cell>
          <cell r="J106">
            <v>14613</v>
          </cell>
          <cell r="K106">
            <v>14613</v>
          </cell>
          <cell r="L106">
            <v>8.3350441387805382E-2</v>
          </cell>
          <cell r="M106">
            <v>1218</v>
          </cell>
          <cell r="N106">
            <v>8.3350441387805382E-2</v>
          </cell>
          <cell r="O106">
            <v>1218</v>
          </cell>
          <cell r="P106">
            <v>15</v>
          </cell>
          <cell r="Q106" t="b">
            <v>1</v>
          </cell>
          <cell r="R106">
            <v>1.3</v>
          </cell>
          <cell r="S106">
            <v>974</v>
          </cell>
          <cell r="T106">
            <v>14.200000000000001</v>
          </cell>
          <cell r="U106" t="str">
            <v>Gap</v>
          </cell>
          <cell r="V106">
            <v>0</v>
          </cell>
          <cell r="W106" t="str">
            <v>TRUE אלעד</v>
          </cell>
          <cell r="X106">
            <v>13834</v>
          </cell>
          <cell r="Y106">
            <v>1</v>
          </cell>
          <cell r="Z106">
            <v>15</v>
          </cell>
          <cell r="AA106" t="str">
            <v/>
          </cell>
          <cell r="AB106">
            <v>1</v>
          </cell>
        </row>
        <row r="107">
          <cell r="B107">
            <v>1309</v>
          </cell>
          <cell r="C107" t="str">
            <v>אלעד</v>
          </cell>
          <cell r="D107">
            <v>16987</v>
          </cell>
          <cell r="E107" t="str">
            <v>עד</v>
          </cell>
          <cell r="F107" t="str">
            <v>עד אלעד</v>
          </cell>
          <cell r="G107" t="str">
            <v>טוב לאלעד</v>
          </cell>
          <cell r="I107" t="str">
            <v xml:space="preserve">אלעד </v>
          </cell>
          <cell r="J107">
            <v>14613</v>
          </cell>
          <cell r="K107">
            <v>14613</v>
          </cell>
          <cell r="L107">
            <v>3.325805789365633E-2</v>
          </cell>
          <cell r="M107">
            <v>486</v>
          </cell>
          <cell r="N107">
            <v>3.325805789365633E-2</v>
          </cell>
          <cell r="O107">
            <v>485.99999999999994</v>
          </cell>
          <cell r="P107">
            <v>15</v>
          </cell>
          <cell r="Q107" t="b">
            <v>0</v>
          </cell>
          <cell r="R107">
            <v>0</v>
          </cell>
          <cell r="S107">
            <v>974</v>
          </cell>
          <cell r="T107">
            <v>14.200000000000001</v>
          </cell>
          <cell r="U107" t="str">
            <v>Gap</v>
          </cell>
          <cell r="V107">
            <v>0</v>
          </cell>
          <cell r="W107" t="str">
            <v>FALSE אלעד</v>
          </cell>
          <cell r="X107">
            <v>779</v>
          </cell>
          <cell r="Y107">
            <v>0</v>
          </cell>
          <cell r="Z107">
            <v>15</v>
          </cell>
          <cell r="AA107" t="str">
            <v/>
          </cell>
          <cell r="AB107">
            <v>0</v>
          </cell>
        </row>
        <row r="108">
          <cell r="B108">
            <v>1309</v>
          </cell>
          <cell r="C108" t="str">
            <v>אלעד</v>
          </cell>
          <cell r="D108">
            <v>16987</v>
          </cell>
          <cell r="E108" t="str">
            <v>אמ</v>
          </cell>
          <cell r="F108" t="str">
            <v>אמ אלעד</v>
          </cell>
          <cell r="G108" t="str">
            <v>עיר ואם אמהות למען אלעד</v>
          </cell>
          <cell r="I108" t="str">
            <v xml:space="preserve">אלעד </v>
          </cell>
          <cell r="J108">
            <v>14613</v>
          </cell>
          <cell r="K108">
            <v>14613</v>
          </cell>
          <cell r="L108">
            <v>1.7792376650927255E-2</v>
          </cell>
          <cell r="M108">
            <v>260</v>
          </cell>
          <cell r="N108">
            <v>1.7792376650927255E-2</v>
          </cell>
          <cell r="O108">
            <v>260</v>
          </cell>
          <cell r="P108">
            <v>15</v>
          </cell>
          <cell r="Q108" t="b">
            <v>0</v>
          </cell>
          <cell r="R108">
            <v>0</v>
          </cell>
          <cell r="S108">
            <v>974</v>
          </cell>
          <cell r="T108">
            <v>14.200000000000001</v>
          </cell>
          <cell r="U108" t="str">
            <v>Gap</v>
          </cell>
          <cell r="V108">
            <v>0</v>
          </cell>
          <cell r="W108" t="str">
            <v>FALSE אלעד</v>
          </cell>
          <cell r="X108">
            <v>779</v>
          </cell>
          <cell r="Y108">
            <v>0</v>
          </cell>
          <cell r="Z108">
            <v>15</v>
          </cell>
          <cell r="AA108" t="str">
            <v/>
          </cell>
          <cell r="AB108">
            <v>0</v>
          </cell>
        </row>
        <row r="109">
          <cell r="B109">
            <v>1309</v>
          </cell>
          <cell r="C109" t="str">
            <v>אלעד</v>
          </cell>
          <cell r="D109">
            <v>16987</v>
          </cell>
          <cell r="E109" t="str">
            <v>מחל</v>
          </cell>
          <cell r="F109" t="str">
            <v>מחל אלעד</v>
          </cell>
          <cell r="G109" t="str">
            <v>הליכוד בראשות נצח כהן</v>
          </cell>
          <cell r="I109" t="str">
            <v xml:space="preserve">אלעד </v>
          </cell>
          <cell r="J109">
            <v>14613</v>
          </cell>
          <cell r="K109">
            <v>14613</v>
          </cell>
          <cell r="L109">
            <v>2.2582631903099977E-3</v>
          </cell>
          <cell r="M109">
            <v>33</v>
          </cell>
          <cell r="N109">
            <v>2.2582631903099977E-3</v>
          </cell>
          <cell r="O109">
            <v>33</v>
          </cell>
          <cell r="P109">
            <v>15</v>
          </cell>
          <cell r="Q109" t="b">
            <v>0</v>
          </cell>
          <cell r="R109">
            <v>0</v>
          </cell>
          <cell r="S109">
            <v>974</v>
          </cell>
          <cell r="T109">
            <v>14.200000000000001</v>
          </cell>
          <cell r="U109" t="str">
            <v>Gap</v>
          </cell>
          <cell r="V109">
            <v>0</v>
          </cell>
          <cell r="W109" t="str">
            <v>FALSE אלעד</v>
          </cell>
          <cell r="X109">
            <v>779</v>
          </cell>
          <cell r="Y109">
            <v>0</v>
          </cell>
          <cell r="Z109">
            <v>15</v>
          </cell>
          <cell r="AA109" t="str">
            <v/>
          </cell>
          <cell r="AB109">
            <v>0</v>
          </cell>
        </row>
        <row r="110">
          <cell r="B110">
            <v>3750</v>
          </cell>
          <cell r="C110" t="str">
            <v>אלפי מנשה</v>
          </cell>
          <cell r="D110">
            <v>5423</v>
          </cell>
          <cell r="E110" t="str">
            <v>יש</v>
          </cell>
          <cell r="F110" t="str">
            <v>יש אלפי מנשה</v>
          </cell>
          <cell r="G110" t="str">
            <v>אלפי מנשה 0002</v>
          </cell>
          <cell r="H110" t="str">
            <v>קטן שלמה</v>
          </cell>
          <cell r="I110" t="str">
            <v>אלפי מנשה קטן שלמה</v>
          </cell>
          <cell r="J110">
            <v>2718</v>
          </cell>
          <cell r="K110">
            <v>2718</v>
          </cell>
          <cell r="L110">
            <v>0.41537895511405443</v>
          </cell>
          <cell r="M110">
            <v>1129</v>
          </cell>
          <cell r="N110">
            <v>0.41537895511405443</v>
          </cell>
          <cell r="O110">
            <v>1129</v>
          </cell>
          <cell r="P110">
            <v>9</v>
          </cell>
          <cell r="Q110" t="b">
            <v>1</v>
          </cell>
          <cell r="R110">
            <v>3.7</v>
          </cell>
          <cell r="S110">
            <v>302</v>
          </cell>
          <cell r="T110">
            <v>9</v>
          </cell>
          <cell r="U110" t="str">
            <v/>
          </cell>
          <cell r="V110">
            <v>1</v>
          </cell>
          <cell r="W110" t="str">
            <v>TRUE אלפי מנשה</v>
          </cell>
          <cell r="X110">
            <v>2718</v>
          </cell>
          <cell r="Y110">
            <v>4</v>
          </cell>
          <cell r="Z110">
            <v>9</v>
          </cell>
          <cell r="AA110" t="str">
            <v/>
          </cell>
          <cell r="AB110">
            <v>5</v>
          </cell>
        </row>
        <row r="111">
          <cell r="B111">
            <v>3750</v>
          </cell>
          <cell r="C111" t="str">
            <v>אלפי מנשה</v>
          </cell>
          <cell r="D111">
            <v>5423</v>
          </cell>
          <cell r="E111" t="str">
            <v>עמ</v>
          </cell>
          <cell r="F111" t="str">
            <v>עמ אלפי מנשה</v>
          </cell>
          <cell r="G111" t="str">
            <v>סיעת עשיה בראשות דבורית פינקלשטיין</v>
          </cell>
          <cell r="I111" t="str">
            <v xml:space="preserve">אלפי מנשה </v>
          </cell>
          <cell r="J111">
            <v>2718</v>
          </cell>
          <cell r="K111">
            <v>2718</v>
          </cell>
          <cell r="L111">
            <v>0.35688005886681384</v>
          </cell>
          <cell r="M111">
            <v>970</v>
          </cell>
          <cell r="N111">
            <v>0.35688005886681384</v>
          </cell>
          <cell r="O111">
            <v>970</v>
          </cell>
          <cell r="P111">
            <v>9</v>
          </cell>
          <cell r="Q111" t="b">
            <v>1</v>
          </cell>
          <cell r="R111">
            <v>3.2</v>
          </cell>
          <cell r="S111">
            <v>302</v>
          </cell>
          <cell r="T111">
            <v>9</v>
          </cell>
          <cell r="U111" t="str">
            <v/>
          </cell>
          <cell r="V111">
            <v>0</v>
          </cell>
          <cell r="W111" t="str">
            <v>TRUE אלפי מנשה</v>
          </cell>
          <cell r="X111">
            <v>2718</v>
          </cell>
          <cell r="Y111">
            <v>3</v>
          </cell>
          <cell r="Z111">
            <v>9</v>
          </cell>
          <cell r="AA111" t="str">
            <v/>
          </cell>
          <cell r="AB111">
            <v>3</v>
          </cell>
        </row>
        <row r="112">
          <cell r="B112">
            <v>3750</v>
          </cell>
          <cell r="C112" t="str">
            <v>אלפי מנשה</v>
          </cell>
          <cell r="D112">
            <v>5423</v>
          </cell>
          <cell r="E112" t="str">
            <v>חי</v>
          </cell>
          <cell r="F112" t="str">
            <v>חי אלפי מנשה</v>
          </cell>
          <cell r="G112" t="str">
            <v>ביחד</v>
          </cell>
          <cell r="I112" t="str">
            <v xml:space="preserve">אלפי מנשה </v>
          </cell>
          <cell r="J112">
            <v>2718</v>
          </cell>
          <cell r="K112">
            <v>2718</v>
          </cell>
          <cell r="L112">
            <v>0.12178072111846946</v>
          </cell>
          <cell r="M112">
            <v>331</v>
          </cell>
          <cell r="N112">
            <v>0.12178072111846946</v>
          </cell>
          <cell r="O112">
            <v>331</v>
          </cell>
          <cell r="P112">
            <v>9</v>
          </cell>
          <cell r="Q112" t="b">
            <v>1</v>
          </cell>
          <cell r="R112">
            <v>1.1000000000000001</v>
          </cell>
          <cell r="S112">
            <v>302</v>
          </cell>
          <cell r="T112">
            <v>9</v>
          </cell>
          <cell r="U112" t="str">
            <v/>
          </cell>
          <cell r="V112">
            <v>0</v>
          </cell>
          <cell r="W112" t="str">
            <v>TRUE אלפי מנשה</v>
          </cell>
          <cell r="X112">
            <v>2718</v>
          </cell>
          <cell r="Y112">
            <v>1</v>
          </cell>
          <cell r="Z112">
            <v>9</v>
          </cell>
          <cell r="AA112" t="str">
            <v/>
          </cell>
          <cell r="AB112">
            <v>1</v>
          </cell>
        </row>
        <row r="113">
          <cell r="B113">
            <v>3750</v>
          </cell>
          <cell r="C113" t="str">
            <v>אלפי מנשה</v>
          </cell>
          <cell r="D113">
            <v>5423</v>
          </cell>
          <cell r="E113" t="str">
            <v>כן</v>
          </cell>
          <cell r="F113" t="str">
            <v>כן אלפי מנשה</v>
          </cell>
          <cell r="G113" t="str">
            <v>אלטרנטיבה בראשות אופיר</v>
          </cell>
          <cell r="H113" t="str">
            <v>אופיר (קויפמן) משה</v>
          </cell>
          <cell r="I113" t="str">
            <v>אלפי מנשה אופיר (קויפמן) משה</v>
          </cell>
          <cell r="J113">
            <v>2718</v>
          </cell>
          <cell r="K113">
            <v>2718</v>
          </cell>
          <cell r="L113">
            <v>0.10596026490066225</v>
          </cell>
          <cell r="M113">
            <v>288</v>
          </cell>
          <cell r="N113">
            <v>0.10596026490066225</v>
          </cell>
          <cell r="O113">
            <v>288</v>
          </cell>
          <cell r="P113">
            <v>9</v>
          </cell>
          <cell r="Q113" t="b">
            <v>1</v>
          </cell>
          <cell r="R113">
            <v>1</v>
          </cell>
          <cell r="S113">
            <v>302</v>
          </cell>
          <cell r="T113">
            <v>9</v>
          </cell>
          <cell r="U113" t="str">
            <v/>
          </cell>
          <cell r="V113">
            <v>0</v>
          </cell>
          <cell r="W113" t="str">
            <v>TRUE אלפי מנשה</v>
          </cell>
          <cell r="X113">
            <v>2718</v>
          </cell>
          <cell r="Y113">
            <v>1</v>
          </cell>
          <cell r="Z113">
            <v>9</v>
          </cell>
          <cell r="AA113" t="str">
            <v/>
          </cell>
          <cell r="AB113">
            <v>1</v>
          </cell>
        </row>
        <row r="114">
          <cell r="B114">
            <v>3560</v>
          </cell>
          <cell r="C114" t="str">
            <v>אלקנה</v>
          </cell>
          <cell r="D114">
            <v>2472</v>
          </cell>
          <cell r="E114" t="str">
            <v>אפ</v>
          </cell>
          <cell r="F114" t="str">
            <v>אפ אלקנה</v>
          </cell>
          <cell r="G114" t="str">
            <v>א-פוליטי הרשימה למען כולם</v>
          </cell>
          <cell r="I114" t="str">
            <v xml:space="preserve">אלקנה </v>
          </cell>
          <cell r="J114">
            <v>1804</v>
          </cell>
          <cell r="K114">
            <v>1804</v>
          </cell>
          <cell r="L114">
            <v>0.31319290465631927</v>
          </cell>
          <cell r="M114">
            <v>565</v>
          </cell>
          <cell r="N114">
            <v>0.31319290465631927</v>
          </cell>
          <cell r="O114">
            <v>565</v>
          </cell>
          <cell r="P114">
            <v>9</v>
          </cell>
          <cell r="Q114" t="b">
            <v>1</v>
          </cell>
          <cell r="R114">
            <v>2.8</v>
          </cell>
          <cell r="S114">
            <v>200</v>
          </cell>
          <cell r="T114">
            <v>7.9</v>
          </cell>
          <cell r="U114" t="str">
            <v>Gap</v>
          </cell>
          <cell r="V114">
            <v>0</v>
          </cell>
          <cell r="W114" t="str">
            <v>TRUE אלקנה</v>
          </cell>
          <cell r="X114">
            <v>1566</v>
          </cell>
          <cell r="Y114">
            <v>3</v>
          </cell>
          <cell r="Z114">
            <v>8</v>
          </cell>
          <cell r="AA114" t="str">
            <v>Gap</v>
          </cell>
          <cell r="AB114">
            <v>3</v>
          </cell>
        </row>
        <row r="115">
          <cell r="B115">
            <v>3560</v>
          </cell>
          <cell r="C115" t="str">
            <v>אלקנה</v>
          </cell>
          <cell r="D115">
            <v>2472</v>
          </cell>
          <cell r="E115" t="str">
            <v>חי</v>
          </cell>
          <cell r="F115" t="str">
            <v>חי אלקנה</v>
          </cell>
          <cell r="G115" t="str">
            <v>אלקנה קדימה ברשות חיים מיכאליס</v>
          </cell>
          <cell r="I115" t="str">
            <v xml:space="preserve">אלקנה </v>
          </cell>
          <cell r="J115">
            <v>1804</v>
          </cell>
          <cell r="K115">
            <v>1804</v>
          </cell>
          <cell r="L115">
            <v>0.12915742793791574</v>
          </cell>
          <cell r="M115">
            <v>233</v>
          </cell>
          <cell r="N115">
            <v>0.12915742793791574</v>
          </cell>
          <cell r="O115">
            <v>233</v>
          </cell>
          <cell r="P115">
            <v>9</v>
          </cell>
          <cell r="Q115" t="b">
            <v>1</v>
          </cell>
          <cell r="R115">
            <v>1.2</v>
          </cell>
          <cell r="S115">
            <v>200</v>
          </cell>
          <cell r="T115">
            <v>7.9</v>
          </cell>
          <cell r="U115" t="str">
            <v>Gap</v>
          </cell>
          <cell r="V115">
            <v>0</v>
          </cell>
          <cell r="W115" t="str">
            <v>TRUE אלקנה</v>
          </cell>
          <cell r="X115">
            <v>1566</v>
          </cell>
          <cell r="Y115">
            <v>1</v>
          </cell>
          <cell r="Z115">
            <v>8</v>
          </cell>
          <cell r="AA115" t="str">
            <v>Gap</v>
          </cell>
          <cell r="AB115">
            <v>1</v>
          </cell>
        </row>
        <row r="116">
          <cell r="B116">
            <v>3560</v>
          </cell>
          <cell r="C116" t="str">
            <v>אלקנה</v>
          </cell>
          <cell r="D116">
            <v>2472</v>
          </cell>
          <cell r="E116" t="str">
            <v>אי</v>
          </cell>
          <cell r="F116" t="str">
            <v>אי אלקנה</v>
          </cell>
          <cell r="G116" t="str">
            <v>אלקנה יותר בראשות אסף מינצר</v>
          </cell>
          <cell r="H116" t="str">
            <v>מינצר אסף</v>
          </cell>
          <cell r="I116" t="str">
            <v>אלקנה מינצר אסף</v>
          </cell>
          <cell r="J116">
            <v>1804</v>
          </cell>
          <cell r="K116">
            <v>1804</v>
          </cell>
          <cell r="L116">
            <v>0.12139689578713969</v>
          </cell>
          <cell r="M116">
            <v>219</v>
          </cell>
          <cell r="N116">
            <v>0.12139689578713969</v>
          </cell>
          <cell r="O116">
            <v>219</v>
          </cell>
          <cell r="P116">
            <v>9</v>
          </cell>
          <cell r="Q116" t="b">
            <v>1</v>
          </cell>
          <cell r="R116">
            <v>1.1000000000000001</v>
          </cell>
          <cell r="S116">
            <v>200</v>
          </cell>
          <cell r="T116">
            <v>7.9</v>
          </cell>
          <cell r="U116" t="str">
            <v>Gap</v>
          </cell>
          <cell r="V116">
            <v>0</v>
          </cell>
          <cell r="W116" t="str">
            <v>TRUE אלקנה</v>
          </cell>
          <cell r="X116">
            <v>1566</v>
          </cell>
          <cell r="Y116">
            <v>1</v>
          </cell>
          <cell r="Z116">
            <v>8</v>
          </cell>
          <cell r="AA116" t="str">
            <v>Gap</v>
          </cell>
          <cell r="AB116">
            <v>1</v>
          </cell>
        </row>
        <row r="117">
          <cell r="B117">
            <v>3560</v>
          </cell>
          <cell r="C117" t="str">
            <v>אלקנה</v>
          </cell>
          <cell r="D117">
            <v>2472</v>
          </cell>
          <cell r="E117" t="str">
            <v>אץ</v>
          </cell>
          <cell r="F117" t="str">
            <v>אץ אלקנה</v>
          </cell>
          <cell r="G117" t="str">
            <v>אלקנה בצמיחה עם אריאל גרניט</v>
          </cell>
          <cell r="H117" t="str">
            <v>גרניט אריאל</v>
          </cell>
          <cell r="I117" t="str">
            <v>אלקנה גרניט אריאל</v>
          </cell>
          <cell r="J117">
            <v>1804</v>
          </cell>
          <cell r="K117">
            <v>1804</v>
          </cell>
          <cell r="L117">
            <v>0.10698447893569844</v>
          </cell>
          <cell r="M117">
            <v>193</v>
          </cell>
          <cell r="N117">
            <v>0.10698447893569844</v>
          </cell>
          <cell r="O117">
            <v>193</v>
          </cell>
          <cell r="P117">
            <v>9</v>
          </cell>
          <cell r="Q117" t="b">
            <v>1</v>
          </cell>
          <cell r="R117">
            <v>1</v>
          </cell>
          <cell r="S117">
            <v>200</v>
          </cell>
          <cell r="T117">
            <v>7.9</v>
          </cell>
          <cell r="U117" t="str">
            <v>Gap</v>
          </cell>
          <cell r="V117">
            <v>0</v>
          </cell>
          <cell r="W117" t="str">
            <v>TRUE אלקנה</v>
          </cell>
          <cell r="X117">
            <v>1566</v>
          </cell>
          <cell r="Y117">
            <v>1</v>
          </cell>
          <cell r="Z117">
            <v>8</v>
          </cell>
          <cell r="AA117" t="str">
            <v>Gap</v>
          </cell>
          <cell r="AB117">
            <v>1</v>
          </cell>
        </row>
        <row r="118">
          <cell r="B118">
            <v>3560</v>
          </cell>
          <cell r="C118" t="str">
            <v>אלקנה</v>
          </cell>
          <cell r="D118">
            <v>2472</v>
          </cell>
          <cell r="E118" t="str">
            <v>ני</v>
          </cell>
          <cell r="F118" t="str">
            <v>ני אלקנה</v>
          </cell>
          <cell r="G118" t="str">
            <v>אלקנה עוברת למעשים</v>
          </cell>
          <cell r="H118" t="str">
            <v>מרגליות נחשון איתן</v>
          </cell>
          <cell r="I118" t="str">
            <v>אלקנה מרגליות נחשון איתן</v>
          </cell>
          <cell r="J118">
            <v>1804</v>
          </cell>
          <cell r="K118">
            <v>1804</v>
          </cell>
          <cell r="L118">
            <v>9.9778270509977826E-2</v>
          </cell>
          <cell r="M118">
            <v>180</v>
          </cell>
          <cell r="N118">
            <v>9.9778270509977826E-2</v>
          </cell>
          <cell r="O118">
            <v>180</v>
          </cell>
          <cell r="P118">
            <v>9</v>
          </cell>
          <cell r="Q118" t="b">
            <v>1</v>
          </cell>
          <cell r="R118">
            <v>0.9</v>
          </cell>
          <cell r="S118">
            <v>200</v>
          </cell>
          <cell r="T118">
            <v>7.9</v>
          </cell>
          <cell r="U118" t="str">
            <v>Gap</v>
          </cell>
          <cell r="V118">
            <v>0</v>
          </cell>
          <cell r="W118" t="str">
            <v>TRUE אלקנה</v>
          </cell>
          <cell r="X118">
            <v>1566</v>
          </cell>
          <cell r="Y118">
            <v>1</v>
          </cell>
          <cell r="Z118">
            <v>8</v>
          </cell>
          <cell r="AA118" t="str">
            <v>Gap</v>
          </cell>
          <cell r="AB118">
            <v>1</v>
          </cell>
        </row>
        <row r="119">
          <cell r="B119">
            <v>3560</v>
          </cell>
          <cell r="C119" t="str">
            <v>אלקנה</v>
          </cell>
          <cell r="D119">
            <v>2472</v>
          </cell>
          <cell r="E119" t="str">
            <v>שי</v>
          </cell>
          <cell r="F119" t="str">
            <v>שי אלקנה</v>
          </cell>
          <cell r="G119" t="str">
            <v>חזון אלקנה</v>
          </cell>
          <cell r="H119" t="str">
            <v>כהן יהודה</v>
          </cell>
          <cell r="I119" t="str">
            <v>אלקנה כהן יהודה</v>
          </cell>
          <cell r="J119">
            <v>1804</v>
          </cell>
          <cell r="K119">
            <v>1804</v>
          </cell>
          <cell r="L119">
            <v>9.7560975609756101E-2</v>
          </cell>
          <cell r="M119">
            <v>176</v>
          </cell>
          <cell r="N119">
            <v>9.7560975609756101E-2</v>
          </cell>
          <cell r="O119">
            <v>176</v>
          </cell>
          <cell r="P119">
            <v>9</v>
          </cell>
          <cell r="Q119" t="b">
            <v>1</v>
          </cell>
          <cell r="R119">
            <v>0.9</v>
          </cell>
          <cell r="S119">
            <v>200</v>
          </cell>
          <cell r="T119">
            <v>7.9</v>
          </cell>
          <cell r="U119" t="str">
            <v>Gap</v>
          </cell>
          <cell r="V119">
            <v>0</v>
          </cell>
          <cell r="W119" t="str">
            <v>TRUE אלקנה</v>
          </cell>
          <cell r="X119">
            <v>1566</v>
          </cell>
          <cell r="Y119">
            <v>1</v>
          </cell>
          <cell r="Z119">
            <v>8</v>
          </cell>
          <cell r="AA119" t="str">
            <v>Gap</v>
          </cell>
          <cell r="AB119">
            <v>1</v>
          </cell>
        </row>
        <row r="120">
          <cell r="B120">
            <v>3560</v>
          </cell>
          <cell r="C120" t="str">
            <v>אלקנה</v>
          </cell>
          <cell r="D120">
            <v>2472</v>
          </cell>
          <cell r="E120" t="str">
            <v>טב</v>
          </cell>
          <cell r="F120" t="str">
            <v>טב אלקנה</v>
          </cell>
          <cell r="G120" t="str">
            <v>הבית היהודי בראשות אריאל וייס</v>
          </cell>
          <cell r="H120" t="str">
            <v>ויס אריאל</v>
          </cell>
          <cell r="I120" t="str">
            <v>אלקנה ויס אריאל</v>
          </cell>
          <cell r="J120">
            <v>1804</v>
          </cell>
          <cell r="K120">
            <v>1804</v>
          </cell>
          <cell r="L120">
            <v>8.0931263858093128E-2</v>
          </cell>
          <cell r="M120">
            <v>146</v>
          </cell>
          <cell r="N120">
            <v>8.0931263858093128E-2</v>
          </cell>
          <cell r="O120">
            <v>146</v>
          </cell>
          <cell r="P120">
            <v>9</v>
          </cell>
          <cell r="Q120" t="b">
            <v>0</v>
          </cell>
          <cell r="R120">
            <v>0</v>
          </cell>
          <cell r="S120">
            <v>200</v>
          </cell>
          <cell r="T120">
            <v>7.9</v>
          </cell>
          <cell r="U120" t="str">
            <v>Gap</v>
          </cell>
          <cell r="V120">
            <v>0</v>
          </cell>
          <cell r="W120" t="str">
            <v>FALSE אלקנה</v>
          </cell>
          <cell r="X120">
            <v>238</v>
          </cell>
          <cell r="Y120">
            <v>0</v>
          </cell>
          <cell r="Z120">
            <v>8</v>
          </cell>
          <cell r="AA120" t="str">
            <v>Gap</v>
          </cell>
          <cell r="AB120">
            <v>0</v>
          </cell>
        </row>
        <row r="121">
          <cell r="B121">
            <v>3560</v>
          </cell>
          <cell r="C121" t="str">
            <v>אלקנה</v>
          </cell>
          <cell r="D121">
            <v>2472</v>
          </cell>
          <cell r="E121" t="str">
            <v>א</v>
          </cell>
          <cell r="F121" t="str">
            <v>א אלקנה</v>
          </cell>
          <cell r="G121" t="str">
            <v>אלקנה אחת</v>
          </cell>
          <cell r="H121" t="str">
            <v>זהוראי צדוק</v>
          </cell>
          <cell r="I121" t="str">
            <v>אלקנה זהוראי צדוק</v>
          </cell>
          <cell r="J121">
            <v>1804</v>
          </cell>
          <cell r="K121">
            <v>1804</v>
          </cell>
          <cell r="L121">
            <v>5.0997782705099776E-2</v>
          </cell>
          <cell r="M121">
            <v>92</v>
          </cell>
          <cell r="N121">
            <v>5.0997782705099776E-2</v>
          </cell>
          <cell r="O121">
            <v>92</v>
          </cell>
          <cell r="P121">
            <v>9</v>
          </cell>
          <cell r="Q121" t="b">
            <v>0</v>
          </cell>
          <cell r="R121">
            <v>0</v>
          </cell>
          <cell r="S121">
            <v>200</v>
          </cell>
          <cell r="T121">
            <v>7.9</v>
          </cell>
          <cell r="U121" t="str">
            <v>Gap</v>
          </cell>
          <cell r="V121">
            <v>0</v>
          </cell>
          <cell r="W121" t="str">
            <v>FALSE אלקנה</v>
          </cell>
          <cell r="X121">
            <v>238</v>
          </cell>
          <cell r="Y121">
            <v>0</v>
          </cell>
          <cell r="Z121">
            <v>8</v>
          </cell>
          <cell r="AA121" t="str">
            <v>Gap</v>
          </cell>
          <cell r="AB121">
            <v>0</v>
          </cell>
        </row>
        <row r="122">
          <cell r="B122">
            <v>3650</v>
          </cell>
          <cell r="C122" t="str">
            <v>אפרתה</v>
          </cell>
          <cell r="D122">
            <v>5931</v>
          </cell>
          <cell r="E122" t="str">
            <v>ל</v>
          </cell>
          <cell r="F122" t="str">
            <v>ל אפרתה</v>
          </cell>
          <cell r="G122" t="str">
            <v>אפרת מתחדשת</v>
          </cell>
          <cell r="H122" t="str">
            <v>רביבי עודד</v>
          </cell>
          <cell r="I122" t="str">
            <v>אפרתה רביבי עודד</v>
          </cell>
          <cell r="J122">
            <v>3094</v>
          </cell>
          <cell r="K122">
            <v>3094</v>
          </cell>
          <cell r="L122">
            <v>0.5678733031674208</v>
          </cell>
          <cell r="M122">
            <v>1757</v>
          </cell>
          <cell r="N122">
            <v>0.5678733031674208</v>
          </cell>
          <cell r="O122">
            <v>1757</v>
          </cell>
          <cell r="P122">
            <v>9</v>
          </cell>
          <cell r="Q122" t="b">
            <v>1</v>
          </cell>
          <cell r="R122">
            <v>5.0999999999999996</v>
          </cell>
          <cell r="S122">
            <v>344</v>
          </cell>
          <cell r="T122">
            <v>9</v>
          </cell>
          <cell r="U122" t="str">
            <v/>
          </cell>
          <cell r="V122">
            <v>1</v>
          </cell>
          <cell r="W122" t="str">
            <v>TRUE אפרתה</v>
          </cell>
          <cell r="X122">
            <v>3094</v>
          </cell>
          <cell r="Y122">
            <v>5</v>
          </cell>
          <cell r="Z122">
            <v>8</v>
          </cell>
          <cell r="AA122" t="str">
            <v>Gap</v>
          </cell>
          <cell r="AB122">
            <v>6</v>
          </cell>
        </row>
        <row r="123">
          <cell r="B123">
            <v>3650</v>
          </cell>
          <cell r="C123" t="str">
            <v>אפרתה</v>
          </cell>
          <cell r="D123">
            <v>5931</v>
          </cell>
          <cell r="E123" t="str">
            <v>י</v>
          </cell>
          <cell r="F123" t="str">
            <v>י אפרתה</v>
          </cell>
          <cell r="G123" t="str">
            <v>יחד</v>
          </cell>
          <cell r="H123" t="str">
            <v>שפלר דב</v>
          </cell>
          <cell r="I123" t="str">
            <v>אפרתה שפלר דב</v>
          </cell>
          <cell r="J123">
            <v>3094</v>
          </cell>
          <cell r="K123">
            <v>3094</v>
          </cell>
          <cell r="L123">
            <v>0.27407886231415646</v>
          </cell>
          <cell r="M123">
            <v>848</v>
          </cell>
          <cell r="N123">
            <v>0.27407886231415646</v>
          </cell>
          <cell r="O123">
            <v>848.00000000000011</v>
          </cell>
          <cell r="P123">
            <v>9</v>
          </cell>
          <cell r="Q123" t="b">
            <v>1</v>
          </cell>
          <cell r="R123">
            <v>2.5</v>
          </cell>
          <cell r="S123">
            <v>344</v>
          </cell>
          <cell r="T123">
            <v>9</v>
          </cell>
          <cell r="U123" t="str">
            <v/>
          </cell>
          <cell r="V123">
            <v>0</v>
          </cell>
          <cell r="W123" t="str">
            <v>TRUE אפרתה</v>
          </cell>
          <cell r="X123">
            <v>3094</v>
          </cell>
          <cell r="Y123">
            <v>2</v>
          </cell>
          <cell r="Z123">
            <v>8</v>
          </cell>
          <cell r="AA123" t="str">
            <v>Gap</v>
          </cell>
          <cell r="AB123">
            <v>2</v>
          </cell>
        </row>
        <row r="124">
          <cell r="B124">
            <v>3650</v>
          </cell>
          <cell r="C124" t="str">
            <v>אפרתה</v>
          </cell>
          <cell r="D124">
            <v>5931</v>
          </cell>
          <cell r="E124" t="str">
            <v>מכ</v>
          </cell>
          <cell r="F124" t="str">
            <v>מכ אפרתה</v>
          </cell>
          <cell r="G124" t="str">
            <v>עתיד</v>
          </cell>
          <cell r="H124" t="str">
            <v>דהן מיכאל</v>
          </cell>
          <cell r="I124" t="str">
            <v>אפרתה דהן מיכאל</v>
          </cell>
          <cell r="J124">
            <v>3094</v>
          </cell>
          <cell r="K124">
            <v>3094</v>
          </cell>
          <cell r="L124">
            <v>0.15804783451842275</v>
          </cell>
          <cell r="M124">
            <v>489</v>
          </cell>
          <cell r="N124">
            <v>0.15804783451842275</v>
          </cell>
          <cell r="O124">
            <v>489</v>
          </cell>
          <cell r="P124">
            <v>9</v>
          </cell>
          <cell r="Q124" t="b">
            <v>1</v>
          </cell>
          <cell r="R124">
            <v>1.4</v>
          </cell>
          <cell r="S124">
            <v>344</v>
          </cell>
          <cell r="T124">
            <v>9</v>
          </cell>
          <cell r="U124" t="str">
            <v/>
          </cell>
          <cell r="V124">
            <v>0</v>
          </cell>
          <cell r="W124" t="str">
            <v>TRUE אפרתה</v>
          </cell>
          <cell r="X124">
            <v>3094</v>
          </cell>
          <cell r="Y124">
            <v>1</v>
          </cell>
          <cell r="Z124">
            <v>8</v>
          </cell>
          <cell r="AA124" t="str">
            <v>Gap</v>
          </cell>
          <cell r="AB124">
            <v>1</v>
          </cell>
        </row>
        <row r="125">
          <cell r="B125">
            <v>3570</v>
          </cell>
          <cell r="C125" t="str">
            <v>אריאל</v>
          </cell>
          <cell r="D125">
            <v>14441</v>
          </cell>
          <cell r="E125" t="str">
            <v>א</v>
          </cell>
          <cell r="F125" t="str">
            <v>א אריאל</v>
          </cell>
          <cell r="G125" t="str">
            <v>אריאלי בראשות אלי שבירו</v>
          </cell>
          <cell r="H125" t="str">
            <v>שבירו אלי</v>
          </cell>
          <cell r="I125" t="str">
            <v>אריאל שבירו אלי</v>
          </cell>
          <cell r="J125">
            <v>7718</v>
          </cell>
          <cell r="K125">
            <v>7718</v>
          </cell>
          <cell r="L125">
            <v>0.42394402694998706</v>
          </cell>
          <cell r="M125">
            <v>3272</v>
          </cell>
          <cell r="N125">
            <v>0.42394402694998706</v>
          </cell>
          <cell r="O125">
            <v>3272</v>
          </cell>
          <cell r="P125">
            <v>13</v>
          </cell>
          <cell r="Q125" t="b">
            <v>1</v>
          </cell>
          <cell r="R125">
            <v>5.5</v>
          </cell>
          <cell r="S125">
            <v>594</v>
          </cell>
          <cell r="T125">
            <v>12.799999999999999</v>
          </cell>
          <cell r="U125" t="str">
            <v>Gap</v>
          </cell>
          <cell r="V125">
            <v>1</v>
          </cell>
          <cell r="W125" t="str">
            <v>TRUE אריאל</v>
          </cell>
          <cell r="X125">
            <v>7619</v>
          </cell>
          <cell r="Y125">
            <v>6</v>
          </cell>
          <cell r="Z125">
            <v>13</v>
          </cell>
          <cell r="AA125" t="str">
            <v/>
          </cell>
          <cell r="AB125">
            <v>7</v>
          </cell>
        </row>
        <row r="126">
          <cell r="B126">
            <v>3570</v>
          </cell>
          <cell r="C126" t="str">
            <v>אריאל</v>
          </cell>
          <cell r="D126">
            <v>14441</v>
          </cell>
          <cell r="E126" t="str">
            <v>לב</v>
          </cell>
          <cell r="F126" t="str">
            <v>לב אריאל</v>
          </cell>
          <cell r="G126" t="str">
            <v>לב בראשות חנה גולן</v>
          </cell>
          <cell r="H126" t="str">
            <v>גולן חנה</v>
          </cell>
          <cell r="I126" t="str">
            <v>אריאל גולן חנה</v>
          </cell>
          <cell r="J126">
            <v>7718</v>
          </cell>
          <cell r="K126">
            <v>7718</v>
          </cell>
          <cell r="L126">
            <v>0.155351127235035</v>
          </cell>
          <cell r="M126">
            <v>1199</v>
          </cell>
          <cell r="N126">
            <v>0.155351127235035</v>
          </cell>
          <cell r="O126">
            <v>1199</v>
          </cell>
          <cell r="P126">
            <v>13</v>
          </cell>
          <cell r="Q126" t="b">
            <v>1</v>
          </cell>
          <cell r="R126">
            <v>2</v>
          </cell>
          <cell r="S126">
            <v>594</v>
          </cell>
          <cell r="T126">
            <v>12.799999999999999</v>
          </cell>
          <cell r="U126" t="str">
            <v>Gap</v>
          </cell>
          <cell r="V126">
            <v>0</v>
          </cell>
          <cell r="W126" t="str">
            <v>TRUE אריאל</v>
          </cell>
          <cell r="X126">
            <v>7619</v>
          </cell>
          <cell r="Y126">
            <v>2</v>
          </cell>
          <cell r="Z126">
            <v>13</v>
          </cell>
          <cell r="AA126" t="str">
            <v/>
          </cell>
          <cell r="AB126">
            <v>2</v>
          </cell>
        </row>
        <row r="127">
          <cell r="B127">
            <v>3570</v>
          </cell>
          <cell r="C127" t="str">
            <v>אריאל</v>
          </cell>
          <cell r="D127">
            <v>14441</v>
          </cell>
          <cell r="E127" t="str">
            <v>ל</v>
          </cell>
          <cell r="F127" t="str">
            <v>ל אריאל</v>
          </cell>
          <cell r="G127" t="str">
            <v>אריאל ביתנו בראשות פבל פולב</v>
          </cell>
          <cell r="I127" t="str">
            <v xml:space="preserve">אריאל </v>
          </cell>
          <cell r="J127">
            <v>7718</v>
          </cell>
          <cell r="K127">
            <v>7718</v>
          </cell>
          <cell r="L127">
            <v>0.14654055454781031</v>
          </cell>
          <cell r="M127">
            <v>1131</v>
          </cell>
          <cell r="N127">
            <v>0.14654055454781031</v>
          </cell>
          <cell r="O127">
            <v>1131</v>
          </cell>
          <cell r="P127">
            <v>13</v>
          </cell>
          <cell r="Q127" t="b">
            <v>1</v>
          </cell>
          <cell r="R127">
            <v>1.9</v>
          </cell>
          <cell r="S127">
            <v>594</v>
          </cell>
          <cell r="T127">
            <v>12.799999999999999</v>
          </cell>
          <cell r="U127" t="str">
            <v>Gap</v>
          </cell>
          <cell r="V127">
            <v>0</v>
          </cell>
          <cell r="W127" t="str">
            <v>TRUE אריאל</v>
          </cell>
          <cell r="X127">
            <v>7619</v>
          </cell>
          <cell r="Y127">
            <v>2</v>
          </cell>
          <cell r="Z127">
            <v>13</v>
          </cell>
          <cell r="AA127" t="str">
            <v/>
          </cell>
          <cell r="AB127">
            <v>2</v>
          </cell>
        </row>
        <row r="128">
          <cell r="B128">
            <v>3570</v>
          </cell>
          <cell r="C128" t="str">
            <v>אריאל</v>
          </cell>
          <cell r="D128">
            <v>14441</v>
          </cell>
          <cell r="E128" t="str">
            <v>ץ</v>
          </cell>
          <cell r="F128" t="str">
            <v>ץ אריאל</v>
          </cell>
          <cell r="G128" t="str">
            <v>אריאל שווה יותר</v>
          </cell>
          <cell r="I128" t="str">
            <v xml:space="preserve">אריאל </v>
          </cell>
          <cell r="J128">
            <v>7718</v>
          </cell>
          <cell r="K128">
            <v>7718</v>
          </cell>
          <cell r="L128">
            <v>9.1604042498056495E-2</v>
          </cell>
          <cell r="M128">
            <v>707</v>
          </cell>
          <cell r="N128">
            <v>9.1604042498056495E-2</v>
          </cell>
          <cell r="O128">
            <v>707</v>
          </cell>
          <cell r="P128">
            <v>13</v>
          </cell>
          <cell r="Q128" t="b">
            <v>1</v>
          </cell>
          <cell r="R128">
            <v>1.2</v>
          </cell>
          <cell r="S128">
            <v>594</v>
          </cell>
          <cell r="T128">
            <v>12.799999999999999</v>
          </cell>
          <cell r="U128" t="str">
            <v>Gap</v>
          </cell>
          <cell r="V128">
            <v>0</v>
          </cell>
          <cell r="W128" t="str">
            <v>TRUE אריאל</v>
          </cell>
          <cell r="X128">
            <v>7619</v>
          </cell>
          <cell r="Y128">
            <v>1</v>
          </cell>
          <cell r="Z128">
            <v>13</v>
          </cell>
          <cell r="AA128" t="str">
            <v/>
          </cell>
          <cell r="AB128">
            <v>1</v>
          </cell>
        </row>
        <row r="129">
          <cell r="B129">
            <v>3570</v>
          </cell>
          <cell r="C129" t="str">
            <v>אריאל</v>
          </cell>
          <cell r="D129">
            <v>14441</v>
          </cell>
          <cell r="E129" t="str">
            <v>טב</v>
          </cell>
          <cell r="F129" t="str">
            <v>טב אריאל</v>
          </cell>
          <cell r="G129" t="str">
            <v>הבית היהודי באריאל בראשות איתי אהרוני</v>
          </cell>
          <cell r="I129" t="str">
            <v xml:space="preserve">אריאל </v>
          </cell>
          <cell r="J129">
            <v>7718</v>
          </cell>
          <cell r="K129">
            <v>7718</v>
          </cell>
          <cell r="L129">
            <v>8.5255247473438711E-2</v>
          </cell>
          <cell r="M129">
            <v>658</v>
          </cell>
          <cell r="N129">
            <v>8.5255247473438711E-2</v>
          </cell>
          <cell r="O129">
            <v>658</v>
          </cell>
          <cell r="P129">
            <v>13</v>
          </cell>
          <cell r="Q129" t="b">
            <v>1</v>
          </cell>
          <cell r="R129">
            <v>1.1000000000000001</v>
          </cell>
          <cell r="S129">
            <v>594</v>
          </cell>
          <cell r="T129">
            <v>12.799999999999999</v>
          </cell>
          <cell r="U129" t="str">
            <v>Gap</v>
          </cell>
          <cell r="V129">
            <v>0</v>
          </cell>
          <cell r="W129" t="str">
            <v>TRUE אריאל</v>
          </cell>
          <cell r="X129">
            <v>7619</v>
          </cell>
          <cell r="Y129">
            <v>1</v>
          </cell>
          <cell r="Z129">
            <v>13</v>
          </cell>
          <cell r="AA129" t="str">
            <v/>
          </cell>
          <cell r="AB129">
            <v>1</v>
          </cell>
        </row>
        <row r="130">
          <cell r="B130">
            <v>3570</v>
          </cell>
          <cell r="C130" t="str">
            <v>אריאל</v>
          </cell>
          <cell r="D130">
            <v>14441</v>
          </cell>
          <cell r="E130" t="str">
            <v>חן</v>
          </cell>
          <cell r="F130" t="str">
            <v>חן אריאל</v>
          </cell>
          <cell r="G130" t="str">
            <v>דרך חדשה לאריאל</v>
          </cell>
          <cell r="H130" t="str">
            <v>חן יוסי</v>
          </cell>
          <cell r="I130" t="str">
            <v>אריאל חן יוסי</v>
          </cell>
          <cell r="J130">
            <v>7718</v>
          </cell>
          <cell r="K130">
            <v>7718</v>
          </cell>
          <cell r="L130">
            <v>8.4477844001036542E-2</v>
          </cell>
          <cell r="M130">
            <v>652</v>
          </cell>
          <cell r="N130">
            <v>8.4477844001036542E-2</v>
          </cell>
          <cell r="O130">
            <v>652</v>
          </cell>
          <cell r="P130">
            <v>13</v>
          </cell>
          <cell r="Q130" t="b">
            <v>1</v>
          </cell>
          <cell r="R130">
            <v>1.1000000000000001</v>
          </cell>
          <cell r="S130">
            <v>594</v>
          </cell>
          <cell r="T130">
            <v>12.799999999999999</v>
          </cell>
          <cell r="U130" t="str">
            <v>Gap</v>
          </cell>
          <cell r="V130">
            <v>0</v>
          </cell>
          <cell r="W130" t="str">
            <v>TRUE אריאל</v>
          </cell>
          <cell r="X130">
            <v>7619</v>
          </cell>
          <cell r="Y130">
            <v>1</v>
          </cell>
          <cell r="Z130">
            <v>13</v>
          </cell>
          <cell r="AA130" t="str">
            <v/>
          </cell>
          <cell r="AB130">
            <v>1</v>
          </cell>
        </row>
        <row r="131">
          <cell r="B131">
            <v>3570</v>
          </cell>
          <cell r="C131" t="str">
            <v>אריאל</v>
          </cell>
          <cell r="D131">
            <v>14441</v>
          </cell>
          <cell r="E131" t="str">
            <v>אר</v>
          </cell>
          <cell r="F131" t="str">
            <v>אר אריאל</v>
          </cell>
          <cell r="G131" t="str">
            <v>בוחרים באריאל</v>
          </cell>
          <cell r="H131" t="str">
            <v>עזריה אריאל</v>
          </cell>
          <cell r="I131" t="str">
            <v>אריאל עזריה אריאל</v>
          </cell>
          <cell r="J131">
            <v>7718</v>
          </cell>
          <cell r="K131">
            <v>7718</v>
          </cell>
          <cell r="L131">
            <v>1.2827157294635917E-2</v>
          </cell>
          <cell r="M131">
            <v>99</v>
          </cell>
          <cell r="N131">
            <v>1.2827157294635917E-2</v>
          </cell>
          <cell r="O131">
            <v>99</v>
          </cell>
          <cell r="P131">
            <v>13</v>
          </cell>
          <cell r="Q131" t="b">
            <v>0</v>
          </cell>
          <cell r="R131">
            <v>0</v>
          </cell>
          <cell r="S131">
            <v>594</v>
          </cell>
          <cell r="T131">
            <v>12.799999999999999</v>
          </cell>
          <cell r="U131" t="str">
            <v>Gap</v>
          </cell>
          <cell r="V131">
            <v>0</v>
          </cell>
          <cell r="W131" t="str">
            <v>FALSE אריאל</v>
          </cell>
          <cell r="X131">
            <v>99</v>
          </cell>
          <cell r="Y131">
            <v>0</v>
          </cell>
          <cell r="Z131">
            <v>13</v>
          </cell>
          <cell r="AA131" t="str">
            <v/>
          </cell>
          <cell r="AB131">
            <v>0</v>
          </cell>
        </row>
        <row r="132">
          <cell r="B132">
            <v>70</v>
          </cell>
          <cell r="C132" t="str">
            <v>אשדוד</v>
          </cell>
          <cell r="D132">
            <v>172983</v>
          </cell>
          <cell r="E132" t="str">
            <v>שס</v>
          </cell>
          <cell r="F132" t="str">
            <v>שס אשדוד</v>
          </cell>
          <cell r="G132" t="str">
            <v>התאחדות הספרדים העולמית שומרי תורה</v>
          </cell>
          <cell r="I132" t="str">
            <v xml:space="preserve">אשדוד </v>
          </cell>
          <cell r="J132">
            <v>73255</v>
          </cell>
          <cell r="K132">
            <v>73255</v>
          </cell>
          <cell r="L132">
            <v>0.15990717357176984</v>
          </cell>
          <cell r="M132">
            <v>11714</v>
          </cell>
          <cell r="N132">
            <v>0.15990717357176984</v>
          </cell>
          <cell r="O132">
            <v>11714</v>
          </cell>
          <cell r="P132">
            <v>27</v>
          </cell>
          <cell r="Q132" t="b">
            <v>1</v>
          </cell>
          <cell r="R132">
            <v>4.3</v>
          </cell>
          <cell r="S132">
            <v>2713</v>
          </cell>
          <cell r="T132">
            <v>27.099999999999998</v>
          </cell>
          <cell r="U132" t="str">
            <v>Gap</v>
          </cell>
          <cell r="V132">
            <v>0</v>
          </cell>
          <cell r="W132" t="str">
            <v>TRUE אשדוד</v>
          </cell>
          <cell r="X132">
            <v>73255</v>
          </cell>
          <cell r="Y132">
            <v>4</v>
          </cell>
          <cell r="Z132">
            <v>26</v>
          </cell>
          <cell r="AA132" t="str">
            <v>Gap</v>
          </cell>
          <cell r="AB132">
            <v>4</v>
          </cell>
        </row>
        <row r="133">
          <cell r="B133">
            <v>70</v>
          </cell>
          <cell r="C133" t="str">
            <v>אשדוד</v>
          </cell>
          <cell r="D133">
            <v>172983</v>
          </cell>
          <cell r="E133" t="str">
            <v>ג</v>
          </cell>
          <cell r="F133" t="str">
            <v>ג אשדוד</v>
          </cell>
          <cell r="G133" t="str">
            <v>יהדות התורה והשבת אשדוד</v>
          </cell>
          <cell r="I133" t="str">
            <v xml:space="preserve">אשדוד </v>
          </cell>
          <cell r="J133">
            <v>73255</v>
          </cell>
          <cell r="K133">
            <v>73255</v>
          </cell>
          <cell r="L133">
            <v>0.14792164357381749</v>
          </cell>
          <cell r="M133">
            <v>10836</v>
          </cell>
          <cell r="N133">
            <v>0.14792164357381749</v>
          </cell>
          <cell r="O133">
            <v>10836</v>
          </cell>
          <cell r="P133">
            <v>27</v>
          </cell>
          <cell r="Q133" t="b">
            <v>1</v>
          </cell>
          <cell r="R133">
            <v>4</v>
          </cell>
          <cell r="S133">
            <v>2713</v>
          </cell>
          <cell r="T133">
            <v>27.099999999999998</v>
          </cell>
          <cell r="U133" t="str">
            <v>Gap</v>
          </cell>
          <cell r="V133">
            <v>0</v>
          </cell>
          <cell r="W133" t="str">
            <v>TRUE אשדוד</v>
          </cell>
          <cell r="X133">
            <v>73255</v>
          </cell>
          <cell r="Y133">
            <v>4</v>
          </cell>
          <cell r="Z133">
            <v>26</v>
          </cell>
          <cell r="AA133" t="str">
            <v>Gap</v>
          </cell>
          <cell r="AB133">
            <v>4</v>
          </cell>
        </row>
        <row r="134">
          <cell r="B134">
            <v>70</v>
          </cell>
          <cell r="C134" t="str">
            <v>אשדוד</v>
          </cell>
          <cell r="D134">
            <v>172983</v>
          </cell>
          <cell r="E134" t="str">
            <v>אב</v>
          </cell>
          <cell r="F134" t="str">
            <v>אב אשדוד</v>
          </cell>
          <cell r="G134" t="str">
            <v>אשדוד ביחד בראשות שמעון כצנלסון</v>
          </cell>
          <cell r="H134" t="str">
            <v>כצנלסון שמעון</v>
          </cell>
          <cell r="I134" t="str">
            <v>אשדוד כצנלסון שמעון</v>
          </cell>
          <cell r="J134">
            <v>73255</v>
          </cell>
          <cell r="K134">
            <v>73255</v>
          </cell>
          <cell r="L134">
            <v>0.13304211316633677</v>
          </cell>
          <cell r="M134">
            <v>9746</v>
          </cell>
          <cell r="N134">
            <v>0.13304211316633677</v>
          </cell>
          <cell r="O134">
            <v>9746</v>
          </cell>
          <cell r="P134">
            <v>27</v>
          </cell>
          <cell r="Q134" t="b">
            <v>1</v>
          </cell>
          <cell r="R134">
            <v>3.6</v>
          </cell>
          <cell r="S134">
            <v>2713</v>
          </cell>
          <cell r="T134">
            <v>27.099999999999998</v>
          </cell>
          <cell r="U134" t="str">
            <v>Gap</v>
          </cell>
          <cell r="V134">
            <v>0</v>
          </cell>
          <cell r="W134" t="str">
            <v>TRUE אשדוד</v>
          </cell>
          <cell r="X134">
            <v>73255</v>
          </cell>
          <cell r="Y134">
            <v>4</v>
          </cell>
          <cell r="Z134">
            <v>26</v>
          </cell>
          <cell r="AA134" t="str">
            <v>Gap</v>
          </cell>
          <cell r="AB134">
            <v>4</v>
          </cell>
        </row>
        <row r="135">
          <cell r="B135">
            <v>70</v>
          </cell>
          <cell r="C135" t="str">
            <v>אשדוד</v>
          </cell>
          <cell r="D135">
            <v>172983</v>
          </cell>
          <cell r="E135" t="str">
            <v>צ</v>
          </cell>
          <cell r="F135" t="str">
            <v>צ אשדוד</v>
          </cell>
          <cell r="G135" t="str">
            <v>אשדוד שלנו בראשות צבי צילקר</v>
          </cell>
          <cell r="H135" t="str">
            <v>צילקר צבי יהושע</v>
          </cell>
          <cell r="I135" t="str">
            <v>אשדוד צילקר צבי יהושע</v>
          </cell>
          <cell r="J135">
            <v>73255</v>
          </cell>
          <cell r="K135">
            <v>73255</v>
          </cell>
          <cell r="L135">
            <v>0.10957613814756671</v>
          </cell>
          <cell r="M135">
            <v>8027</v>
          </cell>
          <cell r="N135">
            <v>0.10957613814756671</v>
          </cell>
          <cell r="O135">
            <v>8026.9999999999991</v>
          </cell>
          <cell r="P135">
            <v>27</v>
          </cell>
          <cell r="Q135" t="b">
            <v>1</v>
          </cell>
          <cell r="R135">
            <v>3</v>
          </cell>
          <cell r="S135">
            <v>2713</v>
          </cell>
          <cell r="T135">
            <v>27.099999999999998</v>
          </cell>
          <cell r="U135" t="str">
            <v>Gap</v>
          </cell>
          <cell r="V135">
            <v>0</v>
          </cell>
          <cell r="W135" t="str">
            <v>TRUE אשדוד</v>
          </cell>
          <cell r="X135">
            <v>73255</v>
          </cell>
          <cell r="Y135">
            <v>3</v>
          </cell>
          <cell r="Z135">
            <v>26</v>
          </cell>
          <cell r="AA135" t="str">
            <v>Gap</v>
          </cell>
          <cell r="AB135">
            <v>3</v>
          </cell>
        </row>
        <row r="136">
          <cell r="B136">
            <v>70</v>
          </cell>
          <cell r="C136" t="str">
            <v>אשדוד</v>
          </cell>
          <cell r="D136">
            <v>172983</v>
          </cell>
          <cell r="E136" t="str">
            <v>ט</v>
          </cell>
          <cell r="F136" t="str">
            <v>ט אשדוד</v>
          </cell>
          <cell r="G136" t="str">
            <v>קהילת אשדוד בראשות בוריס גיטרמן</v>
          </cell>
          <cell r="I136" t="str">
            <v xml:space="preserve">אשדוד </v>
          </cell>
          <cell r="J136">
            <v>73255</v>
          </cell>
          <cell r="K136">
            <v>73255</v>
          </cell>
          <cell r="L136">
            <v>9.1611494095966139E-2</v>
          </cell>
          <cell r="M136">
            <v>6711</v>
          </cell>
          <cell r="N136">
            <v>9.1611494095966139E-2</v>
          </cell>
          <cell r="O136">
            <v>6711</v>
          </cell>
          <cell r="P136">
            <v>27</v>
          </cell>
          <cell r="Q136" t="b">
            <v>1</v>
          </cell>
          <cell r="R136">
            <v>2.5</v>
          </cell>
          <cell r="S136">
            <v>2713</v>
          </cell>
          <cell r="T136">
            <v>27.099999999999998</v>
          </cell>
          <cell r="U136" t="str">
            <v>Gap</v>
          </cell>
          <cell r="V136">
            <v>0</v>
          </cell>
          <cell r="W136" t="str">
            <v>TRUE אשדוד</v>
          </cell>
          <cell r="X136">
            <v>73255</v>
          </cell>
          <cell r="Y136">
            <v>2</v>
          </cell>
          <cell r="Z136">
            <v>26</v>
          </cell>
          <cell r="AA136" t="str">
            <v>Gap</v>
          </cell>
          <cell r="AB136">
            <v>2</v>
          </cell>
        </row>
        <row r="137">
          <cell r="B137">
            <v>70</v>
          </cell>
          <cell r="C137" t="str">
            <v>אשדוד</v>
          </cell>
          <cell r="D137">
            <v>172983</v>
          </cell>
          <cell r="E137" t="str">
            <v>חי</v>
          </cell>
          <cell r="F137" t="str">
            <v>חי אשדוד</v>
          </cell>
          <cell r="G137" t="str">
            <v>אשדוד בתנופה בראשות ד"ר יחיאל לסרי</v>
          </cell>
          <cell r="H137" t="str">
            <v>לסרי יחיאל</v>
          </cell>
          <cell r="I137" t="str">
            <v>אשדוד לסרי יחיאל</v>
          </cell>
          <cell r="J137">
            <v>73255</v>
          </cell>
          <cell r="K137">
            <v>73255</v>
          </cell>
          <cell r="L137">
            <v>9.1584192205310222E-2</v>
          </cell>
          <cell r="M137">
            <v>6709</v>
          </cell>
          <cell r="N137">
            <v>9.1584192205310222E-2</v>
          </cell>
          <cell r="O137">
            <v>6709</v>
          </cell>
          <cell r="P137">
            <v>27</v>
          </cell>
          <cell r="Q137" t="b">
            <v>1</v>
          </cell>
          <cell r="R137">
            <v>2.5</v>
          </cell>
          <cell r="S137">
            <v>2713</v>
          </cell>
          <cell r="T137">
            <v>27.099999999999998</v>
          </cell>
          <cell r="U137" t="str">
            <v>Gap</v>
          </cell>
          <cell r="V137">
            <v>1</v>
          </cell>
          <cell r="W137" t="str">
            <v>TRUE אשדוד</v>
          </cell>
          <cell r="X137">
            <v>73255</v>
          </cell>
          <cell r="Y137">
            <v>2</v>
          </cell>
          <cell r="Z137">
            <v>26</v>
          </cell>
          <cell r="AA137" t="str">
            <v>Gap</v>
          </cell>
          <cell r="AB137">
            <v>3</v>
          </cell>
        </row>
        <row r="138">
          <cell r="B138">
            <v>70</v>
          </cell>
          <cell r="C138" t="str">
            <v>אשדוד</v>
          </cell>
          <cell r="D138">
            <v>172983</v>
          </cell>
          <cell r="E138" t="str">
            <v>א</v>
          </cell>
          <cell r="F138" t="str">
            <v>א אשדוד</v>
          </cell>
          <cell r="G138" t="str">
            <v>אשדוד אחת בראשות עו"ד צחי אבו</v>
          </cell>
          <cell r="I138" t="str">
            <v xml:space="preserve">אשדוד </v>
          </cell>
          <cell r="J138">
            <v>73255</v>
          </cell>
          <cell r="K138">
            <v>73255</v>
          </cell>
          <cell r="L138">
            <v>8.9017814483652993E-2</v>
          </cell>
          <cell r="M138">
            <v>6521</v>
          </cell>
          <cell r="N138">
            <v>8.9017814483652993E-2</v>
          </cell>
          <cell r="O138">
            <v>6521</v>
          </cell>
          <cell r="P138">
            <v>27</v>
          </cell>
          <cell r="Q138" t="b">
            <v>1</v>
          </cell>
          <cell r="R138">
            <v>2.4</v>
          </cell>
          <cell r="S138">
            <v>2713</v>
          </cell>
          <cell r="T138">
            <v>27.099999999999998</v>
          </cell>
          <cell r="U138" t="str">
            <v>Gap</v>
          </cell>
          <cell r="V138">
            <v>0</v>
          </cell>
          <cell r="W138" t="str">
            <v>TRUE אשדוד</v>
          </cell>
          <cell r="X138">
            <v>73255</v>
          </cell>
          <cell r="Y138">
            <v>2</v>
          </cell>
          <cell r="Z138">
            <v>26</v>
          </cell>
          <cell r="AA138" t="str">
            <v>Gap</v>
          </cell>
          <cell r="AB138">
            <v>2</v>
          </cell>
        </row>
        <row r="139">
          <cell r="B139">
            <v>70</v>
          </cell>
          <cell r="C139" t="str">
            <v>אשדוד</v>
          </cell>
          <cell r="D139">
            <v>172983</v>
          </cell>
          <cell r="E139" t="str">
            <v>ל</v>
          </cell>
          <cell r="F139" t="str">
            <v>ל אשדוד</v>
          </cell>
          <cell r="G139" t="str">
            <v>אשדוד ביתנו בראשות ולדימיר גרשוב</v>
          </cell>
          <cell r="I139" t="str">
            <v xml:space="preserve">אשדוד </v>
          </cell>
          <cell r="J139">
            <v>73255</v>
          </cell>
          <cell r="K139">
            <v>73255</v>
          </cell>
          <cell r="L139">
            <v>7.0343321274998288E-2</v>
          </cell>
          <cell r="M139">
            <v>5153</v>
          </cell>
          <cell r="N139">
            <v>7.0343321274998288E-2</v>
          </cell>
          <cell r="O139">
            <v>5153</v>
          </cell>
          <cell r="P139">
            <v>27</v>
          </cell>
          <cell r="Q139" t="b">
            <v>1</v>
          </cell>
          <cell r="R139">
            <v>1.9</v>
          </cell>
          <cell r="S139">
            <v>2713</v>
          </cell>
          <cell r="T139">
            <v>27.099999999999998</v>
          </cell>
          <cell r="U139" t="str">
            <v>Gap</v>
          </cell>
          <cell r="V139">
            <v>0</v>
          </cell>
          <cell r="W139" t="str">
            <v>TRUE אשדוד</v>
          </cell>
          <cell r="X139">
            <v>73255</v>
          </cell>
          <cell r="Y139">
            <v>2</v>
          </cell>
          <cell r="Z139">
            <v>26</v>
          </cell>
          <cell r="AA139" t="str">
            <v>Gap</v>
          </cell>
          <cell r="AB139">
            <v>2</v>
          </cell>
        </row>
        <row r="140">
          <cell r="B140">
            <v>70</v>
          </cell>
          <cell r="C140" t="str">
            <v>אשדוד</v>
          </cell>
          <cell r="D140">
            <v>172983</v>
          </cell>
          <cell r="E140" t="str">
            <v>קנ</v>
          </cell>
          <cell r="F140" t="str">
            <v>קנ אשדוד</v>
          </cell>
          <cell r="G140" t="str">
            <v>קול הלב בראשות אבינועם שושן</v>
          </cell>
          <cell r="I140" t="str">
            <v xml:space="preserve">אשדוד </v>
          </cell>
          <cell r="J140">
            <v>73255</v>
          </cell>
          <cell r="K140">
            <v>73255</v>
          </cell>
          <cell r="L140">
            <v>5.8234932769094257E-2</v>
          </cell>
          <cell r="M140">
            <v>4266</v>
          </cell>
          <cell r="N140">
            <v>5.8234932769094257E-2</v>
          </cell>
          <cell r="O140">
            <v>4266</v>
          </cell>
          <cell r="P140">
            <v>27</v>
          </cell>
          <cell r="Q140" t="b">
            <v>1</v>
          </cell>
          <cell r="R140">
            <v>1.6</v>
          </cell>
          <cell r="S140">
            <v>2713</v>
          </cell>
          <cell r="T140">
            <v>27.099999999999998</v>
          </cell>
          <cell r="U140" t="str">
            <v>Gap</v>
          </cell>
          <cell r="V140">
            <v>0</v>
          </cell>
          <cell r="W140" t="str">
            <v>TRUE אשדוד</v>
          </cell>
          <cell r="X140">
            <v>73255</v>
          </cell>
          <cell r="Y140">
            <v>2</v>
          </cell>
          <cell r="Z140">
            <v>26</v>
          </cell>
          <cell r="AA140" t="str">
            <v>Gap</v>
          </cell>
          <cell r="AB140">
            <v>2</v>
          </cell>
        </row>
        <row r="141">
          <cell r="B141">
            <v>70</v>
          </cell>
          <cell r="C141" t="str">
            <v>אשדוד</v>
          </cell>
          <cell r="D141">
            <v>172983</v>
          </cell>
          <cell r="E141" t="str">
            <v>פז</v>
          </cell>
          <cell r="F141" t="str">
            <v>פז אשדוד</v>
          </cell>
          <cell r="G141" t="str">
            <v>דרך חדשה בראשות משה בוטרשוילי</v>
          </cell>
          <cell r="I141" t="str">
            <v xml:space="preserve">אשדוד </v>
          </cell>
          <cell r="J141">
            <v>73255</v>
          </cell>
          <cell r="K141">
            <v>73255</v>
          </cell>
          <cell r="L141">
            <v>4.8761176711487268E-2</v>
          </cell>
          <cell r="M141">
            <v>3572</v>
          </cell>
          <cell r="N141">
            <v>4.8761176711487268E-2</v>
          </cell>
          <cell r="O141">
            <v>3572</v>
          </cell>
          <cell r="P141">
            <v>27</v>
          </cell>
          <cell r="Q141" t="b">
            <v>1</v>
          </cell>
          <cell r="R141">
            <v>1.3</v>
          </cell>
          <cell r="S141">
            <v>2713</v>
          </cell>
          <cell r="T141">
            <v>27.099999999999998</v>
          </cell>
          <cell r="U141" t="str">
            <v>Gap</v>
          </cell>
          <cell r="V141">
            <v>0</v>
          </cell>
          <cell r="W141" t="str">
            <v>TRUE אשדוד</v>
          </cell>
          <cell r="X141">
            <v>73255</v>
          </cell>
          <cell r="Y141">
            <v>1</v>
          </cell>
          <cell r="Z141">
            <v>26</v>
          </cell>
          <cell r="AA141" t="str">
            <v>Gap</v>
          </cell>
          <cell r="AB141">
            <v>1</v>
          </cell>
        </row>
        <row r="142">
          <cell r="B142">
            <v>70</v>
          </cell>
          <cell r="C142" t="str">
            <v>אשדוד</v>
          </cell>
          <cell r="D142">
            <v>172983</v>
          </cell>
          <cell r="E142" t="str">
            <v>את</v>
          </cell>
          <cell r="F142" t="str">
            <v>את אשדוד</v>
          </cell>
          <cell r="G142" t="str">
            <v>אשדוד תצליח בראשות יצחק מויאל</v>
          </cell>
          <cell r="I142" t="str">
            <v xml:space="preserve">אשדוד </v>
          </cell>
          <cell r="J142">
            <v>73255</v>
          </cell>
          <cell r="K142">
            <v>73255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27</v>
          </cell>
          <cell r="Q142" t="b">
            <v>0</v>
          </cell>
          <cell r="R142">
            <v>0</v>
          </cell>
          <cell r="S142">
            <v>2713</v>
          </cell>
          <cell r="T142">
            <v>27.099999999999998</v>
          </cell>
          <cell r="U142" t="str">
            <v>Gap</v>
          </cell>
          <cell r="V142">
            <v>0</v>
          </cell>
          <cell r="W142" t="str">
            <v>FALSE אשדוד</v>
          </cell>
          <cell r="X142">
            <v>0</v>
          </cell>
          <cell r="Y142">
            <v>0</v>
          </cell>
          <cell r="Z142">
            <v>26</v>
          </cell>
          <cell r="AA142" t="str">
            <v>Gap</v>
          </cell>
          <cell r="AB142">
            <v>0</v>
          </cell>
        </row>
        <row r="143">
          <cell r="B143">
            <v>70</v>
          </cell>
          <cell r="C143" t="str">
            <v>אשדוד</v>
          </cell>
          <cell r="D143">
            <v>172983</v>
          </cell>
          <cell r="E143" t="str">
            <v>דף</v>
          </cell>
          <cell r="F143" t="str">
            <v>דף אשדוד</v>
          </cell>
          <cell r="G143" t="str">
            <v>הלב החברתי בראשות לאון בנלולו</v>
          </cell>
          <cell r="I143" t="str">
            <v xml:space="preserve">אשדוד </v>
          </cell>
          <cell r="J143">
            <v>73255</v>
          </cell>
          <cell r="K143">
            <v>73255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27</v>
          </cell>
          <cell r="Q143" t="b">
            <v>0</v>
          </cell>
          <cell r="R143">
            <v>0</v>
          </cell>
          <cell r="S143">
            <v>2713</v>
          </cell>
          <cell r="T143">
            <v>27.099999999999998</v>
          </cell>
          <cell r="U143" t="str">
            <v>Gap</v>
          </cell>
          <cell r="V143">
            <v>0</v>
          </cell>
          <cell r="W143" t="str">
            <v>FALSE אשדוד</v>
          </cell>
          <cell r="X143">
            <v>0</v>
          </cell>
          <cell r="Y143">
            <v>0</v>
          </cell>
          <cell r="Z143">
            <v>26</v>
          </cell>
          <cell r="AA143" t="str">
            <v>Gap</v>
          </cell>
          <cell r="AB143">
            <v>0</v>
          </cell>
        </row>
        <row r="144">
          <cell r="B144">
            <v>70</v>
          </cell>
          <cell r="C144" t="str">
            <v>אשדוד</v>
          </cell>
          <cell r="D144">
            <v>172983</v>
          </cell>
          <cell r="E144" t="str">
            <v>זך</v>
          </cell>
          <cell r="F144" t="str">
            <v>זך אשדוד</v>
          </cell>
          <cell r="G144" t="str">
            <v>ארגון גמלאי אשדוד בראשות עו"ד יצחק גבאי</v>
          </cell>
          <cell r="I144" t="str">
            <v xml:space="preserve">אשדוד </v>
          </cell>
          <cell r="J144">
            <v>73255</v>
          </cell>
          <cell r="K144">
            <v>73255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27</v>
          </cell>
          <cell r="Q144" t="b">
            <v>0</v>
          </cell>
          <cell r="R144">
            <v>0</v>
          </cell>
          <cell r="S144">
            <v>2713</v>
          </cell>
          <cell r="T144">
            <v>27.099999999999998</v>
          </cell>
          <cell r="U144" t="str">
            <v>Gap</v>
          </cell>
          <cell r="V144">
            <v>0</v>
          </cell>
          <cell r="W144" t="str">
            <v>FALSE אשדוד</v>
          </cell>
          <cell r="X144">
            <v>0</v>
          </cell>
          <cell r="Y144">
            <v>0</v>
          </cell>
          <cell r="Z144">
            <v>26</v>
          </cell>
          <cell r="AA144" t="str">
            <v>Gap</v>
          </cell>
          <cell r="AB144">
            <v>0</v>
          </cell>
        </row>
        <row r="145">
          <cell r="B145">
            <v>70</v>
          </cell>
          <cell r="C145" t="str">
            <v>אשדוד</v>
          </cell>
          <cell r="D145">
            <v>172983</v>
          </cell>
          <cell r="E145" t="str">
            <v>טב</v>
          </cell>
          <cell r="F145" t="str">
            <v>טב אשדוד</v>
          </cell>
          <cell r="G145" t="str">
            <v>הבית היהודי בראשות נריה און</v>
          </cell>
          <cell r="I145" t="str">
            <v xml:space="preserve">אשדוד </v>
          </cell>
          <cell r="J145">
            <v>73255</v>
          </cell>
          <cell r="K145">
            <v>73255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27</v>
          </cell>
          <cell r="Q145" t="b">
            <v>0</v>
          </cell>
          <cell r="R145">
            <v>0</v>
          </cell>
          <cell r="S145">
            <v>2713</v>
          </cell>
          <cell r="T145">
            <v>27.099999999999998</v>
          </cell>
          <cell r="U145" t="str">
            <v>Gap</v>
          </cell>
          <cell r="V145">
            <v>0</v>
          </cell>
          <cell r="W145" t="str">
            <v>FALSE אשדוד</v>
          </cell>
          <cell r="X145">
            <v>0</v>
          </cell>
          <cell r="Y145">
            <v>0</v>
          </cell>
          <cell r="Z145">
            <v>26</v>
          </cell>
          <cell r="AA145" t="str">
            <v>Gap</v>
          </cell>
          <cell r="AB145">
            <v>0</v>
          </cell>
        </row>
        <row r="146">
          <cell r="B146">
            <v>70</v>
          </cell>
          <cell r="C146" t="str">
            <v>אשדוד</v>
          </cell>
          <cell r="D146">
            <v>172983</v>
          </cell>
          <cell r="E146" t="str">
            <v>כן</v>
          </cell>
          <cell r="F146" t="str">
            <v>כן אשדוד</v>
          </cell>
          <cell r="G146" t="str">
            <v>העיר שלנו בראשות עו"ד אופיר לסרי</v>
          </cell>
          <cell r="I146" t="str">
            <v xml:space="preserve">אשדוד </v>
          </cell>
          <cell r="J146">
            <v>73255</v>
          </cell>
          <cell r="K146">
            <v>73255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27</v>
          </cell>
          <cell r="Q146" t="b">
            <v>0</v>
          </cell>
          <cell r="R146">
            <v>0</v>
          </cell>
          <cell r="S146">
            <v>2713</v>
          </cell>
          <cell r="T146">
            <v>27.099999999999998</v>
          </cell>
          <cell r="U146" t="str">
            <v>Gap</v>
          </cell>
          <cell r="V146">
            <v>0</v>
          </cell>
          <cell r="W146" t="str">
            <v>FALSE אשדוד</v>
          </cell>
          <cell r="X146">
            <v>0</v>
          </cell>
          <cell r="Y146">
            <v>0</v>
          </cell>
          <cell r="Z146">
            <v>26</v>
          </cell>
          <cell r="AA146" t="str">
            <v>Gap</v>
          </cell>
          <cell r="AB146">
            <v>0</v>
          </cell>
        </row>
        <row r="147">
          <cell r="B147">
            <v>70</v>
          </cell>
          <cell r="C147" t="str">
            <v>אשדוד</v>
          </cell>
          <cell r="D147">
            <v>172983</v>
          </cell>
          <cell r="E147" t="str">
            <v>מחל</v>
          </cell>
          <cell r="F147" t="str">
            <v>מחל אשדוד</v>
          </cell>
          <cell r="G147" t="str">
            <v>הליכוד בראשות סולומון פורטל</v>
          </cell>
          <cell r="I147" t="str">
            <v xml:space="preserve">אשדוד </v>
          </cell>
          <cell r="J147">
            <v>73255</v>
          </cell>
          <cell r="K147">
            <v>73255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27</v>
          </cell>
          <cell r="Q147" t="b">
            <v>0</v>
          </cell>
          <cell r="R147">
            <v>0</v>
          </cell>
          <cell r="S147">
            <v>2713</v>
          </cell>
          <cell r="T147">
            <v>27.099999999999998</v>
          </cell>
          <cell r="U147" t="str">
            <v>Gap</v>
          </cell>
          <cell r="V147">
            <v>0</v>
          </cell>
          <cell r="W147" t="str">
            <v>FALSE אשדוד</v>
          </cell>
          <cell r="X147">
            <v>0</v>
          </cell>
          <cell r="Y147">
            <v>0</v>
          </cell>
          <cell r="Z147">
            <v>26</v>
          </cell>
          <cell r="AA147" t="str">
            <v>Gap</v>
          </cell>
          <cell r="AB147">
            <v>0</v>
          </cell>
        </row>
        <row r="148">
          <cell r="B148">
            <v>70</v>
          </cell>
          <cell r="C148" t="str">
            <v>אשדוד</v>
          </cell>
          <cell r="D148">
            <v>172983</v>
          </cell>
          <cell r="E148" t="str">
            <v>נ</v>
          </cell>
          <cell r="F148" t="str">
            <v>נ אשדוד</v>
          </cell>
          <cell r="G148" t="str">
            <v>יש מיל"ה מתחברים יחד לקידום העיר</v>
          </cell>
          <cell r="I148" t="str">
            <v xml:space="preserve">אשדוד </v>
          </cell>
          <cell r="J148">
            <v>73255</v>
          </cell>
          <cell r="K148">
            <v>73255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27</v>
          </cell>
          <cell r="Q148" t="b">
            <v>0</v>
          </cell>
          <cell r="R148">
            <v>0</v>
          </cell>
          <cell r="S148">
            <v>2713</v>
          </cell>
          <cell r="T148">
            <v>27.099999999999998</v>
          </cell>
          <cell r="U148" t="str">
            <v>Gap</v>
          </cell>
          <cell r="V148">
            <v>0</v>
          </cell>
          <cell r="W148" t="str">
            <v>FALSE אשדוד</v>
          </cell>
          <cell r="X148">
            <v>0</v>
          </cell>
          <cell r="Y148">
            <v>0</v>
          </cell>
          <cell r="Z148">
            <v>26</v>
          </cell>
          <cell r="AA148" t="str">
            <v>Gap</v>
          </cell>
          <cell r="AB148">
            <v>0</v>
          </cell>
        </row>
        <row r="149">
          <cell r="B149">
            <v>70</v>
          </cell>
          <cell r="C149" t="str">
            <v>אשדוד</v>
          </cell>
          <cell r="D149">
            <v>172983</v>
          </cell>
          <cell r="E149" t="str">
            <v>ע</v>
          </cell>
          <cell r="F149" t="str">
            <v>ע אשדוד</v>
          </cell>
          <cell r="G149" t="str">
            <v>שמים עין והתנועה הירוקה בראשות סער גינזבורסקי ובועז רענן</v>
          </cell>
          <cell r="I149" t="str">
            <v xml:space="preserve">אשדוד </v>
          </cell>
          <cell r="J149">
            <v>73255</v>
          </cell>
          <cell r="K149">
            <v>73255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27</v>
          </cell>
          <cell r="Q149" t="b">
            <v>0</v>
          </cell>
          <cell r="R149">
            <v>0</v>
          </cell>
          <cell r="S149">
            <v>2713</v>
          </cell>
          <cell r="T149">
            <v>27.099999999999998</v>
          </cell>
          <cell r="U149" t="str">
            <v>Gap</v>
          </cell>
          <cell r="V149">
            <v>0</v>
          </cell>
          <cell r="W149" t="str">
            <v>FALSE אשדוד</v>
          </cell>
          <cell r="X149">
            <v>0</v>
          </cell>
          <cell r="Y149">
            <v>0</v>
          </cell>
          <cell r="Z149">
            <v>26</v>
          </cell>
          <cell r="AA149" t="str">
            <v>Gap</v>
          </cell>
          <cell r="AB149">
            <v>0</v>
          </cell>
        </row>
        <row r="150">
          <cell r="B150">
            <v>70</v>
          </cell>
          <cell r="C150" t="str">
            <v>אשדוד</v>
          </cell>
          <cell r="D150">
            <v>172983</v>
          </cell>
          <cell r="E150" t="str">
            <v>עצ</v>
          </cell>
          <cell r="F150" t="str">
            <v>עצ אשדוד</v>
          </cell>
          <cell r="G150" t="str">
            <v>עוצמה לאשדוד בראשות יגאל צבניאשוילי</v>
          </cell>
          <cell r="I150" t="str">
            <v xml:space="preserve">אשדוד </v>
          </cell>
          <cell r="J150">
            <v>73255</v>
          </cell>
          <cell r="K150">
            <v>73255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27</v>
          </cell>
          <cell r="Q150" t="b">
            <v>0</v>
          </cell>
          <cell r="R150">
            <v>0</v>
          </cell>
          <cell r="S150">
            <v>2713</v>
          </cell>
          <cell r="T150">
            <v>27.099999999999998</v>
          </cell>
          <cell r="U150" t="str">
            <v>Gap</v>
          </cell>
          <cell r="V150">
            <v>0</v>
          </cell>
          <cell r="W150" t="str">
            <v>FALSE אשדוד</v>
          </cell>
          <cell r="X150">
            <v>0</v>
          </cell>
          <cell r="Y150">
            <v>0</v>
          </cell>
          <cell r="Z150">
            <v>26</v>
          </cell>
          <cell r="AA150" t="str">
            <v>Gap</v>
          </cell>
          <cell r="AB150">
            <v>0</v>
          </cell>
        </row>
        <row r="151">
          <cell r="B151">
            <v>70</v>
          </cell>
          <cell r="C151" t="str">
            <v>אשדוד</v>
          </cell>
          <cell r="D151">
            <v>172983</v>
          </cell>
          <cell r="E151" t="str">
            <v>פה</v>
          </cell>
          <cell r="F151" t="str">
            <v>פה אשדוד</v>
          </cell>
          <cell r="G151" t="str">
            <v>יש עתיד באשדוד בראשות דוד קקון</v>
          </cell>
          <cell r="I151" t="str">
            <v xml:space="preserve">אשדוד </v>
          </cell>
          <cell r="J151">
            <v>73255</v>
          </cell>
          <cell r="K151">
            <v>73255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27</v>
          </cell>
          <cell r="Q151" t="b">
            <v>0</v>
          </cell>
          <cell r="R151">
            <v>0</v>
          </cell>
          <cell r="S151">
            <v>2713</v>
          </cell>
          <cell r="T151">
            <v>27.099999999999998</v>
          </cell>
          <cell r="U151" t="str">
            <v>Gap</v>
          </cell>
          <cell r="V151">
            <v>0</v>
          </cell>
          <cell r="W151" t="str">
            <v>FALSE אשדוד</v>
          </cell>
          <cell r="X151">
            <v>0</v>
          </cell>
          <cell r="Y151">
            <v>0</v>
          </cell>
          <cell r="Z151">
            <v>26</v>
          </cell>
          <cell r="AA151" t="str">
            <v>Gap</v>
          </cell>
          <cell r="AB151">
            <v>0</v>
          </cell>
        </row>
        <row r="152">
          <cell r="B152">
            <v>70</v>
          </cell>
          <cell r="C152" t="str">
            <v>אשדוד</v>
          </cell>
          <cell r="D152">
            <v>172983</v>
          </cell>
          <cell r="E152" t="str">
            <v>צפ</v>
          </cell>
          <cell r="F152" t="str">
            <v>צפ אשדוד</v>
          </cell>
          <cell r="G152" t="str">
            <v>התנועה מכל הלב בראשות יחיאל מלכה</v>
          </cell>
          <cell r="I152" t="str">
            <v xml:space="preserve">אשדוד </v>
          </cell>
          <cell r="J152">
            <v>73255</v>
          </cell>
          <cell r="K152">
            <v>73255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27</v>
          </cell>
          <cell r="Q152" t="b">
            <v>0</v>
          </cell>
          <cell r="R152">
            <v>0</v>
          </cell>
          <cell r="S152">
            <v>2713</v>
          </cell>
          <cell r="T152">
            <v>27.099999999999998</v>
          </cell>
          <cell r="U152" t="str">
            <v>Gap</v>
          </cell>
          <cell r="V152">
            <v>0</v>
          </cell>
          <cell r="W152" t="str">
            <v>FALSE אשדוד</v>
          </cell>
          <cell r="X152">
            <v>0</v>
          </cell>
          <cell r="Y152">
            <v>0</v>
          </cell>
          <cell r="Z152">
            <v>26</v>
          </cell>
          <cell r="AA152" t="str">
            <v>Gap</v>
          </cell>
          <cell r="AB152">
            <v>0</v>
          </cell>
        </row>
        <row r="153">
          <cell r="B153">
            <v>70</v>
          </cell>
          <cell r="C153" t="str">
            <v>אשדוד</v>
          </cell>
          <cell r="D153">
            <v>172983</v>
          </cell>
          <cell r="E153" t="str">
            <v>רק</v>
          </cell>
          <cell r="F153" t="str">
            <v>רק אשדוד</v>
          </cell>
          <cell r="G153" t="str">
            <v>תנועת אשדודים בראשות יניב קקון</v>
          </cell>
          <cell r="I153" t="str">
            <v xml:space="preserve">אשדוד </v>
          </cell>
          <cell r="J153">
            <v>73255</v>
          </cell>
          <cell r="K153">
            <v>73255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27</v>
          </cell>
          <cell r="Q153" t="b">
            <v>0</v>
          </cell>
          <cell r="R153">
            <v>0</v>
          </cell>
          <cell r="S153">
            <v>2713</v>
          </cell>
          <cell r="T153">
            <v>27.099999999999998</v>
          </cell>
          <cell r="U153" t="str">
            <v>Gap</v>
          </cell>
          <cell r="V153">
            <v>0</v>
          </cell>
          <cell r="W153" t="str">
            <v>FALSE אשדוד</v>
          </cell>
          <cell r="X153">
            <v>0</v>
          </cell>
          <cell r="Y153">
            <v>0</v>
          </cell>
          <cell r="Z153">
            <v>26</v>
          </cell>
          <cell r="AA153" t="str">
            <v>Gap</v>
          </cell>
          <cell r="AB153">
            <v>0</v>
          </cell>
        </row>
        <row r="154">
          <cell r="B154">
            <v>7100</v>
          </cell>
          <cell r="C154" t="str">
            <v>אשקלון</v>
          </cell>
          <cell r="D154">
            <v>101550</v>
          </cell>
          <cell r="E154" t="str">
            <v>ד</v>
          </cell>
          <cell r="F154" t="str">
            <v>ד אשקלון</v>
          </cell>
          <cell r="G154" t="str">
            <v>אשקלון תנצח בראשות איתמר שמעוני</v>
          </cell>
          <cell r="H154" t="str">
            <v>שמעוני איתמר</v>
          </cell>
          <cell r="I154" t="str">
            <v>אשקלון שמעוני איתמר</v>
          </cell>
          <cell r="J154">
            <v>48578</v>
          </cell>
          <cell r="K154">
            <v>48578</v>
          </cell>
          <cell r="L154">
            <v>0.10259788381571905</v>
          </cell>
          <cell r="M154">
            <v>4984</v>
          </cell>
          <cell r="N154">
            <v>0.10259788381571905</v>
          </cell>
          <cell r="O154">
            <v>4984</v>
          </cell>
          <cell r="P154">
            <v>23</v>
          </cell>
          <cell r="Q154" t="b">
            <v>1</v>
          </cell>
          <cell r="R154">
            <v>2.4</v>
          </cell>
          <cell r="S154">
            <v>2112</v>
          </cell>
          <cell r="T154">
            <v>17.899999999999999</v>
          </cell>
          <cell r="U154" t="str">
            <v>Gap</v>
          </cell>
          <cell r="V154">
            <v>1</v>
          </cell>
          <cell r="W154" t="str">
            <v>TRUE אשקלון</v>
          </cell>
          <cell r="X154">
            <v>37701</v>
          </cell>
          <cell r="Y154">
            <v>3</v>
          </cell>
          <cell r="Z154">
            <v>22</v>
          </cell>
          <cell r="AA154" t="str">
            <v>Gap</v>
          </cell>
          <cell r="AB154">
            <v>4</v>
          </cell>
        </row>
        <row r="155">
          <cell r="B155">
            <v>7100</v>
          </cell>
          <cell r="C155" t="str">
            <v>אשקלון</v>
          </cell>
          <cell r="D155">
            <v>101550</v>
          </cell>
          <cell r="E155" t="str">
            <v>שס</v>
          </cell>
          <cell r="F155" t="str">
            <v>שס אשקלון</v>
          </cell>
          <cell r="G155" t="str">
            <v>שס בראשות הרב יעקב אביטן</v>
          </cell>
          <cell r="I155" t="str">
            <v xml:space="preserve">אשקלון </v>
          </cell>
          <cell r="J155">
            <v>48578</v>
          </cell>
          <cell r="K155">
            <v>48578</v>
          </cell>
          <cell r="L155">
            <v>0.10086870599860019</v>
          </cell>
          <cell r="M155">
            <v>4900</v>
          </cell>
          <cell r="N155">
            <v>0.10086870599860019</v>
          </cell>
          <cell r="O155">
            <v>4900</v>
          </cell>
          <cell r="P155">
            <v>23</v>
          </cell>
          <cell r="Q155" t="b">
            <v>1</v>
          </cell>
          <cell r="R155">
            <v>2.2999999999999998</v>
          </cell>
          <cell r="S155">
            <v>2112</v>
          </cell>
          <cell r="T155">
            <v>17.899999999999999</v>
          </cell>
          <cell r="U155" t="str">
            <v>Gap</v>
          </cell>
          <cell r="V155">
            <v>0</v>
          </cell>
          <cell r="W155" t="str">
            <v>TRUE אשקלון</v>
          </cell>
          <cell r="X155">
            <v>37701</v>
          </cell>
          <cell r="Y155">
            <v>3</v>
          </cell>
          <cell r="Z155">
            <v>22</v>
          </cell>
          <cell r="AA155" t="str">
            <v>Gap</v>
          </cell>
          <cell r="AB155">
            <v>3</v>
          </cell>
        </row>
        <row r="156">
          <cell r="B156">
            <v>7100</v>
          </cell>
          <cell r="C156" t="str">
            <v>אשקלון</v>
          </cell>
          <cell r="D156">
            <v>101550</v>
          </cell>
          <cell r="E156" t="str">
            <v>רק</v>
          </cell>
          <cell r="F156" t="str">
            <v>רק אשקלון</v>
          </cell>
          <cell r="G156" t="str">
            <v>אחדות בתכלית בראשות תומר גלאם</v>
          </cell>
          <cell r="I156" t="str">
            <v xml:space="preserve">אשקלון </v>
          </cell>
          <cell r="J156">
            <v>48578</v>
          </cell>
          <cell r="K156">
            <v>48578</v>
          </cell>
          <cell r="L156">
            <v>9.1461155255465443E-2</v>
          </cell>
          <cell r="M156">
            <v>4443</v>
          </cell>
          <cell r="N156">
            <v>9.1461155255465443E-2</v>
          </cell>
          <cell r="O156">
            <v>4443</v>
          </cell>
          <cell r="P156">
            <v>23</v>
          </cell>
          <cell r="Q156" t="b">
            <v>1</v>
          </cell>
          <cell r="R156">
            <v>2.1</v>
          </cell>
          <cell r="S156">
            <v>2112</v>
          </cell>
          <cell r="T156">
            <v>17.899999999999999</v>
          </cell>
          <cell r="U156" t="str">
            <v>Gap</v>
          </cell>
          <cell r="V156">
            <v>0</v>
          </cell>
          <cell r="W156" t="str">
            <v>TRUE אשקלון</v>
          </cell>
          <cell r="X156">
            <v>37701</v>
          </cell>
          <cell r="Y156">
            <v>3</v>
          </cell>
          <cell r="Z156">
            <v>22</v>
          </cell>
          <cell r="AA156" t="str">
            <v>Gap</v>
          </cell>
          <cell r="AB156">
            <v>3</v>
          </cell>
        </row>
        <row r="157">
          <cell r="B157">
            <v>7100</v>
          </cell>
          <cell r="C157" t="str">
            <v>אשקלון</v>
          </cell>
          <cell r="D157">
            <v>101550</v>
          </cell>
          <cell r="E157" t="str">
            <v>חי</v>
          </cell>
          <cell r="F157" t="str">
            <v>חי אשקלון</v>
          </cell>
          <cell r="G157" t="str">
            <v>אשקלון בתנופה בראשות בני וקנין</v>
          </cell>
          <cell r="H157" t="str">
            <v>וקנין בני</v>
          </cell>
          <cell r="I157" t="str">
            <v>אשקלון וקנין בני</v>
          </cell>
          <cell r="J157">
            <v>48578</v>
          </cell>
          <cell r="K157">
            <v>48578</v>
          </cell>
          <cell r="L157">
            <v>7.0155214294536625E-2</v>
          </cell>
          <cell r="M157">
            <v>3408</v>
          </cell>
          <cell r="N157">
            <v>7.0155214294536625E-2</v>
          </cell>
          <cell r="O157">
            <v>3408</v>
          </cell>
          <cell r="P157">
            <v>23</v>
          </cell>
          <cell r="Q157" t="b">
            <v>1</v>
          </cell>
          <cell r="R157">
            <v>1.6</v>
          </cell>
          <cell r="S157">
            <v>2112</v>
          </cell>
          <cell r="T157">
            <v>17.899999999999999</v>
          </cell>
          <cell r="U157" t="str">
            <v>Gap</v>
          </cell>
          <cell r="V157">
            <v>0</v>
          </cell>
          <cell r="W157" t="str">
            <v>TRUE אשקלון</v>
          </cell>
          <cell r="X157">
            <v>37701</v>
          </cell>
          <cell r="Y157">
            <v>2</v>
          </cell>
          <cell r="Z157">
            <v>22</v>
          </cell>
          <cell r="AA157" t="str">
            <v>Gap</v>
          </cell>
          <cell r="AB157">
            <v>2</v>
          </cell>
        </row>
        <row r="158">
          <cell r="B158">
            <v>7100</v>
          </cell>
          <cell r="C158" t="str">
            <v>אשקלון</v>
          </cell>
          <cell r="D158">
            <v>101550</v>
          </cell>
          <cell r="E158" t="str">
            <v>א</v>
          </cell>
          <cell r="F158" t="str">
            <v>א אשקלון</v>
          </cell>
          <cell r="G158" t="str">
            <v>צדק חברתי אשקלון בראשות סופיה ביילין</v>
          </cell>
          <cell r="I158" t="str">
            <v xml:space="preserve">אשקלון </v>
          </cell>
          <cell r="J158">
            <v>48578</v>
          </cell>
          <cell r="K158">
            <v>48578</v>
          </cell>
          <cell r="L158">
            <v>6.9475894437811353E-2</v>
          </cell>
          <cell r="M158">
            <v>3375</v>
          </cell>
          <cell r="N158">
            <v>6.9475894437811353E-2</v>
          </cell>
          <cell r="O158">
            <v>3375</v>
          </cell>
          <cell r="P158">
            <v>23</v>
          </cell>
          <cell r="Q158" t="b">
            <v>1</v>
          </cell>
          <cell r="R158">
            <v>1.6</v>
          </cell>
          <cell r="S158">
            <v>2112</v>
          </cell>
          <cell r="T158">
            <v>17.899999999999999</v>
          </cell>
          <cell r="U158" t="str">
            <v>Gap</v>
          </cell>
          <cell r="V158">
            <v>0</v>
          </cell>
          <cell r="W158" t="str">
            <v>TRUE אשקלון</v>
          </cell>
          <cell r="X158">
            <v>37701</v>
          </cell>
          <cell r="Y158">
            <v>2</v>
          </cell>
          <cell r="Z158">
            <v>22</v>
          </cell>
          <cell r="AA158" t="str">
            <v>Gap</v>
          </cell>
          <cell r="AB158">
            <v>2</v>
          </cell>
        </row>
        <row r="159">
          <cell r="B159">
            <v>7100</v>
          </cell>
          <cell r="C159" t="str">
            <v>אשקלון</v>
          </cell>
          <cell r="D159">
            <v>101550</v>
          </cell>
          <cell r="E159" t="str">
            <v>ל</v>
          </cell>
          <cell r="F159" t="str">
            <v>ל אשקלון</v>
          </cell>
          <cell r="G159" t="str">
            <v>אשקלון ביתנו בראשות סולטנוביץ אליק</v>
          </cell>
          <cell r="I159" t="str">
            <v xml:space="preserve">אשקלון </v>
          </cell>
          <cell r="J159">
            <v>48578</v>
          </cell>
          <cell r="K159">
            <v>48578</v>
          </cell>
          <cell r="L159">
            <v>6.1426983408127134E-2</v>
          </cell>
          <cell r="M159">
            <v>2984</v>
          </cell>
          <cell r="N159">
            <v>6.1426983408127134E-2</v>
          </cell>
          <cell r="O159">
            <v>2984</v>
          </cell>
          <cell r="P159">
            <v>23</v>
          </cell>
          <cell r="Q159" t="b">
            <v>1</v>
          </cell>
          <cell r="R159">
            <v>1.4</v>
          </cell>
          <cell r="S159">
            <v>2112</v>
          </cell>
          <cell r="T159">
            <v>17.899999999999999</v>
          </cell>
          <cell r="U159" t="str">
            <v>Gap</v>
          </cell>
          <cell r="V159">
            <v>0</v>
          </cell>
          <cell r="W159" t="str">
            <v>TRUE אשקלון</v>
          </cell>
          <cell r="X159">
            <v>37701</v>
          </cell>
          <cell r="Y159">
            <v>2</v>
          </cell>
          <cell r="Z159">
            <v>22</v>
          </cell>
          <cell r="AA159" t="str">
            <v>Gap</v>
          </cell>
          <cell r="AB159">
            <v>2</v>
          </cell>
        </row>
        <row r="160">
          <cell r="B160">
            <v>7100</v>
          </cell>
          <cell r="C160" t="str">
            <v>אשקלון</v>
          </cell>
          <cell r="D160">
            <v>101550</v>
          </cell>
          <cell r="E160" t="str">
            <v>כן</v>
          </cell>
          <cell r="F160" t="str">
            <v>כן אשקלון</v>
          </cell>
          <cell r="G160" t="str">
            <v>דור העתיד בראשות איתן קסנטיני</v>
          </cell>
          <cell r="I160" t="str">
            <v xml:space="preserve">אשקלון </v>
          </cell>
          <cell r="J160">
            <v>48578</v>
          </cell>
          <cell r="K160">
            <v>48578</v>
          </cell>
          <cell r="L160">
            <v>6.070649265099428E-2</v>
          </cell>
          <cell r="M160">
            <v>2949</v>
          </cell>
          <cell r="N160">
            <v>6.070649265099428E-2</v>
          </cell>
          <cell r="O160">
            <v>2949</v>
          </cell>
          <cell r="P160">
            <v>23</v>
          </cell>
          <cell r="Q160" t="b">
            <v>1</v>
          </cell>
          <cell r="R160">
            <v>1.4</v>
          </cell>
          <cell r="S160">
            <v>2112</v>
          </cell>
          <cell r="T160">
            <v>17.899999999999999</v>
          </cell>
          <cell r="U160" t="str">
            <v>Gap</v>
          </cell>
          <cell r="V160">
            <v>0</v>
          </cell>
          <cell r="W160" t="str">
            <v>TRUE אשקלון</v>
          </cell>
          <cell r="X160">
            <v>37701</v>
          </cell>
          <cell r="Y160">
            <v>2</v>
          </cell>
          <cell r="Z160">
            <v>22</v>
          </cell>
          <cell r="AA160" t="str">
            <v>Gap</v>
          </cell>
          <cell r="AB160">
            <v>2</v>
          </cell>
        </row>
        <row r="161">
          <cell r="B161">
            <v>7100</v>
          </cell>
          <cell r="C161" t="str">
            <v>אשקלון</v>
          </cell>
          <cell r="D161">
            <v>101550</v>
          </cell>
          <cell r="E161" t="str">
            <v>ט</v>
          </cell>
          <cell r="F161" t="str">
            <v>ט אשקלון</v>
          </cell>
          <cell r="G161" t="str">
            <v>צעירי אשקלון בראשות משה אטיאס</v>
          </cell>
          <cell r="I161" t="str">
            <v xml:space="preserve">אשקלון </v>
          </cell>
          <cell r="J161">
            <v>48578</v>
          </cell>
          <cell r="K161">
            <v>48578</v>
          </cell>
          <cell r="L161">
            <v>4.6626044711597842E-2</v>
          </cell>
          <cell r="M161">
            <v>2265</v>
          </cell>
          <cell r="N161">
            <v>4.6626044711597842E-2</v>
          </cell>
          <cell r="O161">
            <v>2265</v>
          </cell>
          <cell r="P161">
            <v>23</v>
          </cell>
          <cell r="Q161" t="b">
            <v>1</v>
          </cell>
          <cell r="R161">
            <v>1.1000000000000001</v>
          </cell>
          <cell r="S161">
            <v>2112</v>
          </cell>
          <cell r="T161">
            <v>17.899999999999999</v>
          </cell>
          <cell r="U161" t="str">
            <v>Gap</v>
          </cell>
          <cell r="V161">
            <v>0</v>
          </cell>
          <cell r="W161" t="str">
            <v>TRUE אשקלון</v>
          </cell>
          <cell r="X161">
            <v>37701</v>
          </cell>
          <cell r="Y161">
            <v>1</v>
          </cell>
          <cell r="Z161">
            <v>22</v>
          </cell>
          <cell r="AA161" t="str">
            <v>Gap</v>
          </cell>
          <cell r="AB161">
            <v>1</v>
          </cell>
        </row>
        <row r="162">
          <cell r="B162">
            <v>7100</v>
          </cell>
          <cell r="C162" t="str">
            <v>אשקלון</v>
          </cell>
          <cell r="D162">
            <v>101550</v>
          </cell>
          <cell r="E162" t="str">
            <v>זך</v>
          </cell>
          <cell r="F162" t="str">
            <v>זך אשקלון</v>
          </cell>
          <cell r="G162" t="str">
            <v>הכח לגמלאים בראשות שרה זכריה</v>
          </cell>
          <cell r="I162" t="str">
            <v xml:space="preserve">אשקלון </v>
          </cell>
          <cell r="J162">
            <v>48578</v>
          </cell>
          <cell r="K162">
            <v>48578</v>
          </cell>
          <cell r="L162">
            <v>4.4793939643460005E-2</v>
          </cell>
          <cell r="M162">
            <v>2176</v>
          </cell>
          <cell r="N162">
            <v>4.4793939643460005E-2</v>
          </cell>
          <cell r="O162">
            <v>2176</v>
          </cell>
          <cell r="P162">
            <v>23</v>
          </cell>
          <cell r="Q162" t="b">
            <v>1</v>
          </cell>
          <cell r="R162">
            <v>1</v>
          </cell>
          <cell r="S162">
            <v>2112</v>
          </cell>
          <cell r="T162">
            <v>17.899999999999999</v>
          </cell>
          <cell r="U162" t="str">
            <v>Gap</v>
          </cell>
          <cell r="V162">
            <v>0</v>
          </cell>
          <cell r="W162" t="str">
            <v>TRUE אשקלון</v>
          </cell>
          <cell r="X162">
            <v>37701</v>
          </cell>
          <cell r="Y162">
            <v>1</v>
          </cell>
          <cell r="Z162">
            <v>22</v>
          </cell>
          <cell r="AA162" t="str">
            <v>Gap</v>
          </cell>
          <cell r="AB162">
            <v>1</v>
          </cell>
        </row>
        <row r="163">
          <cell r="B163">
            <v>7100</v>
          </cell>
          <cell r="C163" t="str">
            <v>אשקלון</v>
          </cell>
          <cell r="D163">
            <v>101550</v>
          </cell>
          <cell r="E163" t="str">
            <v>ג</v>
          </cell>
          <cell r="F163" t="str">
            <v>ג אשקלון</v>
          </cell>
          <cell r="G163" t="str">
            <v>אגודת ישראל בראשות הרב ניסים כלפון</v>
          </cell>
          <cell r="I163" t="str">
            <v xml:space="preserve">אשקלון </v>
          </cell>
          <cell r="J163">
            <v>48578</v>
          </cell>
          <cell r="K163">
            <v>48578</v>
          </cell>
          <cell r="L163">
            <v>4.3003005475729751E-2</v>
          </cell>
          <cell r="M163">
            <v>2089</v>
          </cell>
          <cell r="N163">
            <v>4.3003005475729751E-2</v>
          </cell>
          <cell r="O163">
            <v>2089</v>
          </cell>
          <cell r="P163">
            <v>23</v>
          </cell>
          <cell r="Q163" t="b">
            <v>1</v>
          </cell>
          <cell r="R163">
            <v>1</v>
          </cell>
          <cell r="S163">
            <v>2112</v>
          </cell>
          <cell r="T163">
            <v>17.899999999999999</v>
          </cell>
          <cell r="U163" t="str">
            <v>Gap</v>
          </cell>
          <cell r="V163">
            <v>0</v>
          </cell>
          <cell r="W163" t="str">
            <v>TRUE אשקלון</v>
          </cell>
          <cell r="X163">
            <v>37701</v>
          </cell>
          <cell r="Y163">
            <v>1</v>
          </cell>
          <cell r="Z163">
            <v>22</v>
          </cell>
          <cell r="AA163" t="str">
            <v>Gap</v>
          </cell>
          <cell r="AB163">
            <v>1</v>
          </cell>
        </row>
        <row r="164">
          <cell r="B164">
            <v>7100</v>
          </cell>
          <cell r="C164" t="str">
            <v>אשקלון</v>
          </cell>
          <cell r="D164">
            <v>101550</v>
          </cell>
          <cell r="E164" t="str">
            <v>מחל</v>
          </cell>
          <cell r="F164" t="str">
            <v>מחל אשקלון</v>
          </cell>
          <cell r="G164" t="str">
            <v>הליכוד בראשות שבתאי צור</v>
          </cell>
          <cell r="I164" t="str">
            <v xml:space="preserve">אשקלון </v>
          </cell>
          <cell r="J164">
            <v>48578</v>
          </cell>
          <cell r="K164">
            <v>48578</v>
          </cell>
          <cell r="L164">
            <v>4.2714809172876608E-2</v>
          </cell>
          <cell r="M164">
            <v>2075</v>
          </cell>
          <cell r="N164">
            <v>4.2714809172876608E-2</v>
          </cell>
          <cell r="O164">
            <v>2075</v>
          </cell>
          <cell r="P164">
            <v>23</v>
          </cell>
          <cell r="Q164" t="b">
            <v>1</v>
          </cell>
          <cell r="R164">
            <v>1</v>
          </cell>
          <cell r="S164">
            <v>2112</v>
          </cell>
          <cell r="T164">
            <v>17.899999999999999</v>
          </cell>
          <cell r="U164" t="str">
            <v>Gap</v>
          </cell>
          <cell r="V164">
            <v>0</v>
          </cell>
          <cell r="W164" t="str">
            <v>TRUE אשקלון</v>
          </cell>
          <cell r="X164">
            <v>37701</v>
          </cell>
          <cell r="Y164">
            <v>1</v>
          </cell>
          <cell r="Z164">
            <v>22</v>
          </cell>
          <cell r="AA164" t="str">
            <v>Gap</v>
          </cell>
          <cell r="AB164">
            <v>1</v>
          </cell>
        </row>
        <row r="165">
          <cell r="B165">
            <v>7100</v>
          </cell>
          <cell r="C165" t="str">
            <v>אשקלון</v>
          </cell>
          <cell r="D165">
            <v>101550</v>
          </cell>
          <cell r="E165" t="str">
            <v>דף</v>
          </cell>
          <cell r="F165" t="str">
            <v>דף אשקלון</v>
          </cell>
          <cell r="G165" t="str">
            <v>עיר אחת בראשות קריסי ורמי סופר</v>
          </cell>
          <cell r="I165" t="str">
            <v xml:space="preserve">אשקלון </v>
          </cell>
          <cell r="J165">
            <v>48578</v>
          </cell>
          <cell r="K165">
            <v>48578</v>
          </cell>
          <cell r="L165">
            <v>4.2261929268393103E-2</v>
          </cell>
          <cell r="M165">
            <v>2053</v>
          </cell>
          <cell r="N165">
            <v>4.2261929268393103E-2</v>
          </cell>
          <cell r="O165">
            <v>2053</v>
          </cell>
          <cell r="P165">
            <v>23</v>
          </cell>
          <cell r="Q165" t="b">
            <v>1</v>
          </cell>
          <cell r="R165">
            <v>1</v>
          </cell>
          <cell r="S165">
            <v>2112</v>
          </cell>
          <cell r="T165">
            <v>17.899999999999999</v>
          </cell>
          <cell r="U165" t="str">
            <v>Gap</v>
          </cell>
          <cell r="V165">
            <v>0</v>
          </cell>
          <cell r="W165" t="str">
            <v>TRUE אשקלון</v>
          </cell>
          <cell r="X165">
            <v>37701</v>
          </cell>
          <cell r="Y165">
            <v>1</v>
          </cell>
          <cell r="Z165">
            <v>22</v>
          </cell>
          <cell r="AA165" t="str">
            <v>Gap</v>
          </cell>
          <cell r="AB165">
            <v>1</v>
          </cell>
        </row>
        <row r="166">
          <cell r="B166">
            <v>7100</v>
          </cell>
          <cell r="C166" t="str">
            <v>אשקלון</v>
          </cell>
          <cell r="D166">
            <v>101550</v>
          </cell>
          <cell r="E166" t="str">
            <v>נץ</v>
          </cell>
          <cell r="F166" t="str">
            <v>נץ אשקלון</v>
          </cell>
          <cell r="G166" t="str">
            <v>אשקלון החדשה בראשות פרוספר וקנין</v>
          </cell>
          <cell r="I166" t="str">
            <v xml:space="preserve">אשקלון </v>
          </cell>
          <cell r="J166">
            <v>48578</v>
          </cell>
          <cell r="K166">
            <v>48578</v>
          </cell>
          <cell r="L166">
            <v>2.7831528675532135E-2</v>
          </cell>
          <cell r="M166">
            <v>1352</v>
          </cell>
          <cell r="N166">
            <v>2.7831528675532135E-2</v>
          </cell>
          <cell r="O166">
            <v>1352</v>
          </cell>
          <cell r="P166">
            <v>23</v>
          </cell>
          <cell r="Q166" t="b">
            <v>0</v>
          </cell>
          <cell r="R166">
            <v>0</v>
          </cell>
          <cell r="S166">
            <v>2112</v>
          </cell>
          <cell r="T166">
            <v>17.899999999999999</v>
          </cell>
          <cell r="U166" t="str">
            <v>Gap</v>
          </cell>
          <cell r="V166">
            <v>0</v>
          </cell>
          <cell r="W166" t="str">
            <v>FALSE אשקלון</v>
          </cell>
          <cell r="X166">
            <v>10877</v>
          </cell>
          <cell r="Y166">
            <v>0</v>
          </cell>
          <cell r="Z166">
            <v>22</v>
          </cell>
          <cell r="AA166" t="str">
            <v>Gap</v>
          </cell>
          <cell r="AB166">
            <v>0</v>
          </cell>
        </row>
        <row r="167">
          <cell r="B167">
            <v>7100</v>
          </cell>
          <cell r="C167" t="str">
            <v>אשקלון</v>
          </cell>
          <cell r="D167">
            <v>101550</v>
          </cell>
          <cell r="E167" t="str">
            <v>ף</v>
          </cell>
          <cell r="F167" t="str">
            <v>ף אשקלון</v>
          </cell>
          <cell r="G167" t="str">
            <v>גלים בראשות לאה מלול</v>
          </cell>
          <cell r="H167" t="str">
            <v>מלול לאה</v>
          </cell>
          <cell r="I167" t="str">
            <v>אשקלון מלול לאה</v>
          </cell>
          <cell r="J167">
            <v>48578</v>
          </cell>
          <cell r="K167">
            <v>48578</v>
          </cell>
          <cell r="L167">
            <v>2.7275721520029644E-2</v>
          </cell>
          <cell r="M167">
            <v>1325</v>
          </cell>
          <cell r="N167">
            <v>2.7275721520029644E-2</v>
          </cell>
          <cell r="O167">
            <v>1325</v>
          </cell>
          <cell r="P167">
            <v>23</v>
          </cell>
          <cell r="Q167" t="b">
            <v>0</v>
          </cell>
          <cell r="R167">
            <v>0</v>
          </cell>
          <cell r="S167">
            <v>2112</v>
          </cell>
          <cell r="T167">
            <v>17.899999999999999</v>
          </cell>
          <cell r="U167" t="str">
            <v>Gap</v>
          </cell>
          <cell r="V167">
            <v>0</v>
          </cell>
          <cell r="W167" t="str">
            <v>FALSE אשקלון</v>
          </cell>
          <cell r="X167">
            <v>10877</v>
          </cell>
          <cell r="Y167">
            <v>0</v>
          </cell>
          <cell r="Z167">
            <v>22</v>
          </cell>
          <cell r="AA167" t="str">
            <v>Gap</v>
          </cell>
          <cell r="AB167">
            <v>0</v>
          </cell>
        </row>
        <row r="168">
          <cell r="B168">
            <v>7100</v>
          </cell>
          <cell r="C168" t="str">
            <v>אשקלון</v>
          </cell>
          <cell r="D168">
            <v>101550</v>
          </cell>
          <cell r="E168" t="str">
            <v>ה</v>
          </cell>
          <cell r="F168" t="str">
            <v>ה אשקלון</v>
          </cell>
          <cell r="G168" t="str">
            <v>אור לאשקלון בראשות יניב וובט</v>
          </cell>
          <cell r="I168" t="str">
            <v xml:space="preserve">אשקלון </v>
          </cell>
          <cell r="J168">
            <v>48578</v>
          </cell>
          <cell r="K168">
            <v>48578</v>
          </cell>
          <cell r="L168">
            <v>2.4558442093128578E-2</v>
          </cell>
          <cell r="M168">
            <v>1193</v>
          </cell>
          <cell r="N168">
            <v>2.4558442093128578E-2</v>
          </cell>
          <cell r="O168">
            <v>1193</v>
          </cell>
          <cell r="P168">
            <v>23</v>
          </cell>
          <cell r="Q168" t="b">
            <v>0</v>
          </cell>
          <cell r="R168">
            <v>0</v>
          </cell>
          <cell r="S168">
            <v>2112</v>
          </cell>
          <cell r="T168">
            <v>17.899999999999999</v>
          </cell>
          <cell r="U168" t="str">
            <v>Gap</v>
          </cell>
          <cell r="V168">
            <v>0</v>
          </cell>
          <cell r="W168" t="str">
            <v>FALSE אשקלון</v>
          </cell>
          <cell r="X168">
            <v>10877</v>
          </cell>
          <cell r="Y168">
            <v>0</v>
          </cell>
          <cell r="Z168">
            <v>22</v>
          </cell>
          <cell r="AA168" t="str">
            <v>Gap</v>
          </cell>
          <cell r="AB168">
            <v>0</v>
          </cell>
        </row>
        <row r="169">
          <cell r="B169">
            <v>7100</v>
          </cell>
          <cell r="C169" t="str">
            <v>אשקלון</v>
          </cell>
          <cell r="D169">
            <v>101550</v>
          </cell>
          <cell r="E169" t="str">
            <v>טב</v>
          </cell>
          <cell r="F169" t="str">
            <v>טב אשקלון</v>
          </cell>
          <cell r="G169" t="str">
            <v>הבית היהודי בראשות עמרם בן דוד ועמיחי סיבוני</v>
          </cell>
          <cell r="I169" t="str">
            <v xml:space="preserve">אשקלון </v>
          </cell>
          <cell r="J169">
            <v>48578</v>
          </cell>
          <cell r="K169">
            <v>48578</v>
          </cell>
          <cell r="L169">
            <v>2.4146733089052658E-2</v>
          </cell>
          <cell r="M169">
            <v>1173</v>
          </cell>
          <cell r="N169">
            <v>2.4146733089052658E-2</v>
          </cell>
          <cell r="O169">
            <v>1173</v>
          </cell>
          <cell r="P169">
            <v>23</v>
          </cell>
          <cell r="Q169" t="b">
            <v>0</v>
          </cell>
          <cell r="R169">
            <v>0</v>
          </cell>
          <cell r="S169">
            <v>2112</v>
          </cell>
          <cell r="T169">
            <v>17.899999999999999</v>
          </cell>
          <cell r="U169" t="str">
            <v>Gap</v>
          </cell>
          <cell r="V169">
            <v>0</v>
          </cell>
          <cell r="W169" t="str">
            <v>FALSE אשקלון</v>
          </cell>
          <cell r="X169">
            <v>10877</v>
          </cell>
          <cell r="Y169">
            <v>0</v>
          </cell>
          <cell r="Z169">
            <v>22</v>
          </cell>
          <cell r="AA169" t="str">
            <v>Gap</v>
          </cell>
          <cell r="AB169">
            <v>0</v>
          </cell>
        </row>
        <row r="170">
          <cell r="B170">
            <v>7100</v>
          </cell>
          <cell r="C170" t="str">
            <v>אשקלון</v>
          </cell>
          <cell r="D170">
            <v>101550</v>
          </cell>
          <cell r="E170" t="str">
            <v>עם</v>
          </cell>
          <cell r="F170" t="str">
            <v>עם אשקלון</v>
          </cell>
          <cell r="G170" t="str">
            <v>תפנית לאשקלון רשימת הצעירים בראשות אורן שני</v>
          </cell>
          <cell r="I170" t="str">
            <v xml:space="preserve">אשקלון </v>
          </cell>
          <cell r="J170">
            <v>48578</v>
          </cell>
          <cell r="K170">
            <v>48578</v>
          </cell>
          <cell r="L170">
            <v>2.1779406315616121E-2</v>
          </cell>
          <cell r="M170">
            <v>1058</v>
          </cell>
          <cell r="N170">
            <v>2.1779406315616121E-2</v>
          </cell>
          <cell r="O170">
            <v>1058</v>
          </cell>
          <cell r="P170">
            <v>23</v>
          </cell>
          <cell r="Q170" t="b">
            <v>0</v>
          </cell>
          <cell r="R170">
            <v>0</v>
          </cell>
          <cell r="S170">
            <v>2112</v>
          </cell>
          <cell r="T170">
            <v>17.899999999999999</v>
          </cell>
          <cell r="U170" t="str">
            <v>Gap</v>
          </cell>
          <cell r="V170">
            <v>0</v>
          </cell>
          <cell r="W170" t="str">
            <v>FALSE אשקלון</v>
          </cell>
          <cell r="X170">
            <v>10877</v>
          </cell>
          <cell r="Y170">
            <v>0</v>
          </cell>
          <cell r="Z170">
            <v>22</v>
          </cell>
          <cell r="AA170" t="str">
            <v>Gap</v>
          </cell>
          <cell r="AB170">
            <v>0</v>
          </cell>
        </row>
        <row r="171">
          <cell r="B171">
            <v>7100</v>
          </cell>
          <cell r="C171" t="str">
            <v>אשקלון</v>
          </cell>
          <cell r="D171">
            <v>101550</v>
          </cell>
          <cell r="E171" t="str">
            <v>ם</v>
          </cell>
          <cell r="F171" t="str">
            <v>ם אשקלון</v>
          </cell>
          <cell r="G171" t="str">
            <v>תקווה לאשקלון בראשות רמי גויטע</v>
          </cell>
          <cell r="I171" t="str">
            <v xml:space="preserve">אשקלון </v>
          </cell>
          <cell r="J171">
            <v>48578</v>
          </cell>
          <cell r="K171">
            <v>48578</v>
          </cell>
          <cell r="L171">
            <v>1.9576763143809954E-2</v>
          </cell>
          <cell r="M171">
            <v>951</v>
          </cell>
          <cell r="N171">
            <v>1.9576763143809954E-2</v>
          </cell>
          <cell r="O171">
            <v>951</v>
          </cell>
          <cell r="P171">
            <v>23</v>
          </cell>
          <cell r="Q171" t="b">
            <v>0</v>
          </cell>
          <cell r="R171">
            <v>0</v>
          </cell>
          <cell r="S171">
            <v>2112</v>
          </cell>
          <cell r="T171">
            <v>17.899999999999999</v>
          </cell>
          <cell r="U171" t="str">
            <v>Gap</v>
          </cell>
          <cell r="V171">
            <v>0</v>
          </cell>
          <cell r="W171" t="str">
            <v>FALSE אשקלון</v>
          </cell>
          <cell r="X171">
            <v>10877</v>
          </cell>
          <cell r="Y171">
            <v>0</v>
          </cell>
          <cell r="Z171">
            <v>22</v>
          </cell>
          <cell r="AA171" t="str">
            <v>Gap</v>
          </cell>
          <cell r="AB171">
            <v>0</v>
          </cell>
        </row>
        <row r="172">
          <cell r="B172">
            <v>7100</v>
          </cell>
          <cell r="C172" t="str">
            <v>אשקלון</v>
          </cell>
          <cell r="D172">
            <v>101550</v>
          </cell>
          <cell r="E172" t="str">
            <v>אז</v>
          </cell>
          <cell r="F172" t="str">
            <v>אז אשקלון</v>
          </cell>
          <cell r="G172" t="str">
            <v>אופק חדש לאשקלון בראשות שי רובין</v>
          </cell>
          <cell r="I172" t="str">
            <v xml:space="preserve">אשקלון </v>
          </cell>
          <cell r="J172">
            <v>48578</v>
          </cell>
          <cell r="K172">
            <v>48578</v>
          </cell>
          <cell r="L172">
            <v>1.7353534521799992E-2</v>
          </cell>
          <cell r="M172">
            <v>843</v>
          </cell>
          <cell r="N172">
            <v>1.7353534521799992E-2</v>
          </cell>
          <cell r="O172">
            <v>843</v>
          </cell>
          <cell r="P172">
            <v>23</v>
          </cell>
          <cell r="Q172" t="b">
            <v>0</v>
          </cell>
          <cell r="R172">
            <v>0</v>
          </cell>
          <cell r="S172">
            <v>2112</v>
          </cell>
          <cell r="T172">
            <v>17.899999999999999</v>
          </cell>
          <cell r="U172" t="str">
            <v>Gap</v>
          </cell>
          <cell r="V172">
            <v>0</v>
          </cell>
          <cell r="W172" t="str">
            <v>FALSE אשקלון</v>
          </cell>
          <cell r="X172">
            <v>10877</v>
          </cell>
          <cell r="Y172">
            <v>0</v>
          </cell>
          <cell r="Z172">
            <v>22</v>
          </cell>
          <cell r="AA172" t="str">
            <v>Gap</v>
          </cell>
          <cell r="AB172">
            <v>0</v>
          </cell>
        </row>
        <row r="173">
          <cell r="B173">
            <v>7100</v>
          </cell>
          <cell r="C173" t="str">
            <v>אשקלון</v>
          </cell>
          <cell r="D173">
            <v>101550</v>
          </cell>
          <cell r="E173" t="str">
            <v>סו</v>
          </cell>
          <cell r="F173" t="str">
            <v>סו אשקלון</v>
          </cell>
          <cell r="G173" t="str">
            <v>אשקלון המתחדשת בראשות יורי זמושצ'יק</v>
          </cell>
          <cell r="I173" t="str">
            <v xml:space="preserve">אשקלון </v>
          </cell>
          <cell r="J173">
            <v>48578</v>
          </cell>
          <cell r="K173">
            <v>48578</v>
          </cell>
          <cell r="L173">
            <v>1.4677425995306517E-2</v>
          </cell>
          <cell r="M173">
            <v>713</v>
          </cell>
          <cell r="N173">
            <v>1.4677425995306517E-2</v>
          </cell>
          <cell r="O173">
            <v>713</v>
          </cell>
          <cell r="P173">
            <v>23</v>
          </cell>
          <cell r="Q173" t="b">
            <v>0</v>
          </cell>
          <cell r="R173">
            <v>0</v>
          </cell>
          <cell r="S173">
            <v>2112</v>
          </cell>
          <cell r="T173">
            <v>17.899999999999999</v>
          </cell>
          <cell r="U173" t="str">
            <v>Gap</v>
          </cell>
          <cell r="V173">
            <v>0</v>
          </cell>
          <cell r="W173" t="str">
            <v>FALSE אשקלון</v>
          </cell>
          <cell r="X173">
            <v>10877</v>
          </cell>
          <cell r="Y173">
            <v>0</v>
          </cell>
          <cell r="Z173">
            <v>22</v>
          </cell>
          <cell r="AA173" t="str">
            <v>Gap</v>
          </cell>
          <cell r="AB173">
            <v>0</v>
          </cell>
        </row>
        <row r="174">
          <cell r="B174">
            <v>7100</v>
          </cell>
          <cell r="C174" t="str">
            <v>אשקלון</v>
          </cell>
          <cell r="D174">
            <v>101550</v>
          </cell>
          <cell r="E174" t="str">
            <v>ע</v>
          </cell>
          <cell r="F174" t="str">
            <v>ע אשקלון</v>
          </cell>
          <cell r="G174" t="str">
            <v>האיחוד בראשות אבי עייש</v>
          </cell>
          <cell r="H174" t="str">
            <v>עייש אבי</v>
          </cell>
          <cell r="I174" t="str">
            <v>אשקלון עייש אבי</v>
          </cell>
          <cell r="J174">
            <v>48578</v>
          </cell>
          <cell r="K174">
            <v>48578</v>
          </cell>
          <cell r="L174">
            <v>1.4162789740211618E-2</v>
          </cell>
          <cell r="M174">
            <v>688</v>
          </cell>
          <cell r="N174">
            <v>1.4162789740211618E-2</v>
          </cell>
          <cell r="O174">
            <v>688</v>
          </cell>
          <cell r="P174">
            <v>23</v>
          </cell>
          <cell r="Q174" t="b">
            <v>0</v>
          </cell>
          <cell r="R174">
            <v>0</v>
          </cell>
          <cell r="S174">
            <v>2112</v>
          </cell>
          <cell r="T174">
            <v>17.899999999999999</v>
          </cell>
          <cell r="U174" t="str">
            <v>Gap</v>
          </cell>
          <cell r="V174">
            <v>0</v>
          </cell>
          <cell r="W174" t="str">
            <v>FALSE אשקלון</v>
          </cell>
          <cell r="X174">
            <v>10877</v>
          </cell>
          <cell r="Y174">
            <v>0</v>
          </cell>
          <cell r="Z174">
            <v>22</v>
          </cell>
          <cell r="AA174" t="str">
            <v>Gap</v>
          </cell>
          <cell r="AB174">
            <v>0</v>
          </cell>
        </row>
        <row r="175">
          <cell r="B175">
            <v>7100</v>
          </cell>
          <cell r="C175" t="str">
            <v>אשקלון</v>
          </cell>
          <cell r="D175">
            <v>101550</v>
          </cell>
          <cell r="E175" t="str">
            <v>רצ</v>
          </cell>
          <cell r="F175" t="str">
            <v>רצ אשקלון</v>
          </cell>
          <cell r="G175" t="str">
            <v>הנהגת הורים עם מרצ בראשות ינון ג'יבלי</v>
          </cell>
          <cell r="I175" t="str">
            <v xml:space="preserve">אשקלון </v>
          </cell>
          <cell r="J175">
            <v>48578</v>
          </cell>
          <cell r="K175">
            <v>48578</v>
          </cell>
          <cell r="L175">
            <v>1.2515953723907942E-2</v>
          </cell>
          <cell r="M175">
            <v>608</v>
          </cell>
          <cell r="N175">
            <v>1.2515953723907942E-2</v>
          </cell>
          <cell r="O175">
            <v>608</v>
          </cell>
          <cell r="P175">
            <v>23</v>
          </cell>
          <cell r="Q175" t="b">
            <v>0</v>
          </cell>
          <cell r="R175">
            <v>0</v>
          </cell>
          <cell r="S175">
            <v>2112</v>
          </cell>
          <cell r="T175">
            <v>17.899999999999999</v>
          </cell>
          <cell r="U175" t="str">
            <v>Gap</v>
          </cell>
          <cell r="V175">
            <v>0</v>
          </cell>
          <cell r="W175" t="str">
            <v>FALSE אשקלון</v>
          </cell>
          <cell r="X175">
            <v>10877</v>
          </cell>
          <cell r="Y175">
            <v>0</v>
          </cell>
          <cell r="Z175">
            <v>22</v>
          </cell>
          <cell r="AA175" t="str">
            <v>Gap</v>
          </cell>
          <cell r="AB175">
            <v>0</v>
          </cell>
        </row>
        <row r="176">
          <cell r="B176">
            <v>7100</v>
          </cell>
          <cell r="C176" t="str">
            <v>אשקלון</v>
          </cell>
          <cell r="D176">
            <v>101550</v>
          </cell>
          <cell r="E176" t="str">
            <v>ך</v>
          </cell>
          <cell r="F176" t="str">
            <v>ך אשקלון</v>
          </cell>
          <cell r="G176" t="str">
            <v>מבט לאשקלון בראשות אזמראו</v>
          </cell>
          <cell r="I176" t="str">
            <v xml:space="preserve">אשקלון </v>
          </cell>
          <cell r="J176">
            <v>48578</v>
          </cell>
          <cell r="K176">
            <v>48578</v>
          </cell>
          <cell r="L176">
            <v>1.1486681213718144E-2</v>
          </cell>
          <cell r="M176">
            <v>558</v>
          </cell>
          <cell r="N176">
            <v>1.1486681213718144E-2</v>
          </cell>
          <cell r="O176">
            <v>558</v>
          </cell>
          <cell r="P176">
            <v>23</v>
          </cell>
          <cell r="Q176" t="b">
            <v>0</v>
          </cell>
          <cell r="R176">
            <v>0</v>
          </cell>
          <cell r="S176">
            <v>2112</v>
          </cell>
          <cell r="T176">
            <v>17.899999999999999</v>
          </cell>
          <cell r="U176" t="str">
            <v>Gap</v>
          </cell>
          <cell r="V176">
            <v>0</v>
          </cell>
          <cell r="W176" t="str">
            <v>FALSE אשקלון</v>
          </cell>
          <cell r="X176">
            <v>10877</v>
          </cell>
          <cell r="Y176">
            <v>0</v>
          </cell>
          <cell r="Z176">
            <v>22</v>
          </cell>
          <cell r="AA176" t="str">
            <v>Gap</v>
          </cell>
          <cell r="AB176">
            <v>0</v>
          </cell>
        </row>
        <row r="177">
          <cell r="B177">
            <v>7100</v>
          </cell>
          <cell r="C177" t="str">
            <v>אשקלון</v>
          </cell>
          <cell r="D177">
            <v>101550</v>
          </cell>
          <cell r="E177" t="str">
            <v>אח</v>
          </cell>
          <cell r="F177" t="str">
            <v>אח אשקלון</v>
          </cell>
          <cell r="G177" t="str">
            <v>אחים אנחנו אקצנט</v>
          </cell>
          <cell r="I177" t="str">
            <v xml:space="preserve">אשקלון </v>
          </cell>
          <cell r="J177">
            <v>48578</v>
          </cell>
          <cell r="K177">
            <v>48578</v>
          </cell>
          <cell r="L177">
            <v>8.542961834575322E-3</v>
          </cell>
          <cell r="M177">
            <v>415</v>
          </cell>
          <cell r="N177">
            <v>8.542961834575322E-3</v>
          </cell>
          <cell r="O177">
            <v>415</v>
          </cell>
          <cell r="P177">
            <v>23</v>
          </cell>
          <cell r="Q177" t="b">
            <v>0</v>
          </cell>
          <cell r="R177">
            <v>0</v>
          </cell>
          <cell r="S177">
            <v>2112</v>
          </cell>
          <cell r="T177">
            <v>17.899999999999999</v>
          </cell>
          <cell r="U177" t="str">
            <v>Gap</v>
          </cell>
          <cell r="V177">
            <v>0</v>
          </cell>
          <cell r="W177" t="str">
            <v>FALSE אשקלון</v>
          </cell>
          <cell r="X177">
            <v>10877</v>
          </cell>
          <cell r="Y177">
            <v>0</v>
          </cell>
          <cell r="Z177">
            <v>22</v>
          </cell>
          <cell r="AA177" t="str">
            <v>Gap</v>
          </cell>
          <cell r="AB177">
            <v>0</v>
          </cell>
        </row>
        <row r="178">
          <cell r="B178">
            <v>2530</v>
          </cell>
          <cell r="C178" t="str">
            <v>באר יעקב</v>
          </cell>
          <cell r="D178">
            <v>10449</v>
          </cell>
          <cell r="E178" t="str">
            <v>נס</v>
          </cell>
          <cell r="F178" t="str">
            <v>נס באר יעקב</v>
          </cell>
          <cell r="G178" t="str">
            <v>באר יעקב בתנופה ניסים גוזלן</v>
          </cell>
          <cell r="H178" t="str">
            <v>גוזלן נסים</v>
          </cell>
          <cell r="I178" t="str">
            <v>באר יעקב גוזלן נסים</v>
          </cell>
          <cell r="J178">
            <v>6733</v>
          </cell>
          <cell r="K178">
            <v>6733</v>
          </cell>
          <cell r="L178">
            <v>0.23748700430714392</v>
          </cell>
          <cell r="M178">
            <v>1599</v>
          </cell>
          <cell r="N178">
            <v>0.23748700430714392</v>
          </cell>
          <cell r="O178">
            <v>1599</v>
          </cell>
          <cell r="P178">
            <v>11</v>
          </cell>
          <cell r="Q178" t="b">
            <v>1</v>
          </cell>
          <cell r="R178">
            <v>2.6</v>
          </cell>
          <cell r="S178">
            <v>612</v>
          </cell>
          <cell r="T178">
            <v>9.3000000000000007</v>
          </cell>
          <cell r="U178" t="str">
            <v>Gap</v>
          </cell>
          <cell r="V178">
            <v>1</v>
          </cell>
          <cell r="W178" t="str">
            <v>TRUE באר יעקב</v>
          </cell>
          <cell r="X178">
            <v>5681</v>
          </cell>
          <cell r="Y178">
            <v>3</v>
          </cell>
          <cell r="Z178">
            <v>11</v>
          </cell>
          <cell r="AA178" t="str">
            <v/>
          </cell>
          <cell r="AB178">
            <v>4</v>
          </cell>
        </row>
        <row r="179">
          <cell r="B179">
            <v>2530</v>
          </cell>
          <cell r="C179" t="str">
            <v>באר יעקב</v>
          </cell>
          <cell r="D179">
            <v>10449</v>
          </cell>
          <cell r="E179" t="str">
            <v>ת</v>
          </cell>
          <cell r="F179" t="str">
            <v>ת באר יעקב</v>
          </cell>
          <cell r="G179" t="str">
            <v>תפנית</v>
          </cell>
          <cell r="I179" t="str">
            <v xml:space="preserve">באר יעקב </v>
          </cell>
          <cell r="J179">
            <v>6733</v>
          </cell>
          <cell r="K179">
            <v>6733</v>
          </cell>
          <cell r="L179">
            <v>0.21595128471706521</v>
          </cell>
          <cell r="M179">
            <v>1454</v>
          </cell>
          <cell r="N179">
            <v>0.21595128471706521</v>
          </cell>
          <cell r="O179">
            <v>1454</v>
          </cell>
          <cell r="P179">
            <v>11</v>
          </cell>
          <cell r="Q179" t="b">
            <v>1</v>
          </cell>
          <cell r="R179">
            <v>2.4</v>
          </cell>
          <cell r="S179">
            <v>612</v>
          </cell>
          <cell r="T179">
            <v>9.3000000000000007</v>
          </cell>
          <cell r="U179" t="str">
            <v>Gap</v>
          </cell>
          <cell r="V179">
            <v>0</v>
          </cell>
          <cell r="W179" t="str">
            <v>TRUE באר יעקב</v>
          </cell>
          <cell r="X179">
            <v>5681</v>
          </cell>
          <cell r="Y179">
            <v>3</v>
          </cell>
          <cell r="Z179">
            <v>11</v>
          </cell>
          <cell r="AA179" t="str">
            <v/>
          </cell>
          <cell r="AB179">
            <v>3</v>
          </cell>
        </row>
        <row r="180">
          <cell r="B180">
            <v>2530</v>
          </cell>
          <cell r="C180" t="str">
            <v>באר יעקב</v>
          </cell>
          <cell r="D180">
            <v>10449</v>
          </cell>
          <cell r="E180" t="str">
            <v>פה</v>
          </cell>
          <cell r="F180" t="str">
            <v>פה באר יעקב</v>
          </cell>
          <cell r="G180" t="str">
            <v>באנו לשנות בראשות מוטי פרנקו</v>
          </cell>
          <cell r="H180" t="str">
            <v>פרנקו מוטי</v>
          </cell>
          <cell r="I180" t="str">
            <v>באר יעקב פרנקו מוטי</v>
          </cell>
          <cell r="J180">
            <v>6733</v>
          </cell>
          <cell r="K180">
            <v>6733</v>
          </cell>
          <cell r="L180">
            <v>0.20585177484033862</v>
          </cell>
          <cell r="M180">
            <v>1386</v>
          </cell>
          <cell r="N180">
            <v>0.20585177484033862</v>
          </cell>
          <cell r="O180">
            <v>1386</v>
          </cell>
          <cell r="P180">
            <v>11</v>
          </cell>
          <cell r="Q180" t="b">
            <v>1</v>
          </cell>
          <cell r="R180">
            <v>2.2999999999999998</v>
          </cell>
          <cell r="S180">
            <v>612</v>
          </cell>
          <cell r="T180">
            <v>9.3000000000000007</v>
          </cell>
          <cell r="U180" t="str">
            <v>Gap</v>
          </cell>
          <cell r="V180">
            <v>0</v>
          </cell>
          <cell r="W180" t="str">
            <v>TRUE באר יעקב</v>
          </cell>
          <cell r="X180">
            <v>5681</v>
          </cell>
          <cell r="Y180">
            <v>3</v>
          </cell>
          <cell r="Z180">
            <v>11</v>
          </cell>
          <cell r="AA180" t="str">
            <v/>
          </cell>
          <cell r="AB180">
            <v>3</v>
          </cell>
        </row>
        <row r="181">
          <cell r="B181">
            <v>2530</v>
          </cell>
          <cell r="C181" t="str">
            <v>באר יעקב</v>
          </cell>
          <cell r="D181">
            <v>10449</v>
          </cell>
          <cell r="E181" t="str">
            <v>כח</v>
          </cell>
          <cell r="F181" t="str">
            <v>כח באר יעקב</v>
          </cell>
          <cell r="G181" t="str">
            <v>כח לעשות בראשות נועם ששון</v>
          </cell>
          <cell r="I181" t="str">
            <v xml:space="preserve">באר יעקב </v>
          </cell>
          <cell r="J181">
            <v>6733</v>
          </cell>
          <cell r="K181">
            <v>6733</v>
          </cell>
          <cell r="L181">
            <v>0.1009950987672657</v>
          </cell>
          <cell r="M181">
            <v>680</v>
          </cell>
          <cell r="N181">
            <v>0.1009950987672657</v>
          </cell>
          <cell r="O181">
            <v>680</v>
          </cell>
          <cell r="P181">
            <v>11</v>
          </cell>
          <cell r="Q181" t="b">
            <v>1</v>
          </cell>
          <cell r="R181">
            <v>1.1000000000000001</v>
          </cell>
          <cell r="S181">
            <v>612</v>
          </cell>
          <cell r="T181">
            <v>9.3000000000000007</v>
          </cell>
          <cell r="U181" t="str">
            <v>Gap</v>
          </cell>
          <cell r="V181">
            <v>0</v>
          </cell>
          <cell r="W181" t="str">
            <v>TRUE באר יעקב</v>
          </cell>
          <cell r="X181">
            <v>5681</v>
          </cell>
          <cell r="Y181">
            <v>1</v>
          </cell>
          <cell r="Z181">
            <v>11</v>
          </cell>
          <cell r="AA181" t="str">
            <v/>
          </cell>
          <cell r="AB181">
            <v>1</v>
          </cell>
        </row>
        <row r="182">
          <cell r="B182">
            <v>2530</v>
          </cell>
          <cell r="C182" t="str">
            <v>באר יעקב</v>
          </cell>
          <cell r="D182">
            <v>10449</v>
          </cell>
          <cell r="E182" t="str">
            <v>טב</v>
          </cell>
          <cell r="F182" t="str">
            <v>טב באר יעקב</v>
          </cell>
          <cell r="G182" t="str">
            <v>הבית היהודי בראשות מוטי זיפתי</v>
          </cell>
          <cell r="I182" t="str">
            <v xml:space="preserve">באר יעקב </v>
          </cell>
          <cell r="J182">
            <v>6733</v>
          </cell>
          <cell r="K182">
            <v>6733</v>
          </cell>
          <cell r="L182">
            <v>8.3469478687063711E-2</v>
          </cell>
          <cell r="M182">
            <v>562</v>
          </cell>
          <cell r="N182">
            <v>8.3469478687063711E-2</v>
          </cell>
          <cell r="O182">
            <v>562</v>
          </cell>
          <cell r="P182">
            <v>11</v>
          </cell>
          <cell r="Q182" t="b">
            <v>1</v>
          </cell>
          <cell r="R182">
            <v>0.9</v>
          </cell>
          <cell r="S182">
            <v>612</v>
          </cell>
          <cell r="T182">
            <v>9.3000000000000007</v>
          </cell>
          <cell r="U182" t="str">
            <v>Gap</v>
          </cell>
          <cell r="V182">
            <v>0</v>
          </cell>
          <cell r="W182" t="str">
            <v>TRUE באר יעקב</v>
          </cell>
          <cell r="X182">
            <v>5681</v>
          </cell>
          <cell r="Y182">
            <v>1</v>
          </cell>
          <cell r="Z182">
            <v>11</v>
          </cell>
          <cell r="AA182" t="str">
            <v/>
          </cell>
          <cell r="AB182">
            <v>1</v>
          </cell>
        </row>
        <row r="183">
          <cell r="B183">
            <v>2530</v>
          </cell>
          <cell r="C183" t="str">
            <v>באר יעקב</v>
          </cell>
          <cell r="D183">
            <v>10449</v>
          </cell>
          <cell r="E183" t="str">
            <v>ש</v>
          </cell>
          <cell r="F183" t="str">
            <v>ש באר יעקב</v>
          </cell>
          <cell r="G183" t="str">
            <v>דור חדש בראשות גיורא שבתאי</v>
          </cell>
          <cell r="I183" t="str">
            <v xml:space="preserve">באר יעקב </v>
          </cell>
          <cell r="J183">
            <v>6733</v>
          </cell>
          <cell r="K183">
            <v>6733</v>
          </cell>
          <cell r="L183">
            <v>5.8072181791177784E-2</v>
          </cell>
          <cell r="M183">
            <v>391</v>
          </cell>
          <cell r="N183">
            <v>5.8072181791177784E-2</v>
          </cell>
          <cell r="O183">
            <v>391</v>
          </cell>
          <cell r="P183">
            <v>11</v>
          </cell>
          <cell r="Q183" t="b">
            <v>0</v>
          </cell>
          <cell r="R183">
            <v>0</v>
          </cell>
          <cell r="S183">
            <v>612</v>
          </cell>
          <cell r="T183">
            <v>9.3000000000000007</v>
          </cell>
          <cell r="U183" t="str">
            <v>Gap</v>
          </cell>
          <cell r="V183">
            <v>0</v>
          </cell>
          <cell r="W183" t="str">
            <v>FALSE באר יעקב</v>
          </cell>
          <cell r="X183">
            <v>1052</v>
          </cell>
          <cell r="Y183">
            <v>0</v>
          </cell>
          <cell r="Z183">
            <v>11</v>
          </cell>
          <cell r="AA183" t="str">
            <v/>
          </cell>
          <cell r="AB183">
            <v>0</v>
          </cell>
        </row>
        <row r="184">
          <cell r="B184">
            <v>2530</v>
          </cell>
          <cell r="C184" t="str">
            <v>באר יעקב</v>
          </cell>
          <cell r="D184">
            <v>10449</v>
          </cell>
          <cell r="E184" t="str">
            <v>זך</v>
          </cell>
          <cell r="F184" t="str">
            <v>זך באר יעקב</v>
          </cell>
          <cell r="G184" t="str">
            <v>ביחד בראשות מאיר מרג'ין</v>
          </cell>
          <cell r="I184" t="str">
            <v xml:space="preserve">באר יעקב </v>
          </cell>
          <cell r="J184">
            <v>6733</v>
          </cell>
          <cell r="K184">
            <v>6733</v>
          </cell>
          <cell r="L184">
            <v>4.5596316649339073E-2</v>
          </cell>
          <cell r="M184">
            <v>307</v>
          </cell>
          <cell r="N184">
            <v>4.5596316649339073E-2</v>
          </cell>
          <cell r="O184">
            <v>307</v>
          </cell>
          <cell r="P184">
            <v>11</v>
          </cell>
          <cell r="Q184" t="b">
            <v>0</v>
          </cell>
          <cell r="R184">
            <v>0</v>
          </cell>
          <cell r="S184">
            <v>612</v>
          </cell>
          <cell r="T184">
            <v>9.3000000000000007</v>
          </cell>
          <cell r="U184" t="str">
            <v>Gap</v>
          </cell>
          <cell r="V184">
            <v>0</v>
          </cell>
          <cell r="W184" t="str">
            <v>FALSE באר יעקב</v>
          </cell>
          <cell r="X184">
            <v>1052</v>
          </cell>
          <cell r="Y184">
            <v>0</v>
          </cell>
          <cell r="Z184">
            <v>11</v>
          </cell>
          <cell r="AA184" t="str">
            <v/>
          </cell>
          <cell r="AB184">
            <v>0</v>
          </cell>
        </row>
        <row r="185">
          <cell r="B185">
            <v>2530</v>
          </cell>
          <cell r="C185" t="str">
            <v>באר יעקב</v>
          </cell>
          <cell r="D185">
            <v>10449</v>
          </cell>
          <cell r="E185" t="str">
            <v>אמת</v>
          </cell>
          <cell r="F185" t="str">
            <v>אמת באר יעקב</v>
          </cell>
          <cell r="G185" t="str">
            <v>העבודה בראשות גורין יעיש</v>
          </cell>
          <cell r="H185" t="str">
            <v>גורין יעיש</v>
          </cell>
          <cell r="I185" t="str">
            <v>באר יעקב גורין יעיש</v>
          </cell>
          <cell r="J185">
            <v>6733</v>
          </cell>
          <cell r="K185">
            <v>6733</v>
          </cell>
          <cell r="L185">
            <v>3.9655428486558737E-2</v>
          </cell>
          <cell r="M185">
            <v>267</v>
          </cell>
          <cell r="N185">
            <v>3.9655428486558737E-2</v>
          </cell>
          <cell r="O185">
            <v>267</v>
          </cell>
          <cell r="P185">
            <v>11</v>
          </cell>
          <cell r="Q185" t="b">
            <v>0</v>
          </cell>
          <cell r="R185">
            <v>0</v>
          </cell>
          <cell r="S185">
            <v>612</v>
          </cell>
          <cell r="T185">
            <v>9.3000000000000007</v>
          </cell>
          <cell r="U185" t="str">
            <v>Gap</v>
          </cell>
          <cell r="V185">
            <v>0</v>
          </cell>
          <cell r="W185" t="str">
            <v>FALSE באר יעקב</v>
          </cell>
          <cell r="X185">
            <v>1052</v>
          </cell>
          <cell r="Y185">
            <v>0</v>
          </cell>
          <cell r="Z185">
            <v>11</v>
          </cell>
          <cell r="AA185" t="str">
            <v/>
          </cell>
          <cell r="AB185">
            <v>0</v>
          </cell>
        </row>
        <row r="186">
          <cell r="B186">
            <v>2530</v>
          </cell>
          <cell r="C186" t="str">
            <v>באר יעקב</v>
          </cell>
          <cell r="D186">
            <v>10449</v>
          </cell>
          <cell r="E186" t="str">
            <v>יף</v>
          </cell>
          <cell r="F186" t="str">
            <v>יף באר יעקב</v>
          </cell>
          <cell r="G186" t="str">
            <v>למען באר יעקב שלנו בוקבזה</v>
          </cell>
          <cell r="I186" t="str">
            <v xml:space="preserve">באר יעקב </v>
          </cell>
          <cell r="J186">
            <v>6733</v>
          </cell>
          <cell r="K186">
            <v>6733</v>
          </cell>
          <cell r="L186">
            <v>1.292143175404723E-2</v>
          </cell>
          <cell r="M186">
            <v>87</v>
          </cell>
          <cell r="N186">
            <v>1.292143175404723E-2</v>
          </cell>
          <cell r="O186">
            <v>87</v>
          </cell>
          <cell r="P186">
            <v>11</v>
          </cell>
          <cell r="Q186" t="b">
            <v>0</v>
          </cell>
          <cell r="R186">
            <v>0</v>
          </cell>
          <cell r="S186">
            <v>612</v>
          </cell>
          <cell r="T186">
            <v>9.3000000000000007</v>
          </cell>
          <cell r="U186" t="str">
            <v>Gap</v>
          </cell>
          <cell r="V186">
            <v>0</v>
          </cell>
          <cell r="W186" t="str">
            <v>FALSE באר יעקב</v>
          </cell>
          <cell r="X186">
            <v>1052</v>
          </cell>
          <cell r="Y186">
            <v>0</v>
          </cell>
          <cell r="Z186">
            <v>11</v>
          </cell>
          <cell r="AA186" t="str">
            <v/>
          </cell>
          <cell r="AB186">
            <v>0</v>
          </cell>
        </row>
        <row r="187">
          <cell r="B187">
            <v>2530</v>
          </cell>
          <cell r="C187" t="str">
            <v>באר יעקב</v>
          </cell>
          <cell r="D187">
            <v>10449</v>
          </cell>
          <cell r="E187" t="str">
            <v>קץ</v>
          </cell>
          <cell r="F187" t="str">
            <v>קץ באר יעקב</v>
          </cell>
          <cell r="G187" t="str">
            <v>חוזר לעשות סדר</v>
          </cell>
          <cell r="H187" t="str">
            <v>רפאל יואב</v>
          </cell>
          <cell r="I187" t="str">
            <v>באר יעקב רפאל יואב</v>
          </cell>
          <cell r="J187">
            <v>6733</v>
          </cell>
          <cell r="K187">
            <v>6733</v>
          </cell>
          <cell r="L187">
            <v>0</v>
          </cell>
          <cell r="N187">
            <v>0</v>
          </cell>
          <cell r="O187">
            <v>0</v>
          </cell>
          <cell r="P187">
            <v>11</v>
          </cell>
          <cell r="Q187" t="b">
            <v>0</v>
          </cell>
          <cell r="R187">
            <v>0</v>
          </cell>
          <cell r="S187">
            <v>612</v>
          </cell>
          <cell r="T187">
            <v>9.3000000000000007</v>
          </cell>
          <cell r="U187" t="str">
            <v>Gap</v>
          </cell>
          <cell r="V187">
            <v>0</v>
          </cell>
          <cell r="W187" t="str">
            <v>FALSE באר יעקב</v>
          </cell>
          <cell r="X187">
            <v>1052</v>
          </cell>
          <cell r="Y187">
            <v>0</v>
          </cell>
          <cell r="Z187">
            <v>11</v>
          </cell>
          <cell r="AA187" t="str">
            <v/>
          </cell>
          <cell r="AB187">
            <v>0</v>
          </cell>
        </row>
        <row r="188">
          <cell r="B188">
            <v>9000</v>
          </cell>
          <cell r="C188" t="str">
            <v>באר שבע</v>
          </cell>
          <cell r="D188">
            <v>159762</v>
          </cell>
          <cell r="E188" t="str">
            <v>ד</v>
          </cell>
          <cell r="F188" t="str">
            <v>ד באר שבע</v>
          </cell>
          <cell r="G188" t="str">
            <v>דרך חדשה בראשות רוביק דנילוביץ'</v>
          </cell>
          <cell r="H188" t="str">
            <v>דנילוביץ' רוביק</v>
          </cell>
          <cell r="I188" t="str">
            <v>באר שבע דנילוביץ' רוביק</v>
          </cell>
          <cell r="J188">
            <v>62877</v>
          </cell>
          <cell r="K188">
            <v>62877</v>
          </cell>
          <cell r="L188">
            <v>0.47683572689536713</v>
          </cell>
          <cell r="M188">
            <v>29982</v>
          </cell>
          <cell r="N188">
            <v>0.47683572689536713</v>
          </cell>
          <cell r="O188">
            <v>29982</v>
          </cell>
          <cell r="P188">
            <v>27</v>
          </cell>
          <cell r="Q188" t="b">
            <v>1</v>
          </cell>
          <cell r="R188">
            <v>12.9</v>
          </cell>
          <cell r="S188">
            <v>2329</v>
          </cell>
          <cell r="T188">
            <v>24.400000000000002</v>
          </cell>
          <cell r="U188" t="str">
            <v>Gap</v>
          </cell>
          <cell r="V188">
            <v>1</v>
          </cell>
          <cell r="W188" t="str">
            <v>TRUE באר שבע</v>
          </cell>
          <cell r="X188">
            <v>56767</v>
          </cell>
          <cell r="Y188">
            <v>14</v>
          </cell>
          <cell r="Z188">
            <v>27</v>
          </cell>
          <cell r="AA188" t="str">
            <v/>
          </cell>
          <cell r="AB188">
            <v>15</v>
          </cell>
        </row>
        <row r="189">
          <cell r="B189">
            <v>9000</v>
          </cell>
          <cell r="C189" t="str">
            <v>באר שבע</v>
          </cell>
          <cell r="D189">
            <v>159762</v>
          </cell>
          <cell r="E189" t="str">
            <v>ל</v>
          </cell>
          <cell r="F189" t="str">
            <v>ל באר שבע</v>
          </cell>
          <cell r="G189" t="str">
            <v>באר שבע ביתנו</v>
          </cell>
          <cell r="I189" t="str">
            <v xml:space="preserve">באר שבע </v>
          </cell>
          <cell r="J189">
            <v>62877</v>
          </cell>
          <cell r="K189">
            <v>62877</v>
          </cell>
          <cell r="L189">
            <v>0.10518949695437123</v>
          </cell>
          <cell r="M189">
            <v>6614</v>
          </cell>
          <cell r="N189">
            <v>0.10518949695437123</v>
          </cell>
          <cell r="O189">
            <v>6614</v>
          </cell>
          <cell r="P189">
            <v>27</v>
          </cell>
          <cell r="Q189" t="b">
            <v>1</v>
          </cell>
          <cell r="R189">
            <v>2.8</v>
          </cell>
          <cell r="S189">
            <v>2329</v>
          </cell>
          <cell r="T189">
            <v>24.400000000000002</v>
          </cell>
          <cell r="U189" t="str">
            <v>Gap</v>
          </cell>
          <cell r="V189">
            <v>0</v>
          </cell>
          <cell r="W189" t="str">
            <v>TRUE באר שבע</v>
          </cell>
          <cell r="X189">
            <v>56767</v>
          </cell>
          <cell r="Y189">
            <v>3</v>
          </cell>
          <cell r="Z189">
            <v>27</v>
          </cell>
          <cell r="AA189" t="str">
            <v/>
          </cell>
          <cell r="AB189">
            <v>3</v>
          </cell>
        </row>
        <row r="190">
          <cell r="B190">
            <v>9000</v>
          </cell>
          <cell r="C190" t="str">
            <v>באר שבע</v>
          </cell>
          <cell r="D190">
            <v>159762</v>
          </cell>
          <cell r="E190" t="str">
            <v>שס</v>
          </cell>
          <cell r="F190" t="str">
            <v>שס באר שבע</v>
          </cell>
          <cell r="G190" t="str">
            <v>שס התאחדות הספרדים העולמית שומרי תורה</v>
          </cell>
          <cell r="I190" t="str">
            <v xml:space="preserve">באר שבע </v>
          </cell>
          <cell r="J190">
            <v>62877</v>
          </cell>
          <cell r="K190">
            <v>62877</v>
          </cell>
          <cell r="L190">
            <v>0.10240628528714793</v>
          </cell>
          <cell r="M190">
            <v>6439</v>
          </cell>
          <cell r="N190">
            <v>0.10240628528714793</v>
          </cell>
          <cell r="O190">
            <v>6439</v>
          </cell>
          <cell r="P190">
            <v>27</v>
          </cell>
          <cell r="Q190" t="b">
            <v>1</v>
          </cell>
          <cell r="R190">
            <v>2.8</v>
          </cell>
          <cell r="S190">
            <v>2329</v>
          </cell>
          <cell r="T190">
            <v>24.400000000000002</v>
          </cell>
          <cell r="U190" t="str">
            <v>Gap</v>
          </cell>
          <cell r="V190">
            <v>0</v>
          </cell>
          <cell r="W190" t="str">
            <v>TRUE באר שבע</v>
          </cell>
          <cell r="X190">
            <v>56767</v>
          </cell>
          <cell r="Y190">
            <v>3</v>
          </cell>
          <cell r="Z190">
            <v>27</v>
          </cell>
          <cell r="AA190" t="str">
            <v/>
          </cell>
          <cell r="AB190">
            <v>3</v>
          </cell>
        </row>
        <row r="191">
          <cell r="B191">
            <v>9000</v>
          </cell>
          <cell r="C191" t="str">
            <v>באר שבע</v>
          </cell>
          <cell r="D191">
            <v>159762</v>
          </cell>
          <cell r="E191" t="str">
            <v>טב</v>
          </cell>
          <cell r="F191" t="str">
            <v>טב באר שבע</v>
          </cell>
          <cell r="G191" t="str">
            <v>הבית היהודי בראשות גדי מזוז</v>
          </cell>
          <cell r="I191" t="str">
            <v xml:space="preserve">באר שבע </v>
          </cell>
          <cell r="J191">
            <v>62877</v>
          </cell>
          <cell r="K191">
            <v>62877</v>
          </cell>
          <cell r="L191">
            <v>6.5604275013120855E-2</v>
          </cell>
          <cell r="M191">
            <v>4125</v>
          </cell>
          <cell r="N191">
            <v>6.5604275013120855E-2</v>
          </cell>
          <cell r="O191">
            <v>4125</v>
          </cell>
          <cell r="P191">
            <v>27</v>
          </cell>
          <cell r="Q191" t="b">
            <v>1</v>
          </cell>
          <cell r="R191">
            <v>1.8</v>
          </cell>
          <cell r="S191">
            <v>2329</v>
          </cell>
          <cell r="T191">
            <v>24.400000000000002</v>
          </cell>
          <cell r="U191" t="str">
            <v>Gap</v>
          </cell>
          <cell r="V191">
            <v>0</v>
          </cell>
          <cell r="W191" t="str">
            <v>TRUE באר שבע</v>
          </cell>
          <cell r="X191">
            <v>56767</v>
          </cell>
          <cell r="Y191">
            <v>2</v>
          </cell>
          <cell r="Z191">
            <v>27</v>
          </cell>
          <cell r="AA191" t="str">
            <v/>
          </cell>
          <cell r="AB191">
            <v>2</v>
          </cell>
        </row>
        <row r="192">
          <cell r="B192">
            <v>9000</v>
          </cell>
          <cell r="C192" t="str">
            <v>באר שבע</v>
          </cell>
          <cell r="D192">
            <v>159762</v>
          </cell>
          <cell r="E192" t="str">
            <v>נ</v>
          </cell>
          <cell r="F192" t="str">
            <v>נ באר שבע</v>
          </cell>
          <cell r="G192" t="str">
            <v>אופק בראשות דוד בונפלד</v>
          </cell>
          <cell r="I192" t="str">
            <v xml:space="preserve">באר שבע </v>
          </cell>
          <cell r="J192">
            <v>62877</v>
          </cell>
          <cell r="K192">
            <v>62877</v>
          </cell>
          <cell r="L192">
            <v>6.2566598279179986E-2</v>
          </cell>
          <cell r="M192">
            <v>3934</v>
          </cell>
          <cell r="N192">
            <v>6.2566598279179986E-2</v>
          </cell>
          <cell r="O192">
            <v>3934</v>
          </cell>
          <cell r="P192">
            <v>27</v>
          </cell>
          <cell r="Q192" t="b">
            <v>1</v>
          </cell>
          <cell r="R192">
            <v>1.7</v>
          </cell>
          <cell r="S192">
            <v>2329</v>
          </cell>
          <cell r="T192">
            <v>24.400000000000002</v>
          </cell>
          <cell r="U192" t="str">
            <v>Gap</v>
          </cell>
          <cell r="V192">
            <v>0</v>
          </cell>
          <cell r="W192" t="str">
            <v>TRUE באר שבע</v>
          </cell>
          <cell r="X192">
            <v>56767</v>
          </cell>
          <cell r="Y192">
            <v>2</v>
          </cell>
          <cell r="Z192">
            <v>27</v>
          </cell>
          <cell r="AA192" t="str">
            <v/>
          </cell>
          <cell r="AB192">
            <v>2</v>
          </cell>
        </row>
        <row r="193">
          <cell r="B193">
            <v>9000</v>
          </cell>
          <cell r="C193" t="str">
            <v>באר שבע</v>
          </cell>
          <cell r="D193">
            <v>159762</v>
          </cell>
          <cell r="E193" t="str">
            <v>אר</v>
          </cell>
          <cell r="F193" t="str">
            <v>אר באר שבע</v>
          </cell>
          <cell r="G193" t="str">
            <v>אור משה ינאי</v>
          </cell>
          <cell r="I193" t="str">
            <v xml:space="preserve">באר שבע </v>
          </cell>
          <cell r="J193">
            <v>62877</v>
          </cell>
          <cell r="K193">
            <v>62877</v>
          </cell>
          <cell r="L193">
            <v>5.9051799545143696E-2</v>
          </cell>
          <cell r="M193">
            <v>3713</v>
          </cell>
          <cell r="N193">
            <v>5.9051799545143696E-2</v>
          </cell>
          <cell r="O193">
            <v>3713</v>
          </cell>
          <cell r="P193">
            <v>27</v>
          </cell>
          <cell r="Q193" t="b">
            <v>1</v>
          </cell>
          <cell r="R193">
            <v>1.6</v>
          </cell>
          <cell r="S193">
            <v>2329</v>
          </cell>
          <cell r="T193">
            <v>24.400000000000002</v>
          </cell>
          <cell r="U193" t="str">
            <v>Gap</v>
          </cell>
          <cell r="V193">
            <v>0</v>
          </cell>
          <cell r="W193" t="str">
            <v>TRUE באר שבע</v>
          </cell>
          <cell r="X193">
            <v>56767</v>
          </cell>
          <cell r="Y193">
            <v>2</v>
          </cell>
          <cell r="Z193">
            <v>27</v>
          </cell>
          <cell r="AA193" t="str">
            <v/>
          </cell>
          <cell r="AB193">
            <v>2</v>
          </cell>
        </row>
        <row r="194">
          <cell r="B194">
            <v>9000</v>
          </cell>
          <cell r="C194" t="str">
            <v>באר שבע</v>
          </cell>
          <cell r="D194">
            <v>159762</v>
          </cell>
          <cell r="E194" t="str">
            <v>מחל</v>
          </cell>
          <cell r="F194" t="str">
            <v>מחל באר שבע</v>
          </cell>
          <cell r="G194" t="str">
            <v>הליכוד בראשות דלויה יוסף</v>
          </cell>
          <cell r="I194" t="str">
            <v xml:space="preserve">באר שבע </v>
          </cell>
          <cell r="J194">
            <v>62877</v>
          </cell>
          <cell r="K194">
            <v>62877</v>
          </cell>
          <cell r="L194">
            <v>3.1171970672901061E-2</v>
          </cell>
          <cell r="M194">
            <v>1960</v>
          </cell>
          <cell r="N194">
            <v>3.1171970672901061E-2</v>
          </cell>
          <cell r="O194">
            <v>1960</v>
          </cell>
          <cell r="P194">
            <v>27</v>
          </cell>
          <cell r="Q194" t="b">
            <v>1</v>
          </cell>
          <cell r="R194">
            <v>0.8</v>
          </cell>
          <cell r="S194">
            <v>2329</v>
          </cell>
          <cell r="T194">
            <v>24.400000000000002</v>
          </cell>
          <cell r="U194" t="str">
            <v>Gap</v>
          </cell>
          <cell r="V194">
            <v>0</v>
          </cell>
          <cell r="W194" t="str">
            <v>TRUE באר שבע</v>
          </cell>
          <cell r="X194">
            <v>56767</v>
          </cell>
          <cell r="Y194">
            <v>1</v>
          </cell>
          <cell r="Z194">
            <v>27</v>
          </cell>
          <cell r="AA194" t="str">
            <v/>
          </cell>
          <cell r="AB194">
            <v>1</v>
          </cell>
        </row>
        <row r="195">
          <cell r="B195">
            <v>9000</v>
          </cell>
          <cell r="C195" t="str">
            <v>באר שבע</v>
          </cell>
          <cell r="D195">
            <v>159762</v>
          </cell>
          <cell r="E195" t="str">
            <v>חי</v>
          </cell>
          <cell r="F195" t="str">
            <v>חי באר שבע</v>
          </cell>
          <cell r="G195" t="str">
            <v>נתיב הדרום בראשות זכריה אוהב שלום</v>
          </cell>
          <cell r="I195" t="str">
            <v xml:space="preserve">באר שבע </v>
          </cell>
          <cell r="J195">
            <v>62877</v>
          </cell>
          <cell r="K195">
            <v>62877</v>
          </cell>
          <cell r="L195">
            <v>2.417418133816817E-2</v>
          </cell>
          <cell r="M195">
            <v>1520</v>
          </cell>
          <cell r="N195">
            <v>2.417418133816817E-2</v>
          </cell>
          <cell r="O195">
            <v>1520</v>
          </cell>
          <cell r="P195">
            <v>27</v>
          </cell>
          <cell r="Q195" t="b">
            <v>0</v>
          </cell>
          <cell r="R195">
            <v>0</v>
          </cell>
          <cell r="S195">
            <v>2329</v>
          </cell>
          <cell r="T195">
            <v>24.400000000000002</v>
          </cell>
          <cell r="U195" t="str">
            <v>Gap</v>
          </cell>
          <cell r="V195">
            <v>0</v>
          </cell>
          <cell r="W195" t="str">
            <v>FALSE באר שבע</v>
          </cell>
          <cell r="X195">
            <v>6110</v>
          </cell>
          <cell r="Y195">
            <v>0</v>
          </cell>
          <cell r="Z195">
            <v>27</v>
          </cell>
          <cell r="AA195" t="str">
            <v/>
          </cell>
          <cell r="AB195">
            <v>0</v>
          </cell>
        </row>
        <row r="196">
          <cell r="B196">
            <v>9000</v>
          </cell>
          <cell r="C196" t="str">
            <v>באר שבע</v>
          </cell>
          <cell r="D196">
            <v>159762</v>
          </cell>
          <cell r="E196" t="str">
            <v>נץ</v>
          </cell>
          <cell r="F196" t="str">
            <v>נץ באר שבע</v>
          </cell>
          <cell r="G196" t="str">
            <v>באר שבע שלנו בראשות יעקב אוחיון</v>
          </cell>
          <cell r="H196" t="str">
            <v>אוחיון יעקב אבי</v>
          </cell>
          <cell r="I196" t="str">
            <v>באר שבע אוחיון יעקב אבי</v>
          </cell>
          <cell r="J196">
            <v>62877</v>
          </cell>
          <cell r="K196">
            <v>62877</v>
          </cell>
          <cell r="L196">
            <v>1.7876170936908568E-2</v>
          </cell>
          <cell r="M196">
            <v>1124</v>
          </cell>
          <cell r="N196">
            <v>1.7876170936908568E-2</v>
          </cell>
          <cell r="O196">
            <v>1124</v>
          </cell>
          <cell r="P196">
            <v>27</v>
          </cell>
          <cell r="Q196" t="b">
            <v>0</v>
          </cell>
          <cell r="R196">
            <v>0</v>
          </cell>
          <cell r="S196">
            <v>2329</v>
          </cell>
          <cell r="T196">
            <v>24.400000000000002</v>
          </cell>
          <cell r="U196" t="str">
            <v>Gap</v>
          </cell>
          <cell r="V196">
            <v>0</v>
          </cell>
          <cell r="W196" t="str">
            <v>FALSE באר שבע</v>
          </cell>
          <cell r="X196">
            <v>6110</v>
          </cell>
          <cell r="Y196">
            <v>0</v>
          </cell>
          <cell r="Z196">
            <v>27</v>
          </cell>
          <cell r="AA196" t="str">
            <v/>
          </cell>
          <cell r="AB196">
            <v>0</v>
          </cell>
        </row>
        <row r="197">
          <cell r="B197">
            <v>9000</v>
          </cell>
          <cell r="C197" t="str">
            <v>באר שבע</v>
          </cell>
          <cell r="D197">
            <v>159762</v>
          </cell>
          <cell r="E197" t="str">
            <v>לב</v>
          </cell>
          <cell r="F197" t="str">
            <v>לב באר שבע</v>
          </cell>
          <cell r="G197" t="str">
            <v>תקווה לבאר שבע בראשות אבנר לואיה</v>
          </cell>
          <cell r="I197" t="str">
            <v xml:space="preserve">באר שבע </v>
          </cell>
          <cell r="J197">
            <v>62877</v>
          </cell>
          <cell r="K197">
            <v>62877</v>
          </cell>
          <cell r="L197">
            <v>1.5077055203015411E-2</v>
          </cell>
          <cell r="M197">
            <v>948</v>
          </cell>
          <cell r="N197">
            <v>1.5077055203015411E-2</v>
          </cell>
          <cell r="O197">
            <v>948</v>
          </cell>
          <cell r="P197">
            <v>27</v>
          </cell>
          <cell r="Q197" t="b">
            <v>0</v>
          </cell>
          <cell r="R197">
            <v>0</v>
          </cell>
          <cell r="S197">
            <v>2329</v>
          </cell>
          <cell r="T197">
            <v>24.400000000000002</v>
          </cell>
          <cell r="U197" t="str">
            <v>Gap</v>
          </cell>
          <cell r="V197">
            <v>0</v>
          </cell>
          <cell r="W197" t="str">
            <v>FALSE באר שבע</v>
          </cell>
          <cell r="X197">
            <v>6110</v>
          </cell>
          <cell r="Y197">
            <v>0</v>
          </cell>
          <cell r="Z197">
            <v>27</v>
          </cell>
          <cell r="AA197" t="str">
            <v/>
          </cell>
          <cell r="AB197">
            <v>0</v>
          </cell>
        </row>
        <row r="198">
          <cell r="B198">
            <v>9000</v>
          </cell>
          <cell r="C198" t="str">
            <v>באר שבע</v>
          </cell>
          <cell r="D198">
            <v>159762</v>
          </cell>
          <cell r="E198" t="str">
            <v>צך</v>
          </cell>
          <cell r="F198" t="str">
            <v>צך באר שבע</v>
          </cell>
          <cell r="G198" t="str">
            <v>צח בראשות ציפורה חלפון</v>
          </cell>
          <cell r="I198" t="str">
            <v xml:space="preserve">באר שבע </v>
          </cell>
          <cell r="J198">
            <v>62877</v>
          </cell>
          <cell r="K198">
            <v>62877</v>
          </cell>
          <cell r="L198">
            <v>1.5077055203015411E-2</v>
          </cell>
          <cell r="M198">
            <v>948</v>
          </cell>
          <cell r="N198">
            <v>1.5077055203015411E-2</v>
          </cell>
          <cell r="O198">
            <v>948</v>
          </cell>
          <cell r="P198">
            <v>27</v>
          </cell>
          <cell r="Q198" t="b">
            <v>0</v>
          </cell>
          <cell r="R198">
            <v>0</v>
          </cell>
          <cell r="S198">
            <v>2329</v>
          </cell>
          <cell r="T198">
            <v>24.400000000000002</v>
          </cell>
          <cell r="U198" t="str">
            <v>Gap</v>
          </cell>
          <cell r="V198">
            <v>0</v>
          </cell>
          <cell r="W198" t="str">
            <v>FALSE באר שבע</v>
          </cell>
          <cell r="X198">
            <v>6110</v>
          </cell>
          <cell r="Y198">
            <v>0</v>
          </cell>
          <cell r="Z198">
            <v>27</v>
          </cell>
          <cell r="AA198" t="str">
            <v/>
          </cell>
          <cell r="AB198">
            <v>0</v>
          </cell>
        </row>
        <row r="199">
          <cell r="B199">
            <v>9000</v>
          </cell>
          <cell r="C199" t="str">
            <v>באר שבע</v>
          </cell>
          <cell r="D199">
            <v>159762</v>
          </cell>
          <cell r="E199" t="str">
            <v>רצ</v>
          </cell>
          <cell r="F199" t="str">
            <v>רצ באר שבע</v>
          </cell>
          <cell r="G199" t="str">
            <v>מרצ כח לתושבים בעירייה בראשות יהודה אלוש</v>
          </cell>
          <cell r="I199" t="str">
            <v xml:space="preserve">באר שבע </v>
          </cell>
          <cell r="J199">
            <v>62877</v>
          </cell>
          <cell r="K199">
            <v>62877</v>
          </cell>
          <cell r="L199">
            <v>1.3343511936002035E-2</v>
          </cell>
          <cell r="M199">
            <v>839</v>
          </cell>
          <cell r="N199">
            <v>1.3343511936002035E-2</v>
          </cell>
          <cell r="O199">
            <v>839</v>
          </cell>
          <cell r="P199">
            <v>27</v>
          </cell>
          <cell r="Q199" t="b">
            <v>0</v>
          </cell>
          <cell r="R199">
            <v>0</v>
          </cell>
          <cell r="S199">
            <v>2329</v>
          </cell>
          <cell r="T199">
            <v>24.400000000000002</v>
          </cell>
          <cell r="U199" t="str">
            <v>Gap</v>
          </cell>
          <cell r="V199">
            <v>0</v>
          </cell>
          <cell r="W199" t="str">
            <v>FALSE באר שבע</v>
          </cell>
          <cell r="X199">
            <v>6110</v>
          </cell>
          <cell r="Y199">
            <v>0</v>
          </cell>
          <cell r="Z199">
            <v>27</v>
          </cell>
          <cell r="AA199" t="str">
            <v/>
          </cell>
          <cell r="AB199">
            <v>0</v>
          </cell>
        </row>
        <row r="200">
          <cell r="B200">
            <v>9000</v>
          </cell>
          <cell r="C200" t="str">
            <v>באר שבע</v>
          </cell>
          <cell r="D200">
            <v>159762</v>
          </cell>
          <cell r="E200" t="str">
            <v>ג</v>
          </cell>
          <cell r="F200" t="str">
            <v>ג באר שבע</v>
          </cell>
          <cell r="G200" t="str">
            <v>יהדות התורה אגודת ישראל דגל התורה</v>
          </cell>
          <cell r="I200" t="str">
            <v xml:space="preserve">באר שבע </v>
          </cell>
          <cell r="J200">
            <v>62877</v>
          </cell>
          <cell r="K200">
            <v>62877</v>
          </cell>
          <cell r="L200">
            <v>7.522623534837858E-3</v>
          </cell>
          <cell r="M200">
            <v>473</v>
          </cell>
          <cell r="N200">
            <v>7.522623534837858E-3</v>
          </cell>
          <cell r="O200">
            <v>473</v>
          </cell>
          <cell r="P200">
            <v>27</v>
          </cell>
          <cell r="Q200" t="b">
            <v>0</v>
          </cell>
          <cell r="R200">
            <v>0</v>
          </cell>
          <cell r="S200">
            <v>2329</v>
          </cell>
          <cell r="T200">
            <v>24.400000000000002</v>
          </cell>
          <cell r="U200" t="str">
            <v>Gap</v>
          </cell>
          <cell r="V200">
            <v>0</v>
          </cell>
          <cell r="W200" t="str">
            <v>FALSE באר שבע</v>
          </cell>
          <cell r="X200">
            <v>6110</v>
          </cell>
          <cell r="Y200">
            <v>0</v>
          </cell>
          <cell r="Z200">
            <v>27</v>
          </cell>
          <cell r="AA200" t="str">
            <v/>
          </cell>
          <cell r="AB200">
            <v>0</v>
          </cell>
        </row>
        <row r="201">
          <cell r="B201">
            <v>9000</v>
          </cell>
          <cell r="C201" t="str">
            <v>באר שבע</v>
          </cell>
          <cell r="D201">
            <v>159762</v>
          </cell>
          <cell r="E201" t="str">
            <v>פז</v>
          </cell>
          <cell r="F201" t="str">
            <v>פז באר שבע</v>
          </cell>
          <cell r="G201" t="str">
            <v>תפוז בראשות נחום קרליץ</v>
          </cell>
          <cell r="I201" t="str">
            <v xml:space="preserve">באר שבע </v>
          </cell>
          <cell r="J201">
            <v>62877</v>
          </cell>
          <cell r="K201">
            <v>62877</v>
          </cell>
          <cell r="L201">
            <v>4.1032492008206498E-3</v>
          </cell>
          <cell r="M201">
            <v>258</v>
          </cell>
          <cell r="N201">
            <v>4.1032492008206498E-3</v>
          </cell>
          <cell r="O201">
            <v>258</v>
          </cell>
          <cell r="P201">
            <v>27</v>
          </cell>
          <cell r="Q201" t="b">
            <v>0</v>
          </cell>
          <cell r="R201">
            <v>0</v>
          </cell>
          <cell r="S201">
            <v>2329</v>
          </cell>
          <cell r="T201">
            <v>24.400000000000002</v>
          </cell>
          <cell r="U201" t="str">
            <v>Gap</v>
          </cell>
          <cell r="V201">
            <v>0</v>
          </cell>
          <cell r="W201" t="str">
            <v>FALSE באר שבע</v>
          </cell>
          <cell r="X201">
            <v>6110</v>
          </cell>
          <cell r="Y201">
            <v>0</v>
          </cell>
          <cell r="Z201">
            <v>27</v>
          </cell>
          <cell r="AA201" t="str">
            <v/>
          </cell>
          <cell r="AB201">
            <v>0</v>
          </cell>
        </row>
        <row r="202">
          <cell r="B202">
            <v>482</v>
          </cell>
          <cell r="C202" t="str">
            <v>בועיינה-נוג'ידאת</v>
          </cell>
          <cell r="D202">
            <v>5511</v>
          </cell>
          <cell r="E202" t="str">
            <v>ק</v>
          </cell>
          <cell r="F202" t="str">
            <v>ק בועיינה-נוג'ידאת</v>
          </cell>
          <cell r="G202" t="str">
            <v>אלאסתקאמה</v>
          </cell>
          <cell r="I202" t="str">
            <v xml:space="preserve">בועיינה-נוג'ידאת </v>
          </cell>
          <cell r="J202">
            <v>4816</v>
          </cell>
          <cell r="K202">
            <v>4816</v>
          </cell>
          <cell r="L202">
            <v>0.13558970099667775</v>
          </cell>
          <cell r="M202">
            <v>653</v>
          </cell>
          <cell r="N202">
            <v>0.13558970099667775</v>
          </cell>
          <cell r="O202">
            <v>653</v>
          </cell>
          <cell r="P202">
            <v>9</v>
          </cell>
          <cell r="Q202" t="b">
            <v>1</v>
          </cell>
          <cell r="R202">
            <v>1.2</v>
          </cell>
          <cell r="S202">
            <v>535</v>
          </cell>
          <cell r="T202">
            <v>7.0000000000000009</v>
          </cell>
          <cell r="U202" t="str">
            <v>Gap</v>
          </cell>
          <cell r="V202">
            <v>0</v>
          </cell>
          <cell r="W202" t="str">
            <v>TRUE בועיינה-נוג'ידאת</v>
          </cell>
          <cell r="X202">
            <v>3746</v>
          </cell>
          <cell r="Y202">
            <v>2</v>
          </cell>
          <cell r="Z202">
            <v>8</v>
          </cell>
          <cell r="AA202" t="str">
            <v>Gap</v>
          </cell>
          <cell r="AB202">
            <v>2</v>
          </cell>
        </row>
        <row r="203">
          <cell r="B203">
            <v>482</v>
          </cell>
          <cell r="C203" t="str">
            <v>בועיינה-נוג'ידאת</v>
          </cell>
          <cell r="D203">
            <v>5511</v>
          </cell>
          <cell r="E203" t="str">
            <v>נ</v>
          </cell>
          <cell r="F203" t="str">
            <v>נ בועיינה-נוג'ידאת</v>
          </cell>
          <cell r="G203" t="str">
            <v>אחווה</v>
          </cell>
          <cell r="I203" t="str">
            <v xml:space="preserve">בועיינה-נוג'ידאת </v>
          </cell>
          <cell r="J203">
            <v>4816</v>
          </cell>
          <cell r="K203">
            <v>4816</v>
          </cell>
          <cell r="L203">
            <v>0.12749169435215946</v>
          </cell>
          <cell r="M203">
            <v>614</v>
          </cell>
          <cell r="N203">
            <v>0.12749169435215946</v>
          </cell>
          <cell r="O203">
            <v>614</v>
          </cell>
          <cell r="P203">
            <v>9</v>
          </cell>
          <cell r="Q203" t="b">
            <v>1</v>
          </cell>
          <cell r="R203">
            <v>1.1000000000000001</v>
          </cell>
          <cell r="S203">
            <v>535</v>
          </cell>
          <cell r="T203">
            <v>7.0000000000000009</v>
          </cell>
          <cell r="U203" t="str">
            <v>Gap</v>
          </cell>
          <cell r="V203">
            <v>0</v>
          </cell>
          <cell r="W203" t="str">
            <v>TRUE בועיינה-נוג'ידאת</v>
          </cell>
          <cell r="X203">
            <v>3746</v>
          </cell>
          <cell r="Y203">
            <v>1</v>
          </cell>
          <cell r="Z203">
            <v>8</v>
          </cell>
          <cell r="AA203" t="str">
            <v>Gap</v>
          </cell>
          <cell r="AB203">
            <v>1</v>
          </cell>
        </row>
        <row r="204">
          <cell r="B204">
            <v>482</v>
          </cell>
          <cell r="C204" t="str">
            <v>בועיינה-נוג'ידאת</v>
          </cell>
          <cell r="D204">
            <v>5511</v>
          </cell>
          <cell r="E204" t="str">
            <v>ך</v>
          </cell>
          <cell r="F204" t="str">
            <v>ך בועיינה-נוג'ידאת</v>
          </cell>
          <cell r="G204" t="str">
            <v>אלאחראר</v>
          </cell>
          <cell r="I204" t="str">
            <v xml:space="preserve">בועיינה-נוג'ידאת </v>
          </cell>
          <cell r="J204">
            <v>4816</v>
          </cell>
          <cell r="K204">
            <v>4816</v>
          </cell>
          <cell r="L204">
            <v>0.11877076411960133</v>
          </cell>
          <cell r="M204">
            <v>572</v>
          </cell>
          <cell r="N204">
            <v>0.11877076411960133</v>
          </cell>
          <cell r="O204">
            <v>572</v>
          </cell>
          <cell r="P204">
            <v>9</v>
          </cell>
          <cell r="Q204" t="b">
            <v>1</v>
          </cell>
          <cell r="R204">
            <v>1.1000000000000001</v>
          </cell>
          <cell r="S204">
            <v>535</v>
          </cell>
          <cell r="T204">
            <v>7.0000000000000009</v>
          </cell>
          <cell r="U204" t="str">
            <v>Gap</v>
          </cell>
          <cell r="V204">
            <v>0</v>
          </cell>
          <cell r="W204" t="str">
            <v>TRUE בועיינה-נוג'ידאת</v>
          </cell>
          <cell r="X204">
            <v>3746</v>
          </cell>
          <cell r="Y204">
            <v>1</v>
          </cell>
          <cell r="Z204">
            <v>8</v>
          </cell>
          <cell r="AA204" t="str">
            <v>Gap</v>
          </cell>
          <cell r="AB204">
            <v>1</v>
          </cell>
        </row>
        <row r="205">
          <cell r="B205">
            <v>482</v>
          </cell>
          <cell r="C205" t="str">
            <v>בועיינה-נוג'ידאת</v>
          </cell>
          <cell r="D205">
            <v>5511</v>
          </cell>
          <cell r="E205" t="str">
            <v>ס</v>
          </cell>
          <cell r="F205" t="str">
            <v>ס בועיינה-נוג'ידאת</v>
          </cell>
          <cell r="G205" t="str">
            <v>שלום ושוויון</v>
          </cell>
          <cell r="I205" t="str">
            <v xml:space="preserve">בועיינה-נוג'ידאת </v>
          </cell>
          <cell r="J205">
            <v>4816</v>
          </cell>
          <cell r="K205">
            <v>4816</v>
          </cell>
          <cell r="L205">
            <v>0.10319767441860465</v>
          </cell>
          <cell r="M205">
            <v>497</v>
          </cell>
          <cell r="N205">
            <v>0.10319767441860465</v>
          </cell>
          <cell r="O205">
            <v>497</v>
          </cell>
          <cell r="P205">
            <v>9</v>
          </cell>
          <cell r="Q205" t="b">
            <v>1</v>
          </cell>
          <cell r="R205">
            <v>0.9</v>
          </cell>
          <cell r="S205">
            <v>535</v>
          </cell>
          <cell r="T205">
            <v>7.0000000000000009</v>
          </cell>
          <cell r="U205" t="str">
            <v>Gap</v>
          </cell>
          <cell r="V205">
            <v>0</v>
          </cell>
          <cell r="W205" t="str">
            <v>TRUE בועיינה-נוג'ידאת</v>
          </cell>
          <cell r="X205">
            <v>3746</v>
          </cell>
          <cell r="Y205">
            <v>1</v>
          </cell>
          <cell r="Z205">
            <v>8</v>
          </cell>
          <cell r="AA205" t="str">
            <v>Gap</v>
          </cell>
          <cell r="AB205">
            <v>1</v>
          </cell>
        </row>
        <row r="206">
          <cell r="B206">
            <v>482</v>
          </cell>
          <cell r="C206" t="str">
            <v>בועיינה-נוג'ידאת</v>
          </cell>
          <cell r="D206">
            <v>5511</v>
          </cell>
          <cell r="E206" t="str">
            <v>ד</v>
          </cell>
          <cell r="F206" t="str">
            <v>ד בועיינה-נוג'ידאת</v>
          </cell>
          <cell r="G206" t="str">
            <v>אלתג'מוע אלווטני אלדמוקרטי</v>
          </cell>
          <cell r="I206" t="str">
            <v xml:space="preserve">בועיינה-נוג'ידאת </v>
          </cell>
          <cell r="J206">
            <v>4816</v>
          </cell>
          <cell r="K206">
            <v>4816</v>
          </cell>
          <cell r="L206">
            <v>0.10174418604651163</v>
          </cell>
          <cell r="M206">
            <v>490</v>
          </cell>
          <cell r="N206">
            <v>0.10174418604651163</v>
          </cell>
          <cell r="O206">
            <v>490</v>
          </cell>
          <cell r="P206">
            <v>9</v>
          </cell>
          <cell r="Q206" t="b">
            <v>1</v>
          </cell>
          <cell r="R206">
            <v>0.9</v>
          </cell>
          <cell r="S206">
            <v>535</v>
          </cell>
          <cell r="T206">
            <v>7.0000000000000009</v>
          </cell>
          <cell r="U206" t="str">
            <v>Gap</v>
          </cell>
          <cell r="V206">
            <v>0</v>
          </cell>
          <cell r="W206" t="str">
            <v>TRUE בועיינה-נוג'ידאת</v>
          </cell>
          <cell r="X206">
            <v>3746</v>
          </cell>
          <cell r="Y206">
            <v>1</v>
          </cell>
          <cell r="Z206">
            <v>8</v>
          </cell>
          <cell r="AA206" t="str">
            <v>Gap</v>
          </cell>
          <cell r="AB206">
            <v>1</v>
          </cell>
        </row>
        <row r="207">
          <cell r="B207">
            <v>482</v>
          </cell>
          <cell r="C207" t="str">
            <v>בועיינה-נוג'ידאת</v>
          </cell>
          <cell r="D207">
            <v>5511</v>
          </cell>
          <cell r="E207" t="str">
            <v>פ</v>
          </cell>
          <cell r="F207" t="str">
            <v>פ בועיינה-נוג'ידאת</v>
          </cell>
          <cell r="G207" t="str">
            <v>הפיתוח</v>
          </cell>
          <cell r="H207" t="str">
            <v>סולימאן סאלח</v>
          </cell>
          <cell r="I207" t="str">
            <v>בועיינה-נוג'ידאת סולימאן סאלח</v>
          </cell>
          <cell r="J207">
            <v>4816</v>
          </cell>
          <cell r="K207">
            <v>4816</v>
          </cell>
          <cell r="L207">
            <v>9.634551495016612E-2</v>
          </cell>
          <cell r="M207">
            <v>464</v>
          </cell>
          <cell r="N207">
            <v>9.634551495016612E-2</v>
          </cell>
          <cell r="O207">
            <v>464.00000000000006</v>
          </cell>
          <cell r="P207">
            <v>9</v>
          </cell>
          <cell r="Q207" t="b">
            <v>1</v>
          </cell>
          <cell r="R207">
            <v>0.9</v>
          </cell>
          <cell r="S207">
            <v>535</v>
          </cell>
          <cell r="T207">
            <v>7.0000000000000009</v>
          </cell>
          <cell r="U207" t="str">
            <v>Gap</v>
          </cell>
          <cell r="V207">
            <v>1</v>
          </cell>
          <cell r="W207" t="str">
            <v>TRUE בועיינה-נוג'ידאת</v>
          </cell>
          <cell r="X207">
            <v>3746</v>
          </cell>
          <cell r="Y207">
            <v>1</v>
          </cell>
          <cell r="Z207">
            <v>8</v>
          </cell>
          <cell r="AA207" t="str">
            <v>Gap</v>
          </cell>
          <cell r="AB207">
            <v>2</v>
          </cell>
        </row>
        <row r="208">
          <cell r="B208">
            <v>482</v>
          </cell>
          <cell r="C208" t="str">
            <v>בועיינה-נוג'ידאת</v>
          </cell>
          <cell r="D208">
            <v>5511</v>
          </cell>
          <cell r="E208" t="str">
            <v>מ</v>
          </cell>
          <cell r="F208" t="str">
            <v>מ בועיינה-נוג'ידאת</v>
          </cell>
          <cell r="G208" t="str">
            <v>אלמוסתקבאל</v>
          </cell>
          <cell r="I208" t="str">
            <v xml:space="preserve">בועיינה-נוג'ידאת </v>
          </cell>
          <cell r="J208">
            <v>4816</v>
          </cell>
          <cell r="K208">
            <v>4816</v>
          </cell>
          <cell r="L208">
            <v>9.4684385382059796E-2</v>
          </cell>
          <cell r="M208">
            <v>456</v>
          </cell>
          <cell r="N208">
            <v>9.4684385382059796E-2</v>
          </cell>
          <cell r="O208">
            <v>456</v>
          </cell>
          <cell r="P208">
            <v>9</v>
          </cell>
          <cell r="Q208" t="b">
            <v>1</v>
          </cell>
          <cell r="R208">
            <v>0.9</v>
          </cell>
          <cell r="S208">
            <v>535</v>
          </cell>
          <cell r="T208">
            <v>7.0000000000000009</v>
          </cell>
          <cell r="U208" t="str">
            <v>Gap</v>
          </cell>
          <cell r="V208">
            <v>0</v>
          </cell>
          <cell r="W208" t="str">
            <v>TRUE בועיינה-נוג'ידאת</v>
          </cell>
          <cell r="X208">
            <v>3746</v>
          </cell>
          <cell r="Y208">
            <v>1</v>
          </cell>
          <cell r="Z208">
            <v>8</v>
          </cell>
          <cell r="AA208" t="str">
            <v>Gap</v>
          </cell>
          <cell r="AB208">
            <v>1</v>
          </cell>
        </row>
        <row r="209">
          <cell r="B209">
            <v>482</v>
          </cell>
          <cell r="C209" t="str">
            <v>בועיינה-נוג'ידאת</v>
          </cell>
          <cell r="D209">
            <v>5511</v>
          </cell>
          <cell r="E209" t="str">
            <v>א</v>
          </cell>
          <cell r="F209" t="str">
            <v>א בועיינה-נוג'ידאת</v>
          </cell>
          <cell r="G209" t="str">
            <v>אלתדאמן</v>
          </cell>
          <cell r="I209" t="str">
            <v xml:space="preserve">בועיינה-נוג'ידאת </v>
          </cell>
          <cell r="J209">
            <v>4816</v>
          </cell>
          <cell r="K209">
            <v>4816</v>
          </cell>
          <cell r="L209">
            <v>7.7865448504983392E-2</v>
          </cell>
          <cell r="M209">
            <v>375</v>
          </cell>
          <cell r="N209">
            <v>7.7865448504983392E-2</v>
          </cell>
          <cell r="O209">
            <v>375</v>
          </cell>
          <cell r="P209">
            <v>9</v>
          </cell>
          <cell r="Q209" t="b">
            <v>0</v>
          </cell>
          <cell r="R209">
            <v>0</v>
          </cell>
          <cell r="S209">
            <v>535</v>
          </cell>
          <cell r="T209">
            <v>7.0000000000000009</v>
          </cell>
          <cell r="U209" t="str">
            <v>Gap</v>
          </cell>
          <cell r="V209">
            <v>0</v>
          </cell>
          <cell r="W209" t="str">
            <v>FALSE בועיינה-נוג'ידאת</v>
          </cell>
          <cell r="X209">
            <v>1070</v>
          </cell>
          <cell r="Y209">
            <v>0</v>
          </cell>
          <cell r="Z209">
            <v>8</v>
          </cell>
          <cell r="AA209" t="str">
            <v>Gap</v>
          </cell>
          <cell r="AB209">
            <v>0</v>
          </cell>
        </row>
        <row r="210">
          <cell r="B210">
            <v>482</v>
          </cell>
          <cell r="C210" t="str">
            <v>בועיינה-נוג'ידאת</v>
          </cell>
          <cell r="D210">
            <v>5511</v>
          </cell>
          <cell r="E210" t="str">
            <v>זך</v>
          </cell>
          <cell r="F210" t="str">
            <v>זך בועיינה-נוג'ידאת</v>
          </cell>
          <cell r="G210" t="str">
            <v>אלעהד</v>
          </cell>
          <cell r="I210" t="str">
            <v xml:space="preserve">בועיינה-נוג'ידאת </v>
          </cell>
          <cell r="J210">
            <v>4816</v>
          </cell>
          <cell r="K210">
            <v>4816</v>
          </cell>
          <cell r="L210">
            <v>7.4750830564784057E-2</v>
          </cell>
          <cell r="M210">
            <v>360</v>
          </cell>
          <cell r="N210">
            <v>7.4750830564784057E-2</v>
          </cell>
          <cell r="O210">
            <v>360</v>
          </cell>
          <cell r="P210">
            <v>9</v>
          </cell>
          <cell r="Q210" t="b">
            <v>0</v>
          </cell>
          <cell r="R210">
            <v>0</v>
          </cell>
          <cell r="S210">
            <v>535</v>
          </cell>
          <cell r="T210">
            <v>7.0000000000000009</v>
          </cell>
          <cell r="U210" t="str">
            <v>Gap</v>
          </cell>
          <cell r="V210">
            <v>0</v>
          </cell>
          <cell r="W210" t="str">
            <v>FALSE בועיינה-נוג'ידאת</v>
          </cell>
          <cell r="X210">
            <v>1070</v>
          </cell>
          <cell r="Y210">
            <v>0</v>
          </cell>
          <cell r="Z210">
            <v>8</v>
          </cell>
          <cell r="AA210" t="str">
            <v>Gap</v>
          </cell>
          <cell r="AB210">
            <v>0</v>
          </cell>
        </row>
        <row r="211">
          <cell r="B211">
            <v>482</v>
          </cell>
          <cell r="C211" t="str">
            <v>בועיינה-נוג'ידאת</v>
          </cell>
          <cell r="D211">
            <v>5511</v>
          </cell>
          <cell r="E211" t="str">
            <v>קץ</v>
          </cell>
          <cell r="F211" t="str">
            <v>קץ בועיינה-נוג'ידאת</v>
          </cell>
          <cell r="G211" t="str">
            <v>אלמגד</v>
          </cell>
          <cell r="I211" t="str">
            <v xml:space="preserve">בועיינה-נוג'ידאת </v>
          </cell>
          <cell r="J211">
            <v>4816</v>
          </cell>
          <cell r="K211">
            <v>4816</v>
          </cell>
          <cell r="L211">
            <v>6.4161129568106309E-2</v>
          </cell>
          <cell r="M211">
            <v>309</v>
          </cell>
          <cell r="N211">
            <v>6.4161129568106309E-2</v>
          </cell>
          <cell r="O211">
            <v>309</v>
          </cell>
          <cell r="P211">
            <v>9</v>
          </cell>
          <cell r="Q211" t="b">
            <v>0</v>
          </cell>
          <cell r="R211">
            <v>0</v>
          </cell>
          <cell r="S211">
            <v>535</v>
          </cell>
          <cell r="T211">
            <v>7.0000000000000009</v>
          </cell>
          <cell r="U211" t="str">
            <v>Gap</v>
          </cell>
          <cell r="V211">
            <v>0</v>
          </cell>
          <cell r="W211" t="str">
            <v>FALSE בועיינה-נוג'ידאת</v>
          </cell>
          <cell r="X211">
            <v>1070</v>
          </cell>
          <cell r="Y211">
            <v>0</v>
          </cell>
          <cell r="Z211">
            <v>8</v>
          </cell>
          <cell r="AA211" t="str">
            <v>Gap</v>
          </cell>
          <cell r="AB211">
            <v>0</v>
          </cell>
        </row>
        <row r="212">
          <cell r="B212">
            <v>482</v>
          </cell>
          <cell r="C212" t="str">
            <v>בועיינה-נוג'ידאת</v>
          </cell>
          <cell r="D212">
            <v>5511</v>
          </cell>
          <cell r="E212" t="str">
            <v>ץ</v>
          </cell>
          <cell r="F212" t="str">
            <v>ץ בועיינה-נוג'ידאת</v>
          </cell>
          <cell r="G212" t="str">
            <v>אלתקוה</v>
          </cell>
          <cell r="H212" t="str">
            <v>חמודה מוניר</v>
          </cell>
          <cell r="I212" t="str">
            <v>בועיינה-נוג'ידאת חמודה מוניר</v>
          </cell>
          <cell r="J212">
            <v>4816</v>
          </cell>
          <cell r="K212">
            <v>4816</v>
          </cell>
          <cell r="L212">
            <v>2.0764119601328905E-3</v>
          </cell>
          <cell r="M212">
            <v>10</v>
          </cell>
          <cell r="N212">
            <v>2.0764119601328905E-3</v>
          </cell>
          <cell r="O212">
            <v>10</v>
          </cell>
          <cell r="P212">
            <v>9</v>
          </cell>
          <cell r="Q212" t="b">
            <v>0</v>
          </cell>
          <cell r="R212">
            <v>0</v>
          </cell>
          <cell r="S212">
            <v>535</v>
          </cell>
          <cell r="T212">
            <v>7.0000000000000009</v>
          </cell>
          <cell r="U212" t="str">
            <v>Gap</v>
          </cell>
          <cell r="V212">
            <v>0</v>
          </cell>
          <cell r="W212" t="str">
            <v>FALSE בועיינה-נוג'ידאת</v>
          </cell>
          <cell r="X212">
            <v>1070</v>
          </cell>
          <cell r="Y212">
            <v>0</v>
          </cell>
          <cell r="Z212">
            <v>8</v>
          </cell>
          <cell r="AA212" t="str">
            <v>Gap</v>
          </cell>
          <cell r="AB212">
            <v>0</v>
          </cell>
        </row>
        <row r="213">
          <cell r="B213">
            <v>482</v>
          </cell>
          <cell r="C213" t="str">
            <v>בועיינה-נוג'ידאת</v>
          </cell>
          <cell r="D213">
            <v>5511</v>
          </cell>
          <cell r="E213" t="str">
            <v>ינ</v>
          </cell>
          <cell r="F213" t="str">
            <v>ינ בועיינה-נוג'ידאת</v>
          </cell>
          <cell r="G213" t="str">
            <v>מחמוד חמודה לרשות המועצה</v>
          </cell>
          <cell r="H213" t="str">
            <v>חמודה מחמוד</v>
          </cell>
          <cell r="I213" t="str">
            <v>בועיינה-נוג'ידאת חמודה מחמוד</v>
          </cell>
          <cell r="J213">
            <v>4816</v>
          </cell>
          <cell r="K213">
            <v>4816</v>
          </cell>
          <cell r="L213">
            <v>1.2458471760797341E-3</v>
          </cell>
          <cell r="M213">
            <v>6</v>
          </cell>
          <cell r="N213">
            <v>1.2458471760797341E-3</v>
          </cell>
          <cell r="O213">
            <v>6</v>
          </cell>
          <cell r="P213">
            <v>9</v>
          </cell>
          <cell r="Q213" t="b">
            <v>0</v>
          </cell>
          <cell r="R213">
            <v>0</v>
          </cell>
          <cell r="S213">
            <v>535</v>
          </cell>
          <cell r="T213">
            <v>7.0000000000000009</v>
          </cell>
          <cell r="U213" t="str">
            <v>Gap</v>
          </cell>
          <cell r="V213">
            <v>0</v>
          </cell>
          <cell r="W213" t="str">
            <v>FALSE בועיינה-נוג'ידאת</v>
          </cell>
          <cell r="X213">
            <v>1070</v>
          </cell>
          <cell r="Y213">
            <v>0</v>
          </cell>
          <cell r="Z213">
            <v>8</v>
          </cell>
          <cell r="AA213" t="str">
            <v>Gap</v>
          </cell>
          <cell r="AB213">
            <v>0</v>
          </cell>
        </row>
        <row r="214">
          <cell r="B214">
            <v>482</v>
          </cell>
          <cell r="C214" t="str">
            <v>בועיינה-נוג'ידאת</v>
          </cell>
          <cell r="D214">
            <v>5511</v>
          </cell>
          <cell r="E214" t="str">
            <v>קי</v>
          </cell>
          <cell r="F214" t="str">
            <v>קי בועיינה-נוג'ידאת</v>
          </cell>
          <cell r="G214" t="str">
            <v>אלאמאנה ואלאכלאס</v>
          </cell>
          <cell r="H214" t="str">
            <v>פוקרא עיסא</v>
          </cell>
          <cell r="I214" t="str">
            <v>בועיינה-נוג'ידאת פוקרא עיסא</v>
          </cell>
          <cell r="J214">
            <v>4816</v>
          </cell>
          <cell r="K214">
            <v>4816</v>
          </cell>
          <cell r="L214">
            <v>1.2458471760797341E-3</v>
          </cell>
          <cell r="M214">
            <v>6</v>
          </cell>
          <cell r="N214">
            <v>1.2458471760797341E-3</v>
          </cell>
          <cell r="O214">
            <v>6</v>
          </cell>
          <cell r="P214">
            <v>9</v>
          </cell>
          <cell r="Q214" t="b">
            <v>0</v>
          </cell>
          <cell r="R214">
            <v>0</v>
          </cell>
          <cell r="S214">
            <v>535</v>
          </cell>
          <cell r="T214">
            <v>7.0000000000000009</v>
          </cell>
          <cell r="U214" t="str">
            <v>Gap</v>
          </cell>
          <cell r="V214">
            <v>0</v>
          </cell>
          <cell r="W214" t="str">
            <v>FALSE בועיינה-נוג'ידאת</v>
          </cell>
          <cell r="X214">
            <v>1070</v>
          </cell>
          <cell r="Y214">
            <v>0</v>
          </cell>
          <cell r="Z214">
            <v>8</v>
          </cell>
          <cell r="AA214" t="str">
            <v>Gap</v>
          </cell>
          <cell r="AB214">
            <v>0</v>
          </cell>
        </row>
        <row r="215">
          <cell r="B215">
            <v>482</v>
          </cell>
          <cell r="C215" t="str">
            <v>בועיינה-נוג'ידאת</v>
          </cell>
          <cell r="D215">
            <v>5511</v>
          </cell>
          <cell r="E215" t="str">
            <v>ף</v>
          </cell>
          <cell r="F215" t="str">
            <v>ף בועיינה-נוג'ידאת</v>
          </cell>
          <cell r="G215" t="str">
            <v>אל תעאון</v>
          </cell>
          <cell r="I215" t="str">
            <v xml:space="preserve">בועיינה-נוג'ידאת </v>
          </cell>
          <cell r="J215">
            <v>4816</v>
          </cell>
          <cell r="K215">
            <v>4816</v>
          </cell>
          <cell r="L215">
            <v>8.3056478405315617E-4</v>
          </cell>
          <cell r="M215">
            <v>4</v>
          </cell>
          <cell r="N215">
            <v>8.3056478405315617E-4</v>
          </cell>
          <cell r="O215">
            <v>4</v>
          </cell>
          <cell r="P215">
            <v>9</v>
          </cell>
          <cell r="Q215" t="b">
            <v>0</v>
          </cell>
          <cell r="R215">
            <v>0</v>
          </cell>
          <cell r="S215">
            <v>535</v>
          </cell>
          <cell r="T215">
            <v>7.0000000000000009</v>
          </cell>
          <cell r="U215" t="str">
            <v>Gap</v>
          </cell>
          <cell r="V215">
            <v>0</v>
          </cell>
          <cell r="W215" t="str">
            <v>FALSE בועיינה-נוג'ידאת</v>
          </cell>
          <cell r="X215">
            <v>1070</v>
          </cell>
          <cell r="Y215">
            <v>0</v>
          </cell>
          <cell r="Z215">
            <v>8</v>
          </cell>
          <cell r="AA215" t="str">
            <v>Gap</v>
          </cell>
          <cell r="AB215">
            <v>0</v>
          </cell>
        </row>
        <row r="216">
          <cell r="B216">
            <v>998</v>
          </cell>
          <cell r="C216" t="str">
            <v>ביר אל-מכסור</v>
          </cell>
          <cell r="D216">
            <v>5482</v>
          </cell>
          <cell r="E216" t="str">
            <v>עם</v>
          </cell>
          <cell r="F216" t="str">
            <v>עם ביר אל-מכסור</v>
          </cell>
          <cell r="G216" t="str">
            <v>המפלגה הלאומית הערבית</v>
          </cell>
          <cell r="I216" t="str">
            <v xml:space="preserve">ביר אל-מכסור </v>
          </cell>
          <cell r="J216">
            <v>4069</v>
          </cell>
          <cell r="K216">
            <v>4069</v>
          </cell>
          <cell r="L216">
            <v>0.21184566232489555</v>
          </cell>
          <cell r="M216">
            <v>862</v>
          </cell>
          <cell r="N216">
            <v>0.21184566232489555</v>
          </cell>
          <cell r="O216">
            <v>862</v>
          </cell>
          <cell r="P216">
            <v>9</v>
          </cell>
          <cell r="Q216" t="b">
            <v>1</v>
          </cell>
          <cell r="R216">
            <v>1.9</v>
          </cell>
          <cell r="S216">
            <v>452</v>
          </cell>
          <cell r="T216">
            <v>7.4</v>
          </cell>
          <cell r="U216" t="str">
            <v>Gap</v>
          </cell>
          <cell r="V216">
            <v>0</v>
          </cell>
          <cell r="W216" t="str">
            <v>TRUE ביר אל-מכסור</v>
          </cell>
          <cell r="X216">
            <v>3328</v>
          </cell>
          <cell r="Y216">
            <v>2</v>
          </cell>
          <cell r="Z216">
            <v>8</v>
          </cell>
          <cell r="AA216" t="str">
            <v>Gap</v>
          </cell>
          <cell r="AB216">
            <v>2</v>
          </cell>
        </row>
        <row r="217">
          <cell r="B217">
            <v>998</v>
          </cell>
          <cell r="C217" t="str">
            <v>ביר אל-מכסור</v>
          </cell>
          <cell r="D217">
            <v>5482</v>
          </cell>
          <cell r="E217" t="str">
            <v>למ</v>
          </cell>
          <cell r="F217" t="str">
            <v>למ ביר אל-מכסור</v>
          </cell>
          <cell r="G217" t="str">
            <v>העבודה והשוויון</v>
          </cell>
          <cell r="H217" t="str">
            <v>חוג'יראת ח'אלד</v>
          </cell>
          <cell r="I217" t="str">
            <v>ביר אל-מכסור חוג'יראת ח'אלד</v>
          </cell>
          <cell r="J217">
            <v>4069</v>
          </cell>
          <cell r="K217">
            <v>4069</v>
          </cell>
          <cell r="L217">
            <v>0.17424428606537232</v>
          </cell>
          <cell r="M217">
            <v>709</v>
          </cell>
          <cell r="N217">
            <v>0.17424428606537232</v>
          </cell>
          <cell r="O217">
            <v>709</v>
          </cell>
          <cell r="P217">
            <v>9</v>
          </cell>
          <cell r="Q217" t="b">
            <v>1</v>
          </cell>
          <cell r="R217">
            <v>1.6</v>
          </cell>
          <cell r="S217">
            <v>452</v>
          </cell>
          <cell r="T217">
            <v>7.4</v>
          </cell>
          <cell r="U217" t="str">
            <v>Gap</v>
          </cell>
          <cell r="V217">
            <v>0</v>
          </cell>
          <cell r="W217" t="str">
            <v>TRUE ביר אל-מכסור</v>
          </cell>
          <cell r="X217">
            <v>3328</v>
          </cell>
          <cell r="Y217">
            <v>2</v>
          </cell>
          <cell r="Z217">
            <v>8</v>
          </cell>
          <cell r="AA217" t="str">
            <v>Gap</v>
          </cell>
          <cell r="AB217">
            <v>2</v>
          </cell>
        </row>
        <row r="218">
          <cell r="B218">
            <v>998</v>
          </cell>
          <cell r="C218" t="str">
            <v>ביר אל-מכסור</v>
          </cell>
          <cell r="D218">
            <v>5482</v>
          </cell>
          <cell r="E218" t="str">
            <v>יא</v>
          </cell>
          <cell r="F218" t="str">
            <v>יא ביר אל-מכסור</v>
          </cell>
          <cell r="G218" t="str">
            <v>שלווה ופיתוח</v>
          </cell>
          <cell r="H218" t="str">
            <v>גדיר מוחמד</v>
          </cell>
          <cell r="I218" t="str">
            <v>ביר אל-מכסור גדיר מוחמד</v>
          </cell>
          <cell r="J218">
            <v>4069</v>
          </cell>
          <cell r="K218">
            <v>4069</v>
          </cell>
          <cell r="L218">
            <v>0.12828704841484395</v>
          </cell>
          <cell r="M218">
            <v>522</v>
          </cell>
          <cell r="N218">
            <v>0.12828704841484395</v>
          </cell>
          <cell r="O218">
            <v>522</v>
          </cell>
          <cell r="P218">
            <v>9</v>
          </cell>
          <cell r="Q218" t="b">
            <v>1</v>
          </cell>
          <cell r="R218">
            <v>1.2</v>
          </cell>
          <cell r="S218">
            <v>452</v>
          </cell>
          <cell r="T218">
            <v>7.4</v>
          </cell>
          <cell r="U218" t="str">
            <v>Gap</v>
          </cell>
          <cell r="V218">
            <v>0</v>
          </cell>
          <cell r="W218" t="str">
            <v>TRUE ביר אל-מכסור</v>
          </cell>
          <cell r="X218">
            <v>3328</v>
          </cell>
          <cell r="Y218">
            <v>1</v>
          </cell>
          <cell r="Z218">
            <v>8</v>
          </cell>
          <cell r="AA218" t="str">
            <v>Gap</v>
          </cell>
          <cell r="AB218">
            <v>1</v>
          </cell>
        </row>
        <row r="219">
          <cell r="B219">
            <v>998</v>
          </cell>
          <cell r="C219" t="str">
            <v>ביר אל-מכסור</v>
          </cell>
          <cell r="D219">
            <v>5482</v>
          </cell>
          <cell r="E219" t="str">
            <v>הד</v>
          </cell>
          <cell r="F219" t="str">
            <v>הד ביר אל-מכסור</v>
          </cell>
          <cell r="G219" t="str">
            <v>אלתחאלף ולאתחאד</v>
          </cell>
          <cell r="H219" t="str">
            <v>חוג'יראת מוניר</v>
          </cell>
          <cell r="I219" t="str">
            <v>ביר אל-מכסור חוג'יראת מוניר</v>
          </cell>
          <cell r="J219">
            <v>4069</v>
          </cell>
          <cell r="K219">
            <v>4069</v>
          </cell>
          <cell r="L219">
            <v>0.11943966576554436</v>
          </cell>
          <cell r="M219">
            <v>486</v>
          </cell>
          <cell r="N219">
            <v>0.11943966576554436</v>
          </cell>
          <cell r="O219">
            <v>486</v>
          </cell>
          <cell r="P219">
            <v>9</v>
          </cell>
          <cell r="Q219" t="b">
            <v>1</v>
          </cell>
          <cell r="R219">
            <v>1.1000000000000001</v>
          </cell>
          <cell r="S219">
            <v>452</v>
          </cell>
          <cell r="T219">
            <v>7.4</v>
          </cell>
          <cell r="U219" t="str">
            <v>Gap</v>
          </cell>
          <cell r="V219">
            <v>0</v>
          </cell>
          <cell r="W219" t="str">
            <v>TRUE ביר אל-מכסור</v>
          </cell>
          <cell r="X219">
            <v>3328</v>
          </cell>
          <cell r="Y219">
            <v>1</v>
          </cell>
          <cell r="Z219">
            <v>8</v>
          </cell>
          <cell r="AA219" t="str">
            <v>Gap</v>
          </cell>
          <cell r="AB219">
            <v>1</v>
          </cell>
        </row>
        <row r="220">
          <cell r="B220">
            <v>998</v>
          </cell>
          <cell r="C220" t="str">
            <v>ביר אל-מכסור</v>
          </cell>
          <cell r="D220">
            <v>5482</v>
          </cell>
          <cell r="E220" t="str">
            <v>נ</v>
          </cell>
          <cell r="F220" t="str">
            <v>נ ביר אל-מכסור</v>
          </cell>
          <cell r="G220" t="str">
            <v>אלנור</v>
          </cell>
          <cell r="H220" t="str">
            <v>חריב פתחי</v>
          </cell>
          <cell r="I220" t="str">
            <v>ביר אל-מכסור חריב פתחי</v>
          </cell>
          <cell r="J220">
            <v>4069</v>
          </cell>
          <cell r="K220">
            <v>4069</v>
          </cell>
          <cell r="L220">
            <v>9.3634799705087243E-2</v>
          </cell>
          <cell r="M220">
            <v>381</v>
          </cell>
          <cell r="N220">
            <v>9.3634799705087243E-2</v>
          </cell>
          <cell r="O220">
            <v>381</v>
          </cell>
          <cell r="P220">
            <v>9</v>
          </cell>
          <cell r="Q220" t="b">
            <v>1</v>
          </cell>
          <cell r="R220">
            <v>0.8</v>
          </cell>
          <cell r="S220">
            <v>452</v>
          </cell>
          <cell r="T220">
            <v>7.4</v>
          </cell>
          <cell r="U220" t="str">
            <v>Gap</v>
          </cell>
          <cell r="V220">
            <v>0</v>
          </cell>
          <cell r="W220" t="str">
            <v>TRUE ביר אל-מכסור</v>
          </cell>
          <cell r="X220">
            <v>3328</v>
          </cell>
          <cell r="Y220">
            <v>1</v>
          </cell>
          <cell r="Z220">
            <v>8</v>
          </cell>
          <cell r="AA220" t="str">
            <v>Gap</v>
          </cell>
          <cell r="AB220">
            <v>1</v>
          </cell>
        </row>
        <row r="221">
          <cell r="B221">
            <v>998</v>
          </cell>
          <cell r="C221" t="str">
            <v>ביר אל-מכסור</v>
          </cell>
          <cell r="D221">
            <v>5482</v>
          </cell>
          <cell r="E221" t="str">
            <v>ז</v>
          </cell>
          <cell r="F221" t="str">
            <v>ז ביר אל-מכסור</v>
          </cell>
          <cell r="G221" t="str">
            <v>אלסחוה ללתוחיד</v>
          </cell>
          <cell r="I221" t="str">
            <v xml:space="preserve">ביר אל-מכסור </v>
          </cell>
          <cell r="J221">
            <v>4069</v>
          </cell>
          <cell r="K221">
            <v>4069</v>
          </cell>
          <cell r="L221">
            <v>9.0439911526173505E-2</v>
          </cell>
          <cell r="M221">
            <v>368</v>
          </cell>
          <cell r="N221">
            <v>9.0439911526173505E-2</v>
          </cell>
          <cell r="O221">
            <v>368</v>
          </cell>
          <cell r="P221">
            <v>9</v>
          </cell>
          <cell r="Q221" t="b">
            <v>1</v>
          </cell>
          <cell r="R221">
            <v>0.8</v>
          </cell>
          <cell r="S221">
            <v>452</v>
          </cell>
          <cell r="T221">
            <v>7.4</v>
          </cell>
          <cell r="U221" t="str">
            <v>Gap</v>
          </cell>
          <cell r="V221">
            <v>0</v>
          </cell>
          <cell r="W221" t="str">
            <v>TRUE ביר אל-מכסור</v>
          </cell>
          <cell r="X221">
            <v>3328</v>
          </cell>
          <cell r="Y221">
            <v>1</v>
          </cell>
          <cell r="Z221">
            <v>8</v>
          </cell>
          <cell r="AA221" t="str">
            <v>Gap</v>
          </cell>
          <cell r="AB221">
            <v>1</v>
          </cell>
        </row>
        <row r="222">
          <cell r="B222">
            <v>998</v>
          </cell>
          <cell r="C222" t="str">
            <v>ביר אל-מכסור</v>
          </cell>
          <cell r="D222">
            <v>5482</v>
          </cell>
          <cell r="E222" t="str">
            <v>מח</v>
          </cell>
          <cell r="F222" t="str">
            <v>מח ביר אל-מכסור</v>
          </cell>
          <cell r="G222" t="str">
            <v>אלוחדה ללתגייר</v>
          </cell>
          <cell r="H222" t="str">
            <v>גדיר עבד</v>
          </cell>
          <cell r="I222" t="str">
            <v>ביר אל-מכסור גדיר עבד</v>
          </cell>
          <cell r="J222">
            <v>4069</v>
          </cell>
          <cell r="K222">
            <v>4069</v>
          </cell>
          <cell r="L222">
            <v>7.6431555664782505E-2</v>
          </cell>
          <cell r="M222">
            <v>311</v>
          </cell>
          <cell r="N222">
            <v>7.6431555664782505E-2</v>
          </cell>
          <cell r="O222">
            <v>311</v>
          </cell>
          <cell r="P222">
            <v>9</v>
          </cell>
          <cell r="Q222" t="b">
            <v>0</v>
          </cell>
          <cell r="R222">
            <v>0</v>
          </cell>
          <cell r="S222">
            <v>452</v>
          </cell>
          <cell r="T222">
            <v>7.4</v>
          </cell>
          <cell r="U222" t="str">
            <v>Gap</v>
          </cell>
          <cell r="V222">
            <v>0</v>
          </cell>
          <cell r="W222" t="str">
            <v>FALSE ביר אל-מכסור</v>
          </cell>
          <cell r="X222">
            <v>741</v>
          </cell>
          <cell r="Y222">
            <v>0</v>
          </cell>
          <cell r="Z222">
            <v>8</v>
          </cell>
          <cell r="AA222" t="str">
            <v>Gap</v>
          </cell>
          <cell r="AB222">
            <v>0</v>
          </cell>
        </row>
        <row r="223">
          <cell r="B223">
            <v>998</v>
          </cell>
          <cell r="C223" t="str">
            <v>ביר אל-מכסור</v>
          </cell>
          <cell r="D223">
            <v>5482</v>
          </cell>
          <cell r="E223" t="str">
            <v>ו</v>
          </cell>
          <cell r="F223" t="str">
            <v>ו ביר אל-מכסור</v>
          </cell>
          <cell r="G223" t="str">
            <v>חזית ביר אלמכסור הדימוקרטית</v>
          </cell>
          <cell r="I223" t="str">
            <v xml:space="preserve">ביר אל-מכסור </v>
          </cell>
          <cell r="J223">
            <v>4069</v>
          </cell>
          <cell r="K223">
            <v>4069</v>
          </cell>
          <cell r="L223">
            <v>4.5465716392233964E-2</v>
          </cell>
          <cell r="M223">
            <v>185</v>
          </cell>
          <cell r="N223">
            <v>4.5465716392233964E-2</v>
          </cell>
          <cell r="O223">
            <v>185</v>
          </cell>
          <cell r="P223">
            <v>9</v>
          </cell>
          <cell r="Q223" t="b">
            <v>0</v>
          </cell>
          <cell r="R223">
            <v>0</v>
          </cell>
          <cell r="S223">
            <v>452</v>
          </cell>
          <cell r="T223">
            <v>7.4</v>
          </cell>
          <cell r="U223" t="str">
            <v>Gap</v>
          </cell>
          <cell r="V223">
            <v>0</v>
          </cell>
          <cell r="W223" t="str">
            <v>FALSE ביר אל-מכסור</v>
          </cell>
          <cell r="X223">
            <v>741</v>
          </cell>
          <cell r="Y223">
            <v>0</v>
          </cell>
          <cell r="Z223">
            <v>8</v>
          </cell>
          <cell r="AA223" t="str">
            <v>Gap</v>
          </cell>
          <cell r="AB223">
            <v>0</v>
          </cell>
        </row>
        <row r="224">
          <cell r="B224">
            <v>998</v>
          </cell>
          <cell r="C224" t="str">
            <v>ביר אל-מכסור</v>
          </cell>
          <cell r="D224">
            <v>5482</v>
          </cell>
          <cell r="E224" t="str">
            <v>ע</v>
          </cell>
          <cell r="F224" t="str">
            <v>ע ביר אל-מכסור</v>
          </cell>
          <cell r="G224" t="str">
            <v>אלתקדם ואלנגאח</v>
          </cell>
          <cell r="I224" t="str">
            <v xml:space="preserve">ביר אל-מכסור </v>
          </cell>
          <cell r="J224">
            <v>4069</v>
          </cell>
          <cell r="K224">
            <v>4069</v>
          </cell>
          <cell r="L224">
            <v>3.9075940034406488E-2</v>
          </cell>
          <cell r="M224">
            <v>159</v>
          </cell>
          <cell r="N224">
            <v>3.9075940034406488E-2</v>
          </cell>
          <cell r="O224">
            <v>159</v>
          </cell>
          <cell r="P224">
            <v>9</v>
          </cell>
          <cell r="Q224" t="b">
            <v>0</v>
          </cell>
          <cell r="R224">
            <v>0</v>
          </cell>
          <cell r="S224">
            <v>452</v>
          </cell>
          <cell r="T224">
            <v>7.4</v>
          </cell>
          <cell r="U224" t="str">
            <v>Gap</v>
          </cell>
          <cell r="V224">
            <v>0</v>
          </cell>
          <cell r="W224" t="str">
            <v>FALSE ביר אל-מכסור</v>
          </cell>
          <cell r="X224">
            <v>741</v>
          </cell>
          <cell r="Y224">
            <v>0</v>
          </cell>
          <cell r="Z224">
            <v>8</v>
          </cell>
          <cell r="AA224" t="str">
            <v>Gap</v>
          </cell>
          <cell r="AB224">
            <v>0</v>
          </cell>
        </row>
        <row r="225">
          <cell r="B225">
            <v>998</v>
          </cell>
          <cell r="C225" t="str">
            <v>ביר אל-מכסור</v>
          </cell>
          <cell r="D225">
            <v>5482</v>
          </cell>
          <cell r="E225" t="str">
            <v>י</v>
          </cell>
          <cell r="F225" t="str">
            <v>י ביר אל-מכסור</v>
          </cell>
          <cell r="G225" t="str">
            <v>אלמוסתקבל</v>
          </cell>
          <cell r="H225" t="str">
            <v>חוג'יראת חוסין</v>
          </cell>
          <cell r="I225" t="str">
            <v>ביר אל-מכסור חוג'יראת חוסין</v>
          </cell>
          <cell r="J225">
            <v>4069</v>
          </cell>
          <cell r="K225">
            <v>4069</v>
          </cell>
          <cell r="L225">
            <v>1.6711722782010323E-2</v>
          </cell>
          <cell r="M225">
            <v>68</v>
          </cell>
          <cell r="N225">
            <v>1.6711722782010323E-2</v>
          </cell>
          <cell r="O225">
            <v>68</v>
          </cell>
          <cell r="P225">
            <v>9</v>
          </cell>
          <cell r="Q225" t="b">
            <v>0</v>
          </cell>
          <cell r="R225">
            <v>0</v>
          </cell>
          <cell r="S225">
            <v>452</v>
          </cell>
          <cell r="T225">
            <v>7.4</v>
          </cell>
          <cell r="U225" t="str">
            <v>Gap</v>
          </cell>
          <cell r="V225">
            <v>0</v>
          </cell>
          <cell r="W225" t="str">
            <v>FALSE ביר אל-מכסור</v>
          </cell>
          <cell r="X225">
            <v>741</v>
          </cell>
          <cell r="Y225">
            <v>0</v>
          </cell>
          <cell r="Z225">
            <v>8</v>
          </cell>
          <cell r="AA225" t="str">
            <v>Gap</v>
          </cell>
          <cell r="AB225">
            <v>0</v>
          </cell>
        </row>
        <row r="226">
          <cell r="B226">
            <v>998</v>
          </cell>
          <cell r="C226" t="str">
            <v>ביר אל-מכסור</v>
          </cell>
          <cell r="D226">
            <v>5482</v>
          </cell>
          <cell r="E226" t="str">
            <v>ף</v>
          </cell>
          <cell r="F226" t="str">
            <v>ף ביר אל-מכסור</v>
          </cell>
          <cell r="G226" t="str">
            <v>אלועי ולנהדה</v>
          </cell>
          <cell r="H226" t="str">
            <v>גדיר יוסף</v>
          </cell>
          <cell r="I226" t="str">
            <v>ביר אל-מכסור גדיר יוסף</v>
          </cell>
          <cell r="J226">
            <v>4069</v>
          </cell>
          <cell r="K226">
            <v>4069</v>
          </cell>
          <cell r="L226">
            <v>3.6864094372081593E-3</v>
          </cell>
          <cell r="M226">
            <v>15</v>
          </cell>
          <cell r="N226">
            <v>3.6864094372081593E-3</v>
          </cell>
          <cell r="O226">
            <v>15</v>
          </cell>
          <cell r="P226">
            <v>9</v>
          </cell>
          <cell r="Q226" t="b">
            <v>0</v>
          </cell>
          <cell r="R226">
            <v>0</v>
          </cell>
          <cell r="S226">
            <v>452</v>
          </cell>
          <cell r="T226">
            <v>7.4</v>
          </cell>
          <cell r="U226" t="str">
            <v>Gap</v>
          </cell>
          <cell r="V226">
            <v>0</v>
          </cell>
          <cell r="W226" t="str">
            <v>FALSE ביר אל-מכסור</v>
          </cell>
          <cell r="X226">
            <v>741</v>
          </cell>
          <cell r="Y226">
            <v>0</v>
          </cell>
          <cell r="Z226">
            <v>8</v>
          </cell>
          <cell r="AA226" t="str">
            <v>Gap</v>
          </cell>
          <cell r="AB226">
            <v>0</v>
          </cell>
        </row>
        <row r="227">
          <cell r="B227">
            <v>998</v>
          </cell>
          <cell r="C227" t="str">
            <v>ביר אל-מכסור</v>
          </cell>
          <cell r="D227">
            <v>5482</v>
          </cell>
          <cell r="E227" t="str">
            <v>ק</v>
          </cell>
          <cell r="F227" t="str">
            <v>ק ביר אל-מכסור</v>
          </cell>
          <cell r="G227" t="str">
            <v>אלאסלאח ואלתגייר</v>
          </cell>
          <cell r="H227" t="str">
            <v>חוג'יראת יאסר</v>
          </cell>
          <cell r="I227" t="str">
            <v>ביר אל-מכסור חוג'יראת יאסר</v>
          </cell>
          <cell r="J227">
            <v>4069</v>
          </cell>
          <cell r="K227">
            <v>4069</v>
          </cell>
          <cell r="L227">
            <v>7.372818874416319E-4</v>
          </cell>
          <cell r="M227">
            <v>3</v>
          </cell>
          <cell r="N227">
            <v>7.372818874416319E-4</v>
          </cell>
          <cell r="O227">
            <v>3</v>
          </cell>
          <cell r="P227">
            <v>9</v>
          </cell>
          <cell r="Q227" t="b">
            <v>0</v>
          </cell>
          <cell r="R227">
            <v>0</v>
          </cell>
          <cell r="S227">
            <v>452</v>
          </cell>
          <cell r="T227">
            <v>7.4</v>
          </cell>
          <cell r="U227" t="str">
            <v>Gap</v>
          </cell>
          <cell r="V227">
            <v>0</v>
          </cell>
          <cell r="W227" t="str">
            <v>FALSE ביר אל-מכסור</v>
          </cell>
          <cell r="X227">
            <v>741</v>
          </cell>
          <cell r="Y227">
            <v>0</v>
          </cell>
          <cell r="Z227">
            <v>8</v>
          </cell>
          <cell r="AA227" t="str">
            <v>Gap</v>
          </cell>
          <cell r="AB227">
            <v>0</v>
          </cell>
        </row>
        <row r="228">
          <cell r="B228">
            <v>998</v>
          </cell>
          <cell r="C228" t="str">
            <v>ביר אל-מכסור</v>
          </cell>
          <cell r="D228">
            <v>5482</v>
          </cell>
          <cell r="E228" t="str">
            <v>ץ</v>
          </cell>
          <cell r="F228" t="str">
            <v>ץ ביר אל-מכסור</v>
          </cell>
          <cell r="G228" t="str">
            <v>אחווה</v>
          </cell>
          <cell r="I228" t="str">
            <v xml:space="preserve">ביר אל-מכסור </v>
          </cell>
          <cell r="J228">
            <v>4069</v>
          </cell>
          <cell r="K228">
            <v>4069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9</v>
          </cell>
          <cell r="Q228" t="b">
            <v>0</v>
          </cell>
          <cell r="R228">
            <v>0</v>
          </cell>
          <cell r="S228">
            <v>452</v>
          </cell>
          <cell r="T228">
            <v>7.4</v>
          </cell>
          <cell r="U228" t="str">
            <v>Gap</v>
          </cell>
          <cell r="V228">
            <v>0</v>
          </cell>
          <cell r="W228" t="str">
            <v>FALSE ביר אל-מכסור</v>
          </cell>
          <cell r="X228">
            <v>741</v>
          </cell>
          <cell r="Y228">
            <v>0</v>
          </cell>
          <cell r="Z228">
            <v>8</v>
          </cell>
          <cell r="AA228" t="str">
            <v>Gap</v>
          </cell>
          <cell r="AB228">
            <v>0</v>
          </cell>
        </row>
        <row r="229">
          <cell r="B229">
            <v>3574</v>
          </cell>
          <cell r="C229" t="str">
            <v>בית אל</v>
          </cell>
          <cell r="D229">
            <v>3230</v>
          </cell>
          <cell r="E229" t="str">
            <v>אב</v>
          </cell>
          <cell r="F229" t="str">
            <v>אב בית אל</v>
          </cell>
          <cell r="G229" t="str">
            <v>תנופה לבית אל</v>
          </cell>
          <cell r="H229" t="str">
            <v>פיוטרקובסקי חנוך</v>
          </cell>
          <cell r="I229" t="str">
            <v>בית אל פיוטרקובסקי חנוך</v>
          </cell>
          <cell r="J229">
            <v>2307</v>
          </cell>
          <cell r="K229">
            <v>2307</v>
          </cell>
          <cell r="L229">
            <v>0.29475509319462506</v>
          </cell>
          <cell r="M229">
            <v>680</v>
          </cell>
          <cell r="N229">
            <v>0.29475509319462506</v>
          </cell>
          <cell r="O229">
            <v>680</v>
          </cell>
          <cell r="P229">
            <v>9</v>
          </cell>
          <cell r="Q229" t="b">
            <v>1</v>
          </cell>
          <cell r="R229">
            <v>2.7</v>
          </cell>
          <cell r="S229">
            <v>256</v>
          </cell>
          <cell r="T229">
            <v>8</v>
          </cell>
          <cell r="U229" t="str">
            <v>Gap</v>
          </cell>
          <cell r="V229">
            <v>0</v>
          </cell>
          <cell r="W229" t="str">
            <v>TRUE בית אל</v>
          </cell>
          <cell r="X229">
            <v>2028</v>
          </cell>
          <cell r="Y229">
            <v>3</v>
          </cell>
          <cell r="Z229">
            <v>10</v>
          </cell>
          <cell r="AA229" t="str">
            <v>Gap</v>
          </cell>
          <cell r="AB229">
            <v>3</v>
          </cell>
        </row>
        <row r="230">
          <cell r="B230">
            <v>3574</v>
          </cell>
          <cell r="C230" t="str">
            <v>בית אל</v>
          </cell>
          <cell r="D230">
            <v>3230</v>
          </cell>
          <cell r="E230" t="str">
            <v>שי</v>
          </cell>
          <cell r="F230" t="str">
            <v>שי בית אל</v>
          </cell>
          <cell r="G230" t="str">
            <v>בית אל שלי</v>
          </cell>
          <cell r="H230" t="str">
            <v>אלון שי</v>
          </cell>
          <cell r="I230" t="str">
            <v>בית אל אלון שי</v>
          </cell>
          <cell r="J230">
            <v>2307</v>
          </cell>
          <cell r="K230">
            <v>2307</v>
          </cell>
          <cell r="L230">
            <v>0.24924143909839619</v>
          </cell>
          <cell r="M230">
            <v>575</v>
          </cell>
          <cell r="N230">
            <v>0.24924143909839619</v>
          </cell>
          <cell r="O230">
            <v>575</v>
          </cell>
          <cell r="P230">
            <v>9</v>
          </cell>
          <cell r="Q230" t="b">
            <v>1</v>
          </cell>
          <cell r="R230">
            <v>2.2000000000000002</v>
          </cell>
          <cell r="S230">
            <v>256</v>
          </cell>
          <cell r="T230">
            <v>8</v>
          </cell>
          <cell r="U230" t="str">
            <v>Gap</v>
          </cell>
          <cell r="V230">
            <v>0</v>
          </cell>
          <cell r="W230" t="str">
            <v>TRUE בית אל</v>
          </cell>
          <cell r="X230">
            <v>2028</v>
          </cell>
          <cell r="Y230">
            <v>3</v>
          </cell>
          <cell r="Z230">
            <v>10</v>
          </cell>
          <cell r="AA230" t="str">
            <v>Gap</v>
          </cell>
          <cell r="AB230">
            <v>3</v>
          </cell>
        </row>
        <row r="231">
          <cell r="B231">
            <v>3574</v>
          </cell>
          <cell r="C231" t="str">
            <v>בית אל</v>
          </cell>
          <cell r="D231">
            <v>3230</v>
          </cell>
          <cell r="E231" t="str">
            <v>יח</v>
          </cell>
          <cell r="F231" t="str">
            <v>יח בית אל</v>
          </cell>
          <cell r="G231" t="str">
            <v>יחד למועצת בית אל</v>
          </cell>
          <cell r="I231" t="str">
            <v xml:space="preserve">בית אל </v>
          </cell>
          <cell r="J231">
            <v>2307</v>
          </cell>
          <cell r="K231">
            <v>2307</v>
          </cell>
          <cell r="L231">
            <v>0.1846553966189857</v>
          </cell>
          <cell r="M231">
            <v>426</v>
          </cell>
          <cell r="N231">
            <v>0.1846553966189857</v>
          </cell>
          <cell r="O231">
            <v>426</v>
          </cell>
          <cell r="P231">
            <v>9</v>
          </cell>
          <cell r="Q231" t="b">
            <v>1</v>
          </cell>
          <cell r="R231">
            <v>1.7</v>
          </cell>
          <cell r="S231">
            <v>256</v>
          </cell>
          <cell r="T231">
            <v>8</v>
          </cell>
          <cell r="U231" t="str">
            <v>Gap</v>
          </cell>
          <cell r="V231">
            <v>0</v>
          </cell>
          <cell r="W231" t="str">
            <v>TRUE בית אל</v>
          </cell>
          <cell r="X231">
            <v>2028</v>
          </cell>
          <cell r="Y231">
            <v>2</v>
          </cell>
          <cell r="Z231">
            <v>10</v>
          </cell>
          <cell r="AA231" t="str">
            <v>Gap</v>
          </cell>
          <cell r="AB231">
            <v>2</v>
          </cell>
        </row>
        <row r="232">
          <cell r="B232">
            <v>3574</v>
          </cell>
          <cell r="C232" t="str">
            <v>בית אל</v>
          </cell>
          <cell r="D232">
            <v>3230</v>
          </cell>
          <cell r="E232" t="str">
            <v>פ</v>
          </cell>
          <cell r="F232" t="str">
            <v>פ בית אל</v>
          </cell>
          <cell r="G232" t="str">
            <v>הדור הבא בראשות ישראל ליבמן</v>
          </cell>
          <cell r="H232" t="str">
            <v>ליבמן ישראל</v>
          </cell>
          <cell r="I232" t="str">
            <v>בית אל ליבמן ישראל</v>
          </cell>
          <cell r="J232">
            <v>2307</v>
          </cell>
          <cell r="K232">
            <v>2307</v>
          </cell>
          <cell r="L232">
            <v>0.15041179020372777</v>
          </cell>
          <cell r="M232">
            <v>347</v>
          </cell>
          <cell r="N232">
            <v>0.15041179020372777</v>
          </cell>
          <cell r="O232">
            <v>347</v>
          </cell>
          <cell r="P232">
            <v>9</v>
          </cell>
          <cell r="Q232" t="b">
            <v>1</v>
          </cell>
          <cell r="R232">
            <v>1.4</v>
          </cell>
          <cell r="S232">
            <v>256</v>
          </cell>
          <cell r="T232">
            <v>8</v>
          </cell>
          <cell r="U232" t="str">
            <v>Gap</v>
          </cell>
          <cell r="V232">
            <v>0</v>
          </cell>
          <cell r="W232" t="str">
            <v>TRUE בית אל</v>
          </cell>
          <cell r="X232">
            <v>2028</v>
          </cell>
          <cell r="Y232">
            <v>2</v>
          </cell>
          <cell r="Z232">
            <v>10</v>
          </cell>
          <cell r="AA232" t="str">
            <v>Gap</v>
          </cell>
          <cell r="AB232">
            <v>2</v>
          </cell>
        </row>
        <row r="233">
          <cell r="B233">
            <v>3574</v>
          </cell>
          <cell r="C233" t="str">
            <v>בית אל</v>
          </cell>
          <cell r="D233">
            <v>3230</v>
          </cell>
          <cell r="E233" t="str">
            <v>נץ</v>
          </cell>
          <cell r="F233" t="str">
            <v>נץ בית אל</v>
          </cell>
          <cell r="G233" t="str">
            <v>בית אל ג</v>
          </cell>
          <cell r="I233" t="str">
            <v xml:space="preserve">בית אל </v>
          </cell>
          <cell r="J233">
            <v>2307</v>
          </cell>
          <cell r="K233">
            <v>2307</v>
          </cell>
          <cell r="L233">
            <v>6.5452969224100557E-2</v>
          </cell>
          <cell r="M233">
            <v>151</v>
          </cell>
          <cell r="N233">
            <v>6.5452969224100557E-2</v>
          </cell>
          <cell r="O233">
            <v>150.99999999999997</v>
          </cell>
          <cell r="P233">
            <v>9</v>
          </cell>
          <cell r="Q233" t="b">
            <v>0</v>
          </cell>
          <cell r="R233">
            <v>0</v>
          </cell>
          <cell r="S233">
            <v>256</v>
          </cell>
          <cell r="T233">
            <v>8</v>
          </cell>
          <cell r="U233" t="str">
            <v>Gap</v>
          </cell>
          <cell r="V233">
            <v>0</v>
          </cell>
          <cell r="W233" t="str">
            <v>FALSE בית אל</v>
          </cell>
          <cell r="X233">
            <v>279</v>
          </cell>
          <cell r="Y233">
            <v>0</v>
          </cell>
          <cell r="Z233">
            <v>10</v>
          </cell>
          <cell r="AA233" t="str">
            <v>Gap</v>
          </cell>
          <cell r="AB233">
            <v>0</v>
          </cell>
        </row>
        <row r="234">
          <cell r="B234">
            <v>3574</v>
          </cell>
          <cell r="C234" t="str">
            <v>בית אל</v>
          </cell>
          <cell r="D234">
            <v>3230</v>
          </cell>
          <cell r="E234" t="str">
            <v>קנ</v>
          </cell>
          <cell r="F234" t="str">
            <v>קנ בית אל</v>
          </cell>
          <cell r="G234" t="str">
            <v>בית אל במרכז</v>
          </cell>
          <cell r="H234" t="str">
            <v>ילינק אהוד</v>
          </cell>
          <cell r="I234" t="str">
            <v>בית אל ילינק אהוד</v>
          </cell>
          <cell r="J234">
            <v>2307</v>
          </cell>
          <cell r="K234">
            <v>2307</v>
          </cell>
          <cell r="L234">
            <v>5.5483311660164715E-2</v>
          </cell>
          <cell r="M234">
            <v>128</v>
          </cell>
          <cell r="N234">
            <v>5.5483311660164715E-2</v>
          </cell>
          <cell r="O234">
            <v>128</v>
          </cell>
          <cell r="P234">
            <v>9</v>
          </cell>
          <cell r="Q234" t="b">
            <v>0</v>
          </cell>
          <cell r="R234">
            <v>0</v>
          </cell>
          <cell r="S234">
            <v>256</v>
          </cell>
          <cell r="T234">
            <v>8</v>
          </cell>
          <cell r="U234" t="str">
            <v>Gap</v>
          </cell>
          <cell r="V234">
            <v>0</v>
          </cell>
          <cell r="W234" t="str">
            <v>FALSE בית אל</v>
          </cell>
          <cell r="X234">
            <v>279</v>
          </cell>
          <cell r="Y234">
            <v>0</v>
          </cell>
          <cell r="Z234">
            <v>10</v>
          </cell>
          <cell r="AA234" t="str">
            <v>Gap</v>
          </cell>
          <cell r="AB234">
            <v>0</v>
          </cell>
        </row>
        <row r="235">
          <cell r="B235">
            <v>3652</v>
          </cell>
          <cell r="C235" t="str">
            <v>בית אריה</v>
          </cell>
          <cell r="D235">
            <v>2973</v>
          </cell>
          <cell r="E235" t="str">
            <v>רק</v>
          </cell>
          <cell r="F235" t="str">
            <v>רק בית אריה</v>
          </cell>
          <cell r="G235" t="str">
            <v>בית אריה עופרים בראשות אבי נעים</v>
          </cell>
          <cell r="H235" t="str">
            <v>נעים אבי</v>
          </cell>
          <cell r="I235" t="str">
            <v>בית אריה נעים אבי</v>
          </cell>
          <cell r="J235">
            <v>2203</v>
          </cell>
          <cell r="K235">
            <v>2203</v>
          </cell>
          <cell r="L235">
            <v>0.37948252383113934</v>
          </cell>
          <cell r="M235">
            <v>836</v>
          </cell>
          <cell r="N235">
            <v>0.37948252383113934</v>
          </cell>
          <cell r="O235">
            <v>836</v>
          </cell>
          <cell r="P235">
            <v>9</v>
          </cell>
          <cell r="Q235" t="b">
            <v>1</v>
          </cell>
          <cell r="R235">
            <v>3.4</v>
          </cell>
          <cell r="S235">
            <v>245</v>
          </cell>
          <cell r="T235">
            <v>8.5</v>
          </cell>
          <cell r="U235" t="str">
            <v>Gap</v>
          </cell>
          <cell r="V235">
            <v>1</v>
          </cell>
          <cell r="W235" t="str">
            <v>TRUE בית אריה</v>
          </cell>
          <cell r="X235">
            <v>2075</v>
          </cell>
          <cell r="Y235">
            <v>4</v>
          </cell>
          <cell r="Z235">
            <v>10</v>
          </cell>
          <cell r="AA235" t="str">
            <v>Gap</v>
          </cell>
          <cell r="AB235">
            <v>4</v>
          </cell>
        </row>
        <row r="236">
          <cell r="B236">
            <v>3652</v>
          </cell>
          <cell r="C236" t="str">
            <v>בית אריה</v>
          </cell>
          <cell r="D236">
            <v>2973</v>
          </cell>
          <cell r="E236" t="str">
            <v>זך</v>
          </cell>
          <cell r="F236" t="str">
            <v>זך בית אריה</v>
          </cell>
          <cell r="G236" t="str">
            <v>בסגנון שלך בראשות יהודה אלבוים</v>
          </cell>
          <cell r="H236" t="str">
            <v>אלבוים יהודה</v>
          </cell>
          <cell r="I236" t="str">
            <v>בית אריה אלבוים יהודה</v>
          </cell>
          <cell r="J236">
            <v>2203</v>
          </cell>
          <cell r="K236">
            <v>2203</v>
          </cell>
          <cell r="L236">
            <v>0.37585111211983657</v>
          </cell>
          <cell r="M236">
            <v>828</v>
          </cell>
          <cell r="N236">
            <v>0.37585111211983657</v>
          </cell>
          <cell r="O236">
            <v>828</v>
          </cell>
          <cell r="P236">
            <v>9</v>
          </cell>
          <cell r="Q236" t="b">
            <v>1</v>
          </cell>
          <cell r="R236">
            <v>3.4</v>
          </cell>
          <cell r="S236">
            <v>245</v>
          </cell>
          <cell r="T236">
            <v>8.5</v>
          </cell>
          <cell r="U236" t="str">
            <v>Gap</v>
          </cell>
          <cell r="V236">
            <v>0</v>
          </cell>
          <cell r="W236" t="str">
            <v>TRUE בית אריה</v>
          </cell>
          <cell r="X236">
            <v>2075</v>
          </cell>
          <cell r="Y236">
            <v>4</v>
          </cell>
          <cell r="Z236">
            <v>10</v>
          </cell>
          <cell r="AA236" t="str">
            <v>Gap</v>
          </cell>
          <cell r="AB236">
            <v>4</v>
          </cell>
        </row>
        <row r="237">
          <cell r="B237">
            <v>3652</v>
          </cell>
          <cell r="C237" t="str">
            <v>בית אריה</v>
          </cell>
          <cell r="D237">
            <v>2973</v>
          </cell>
          <cell r="E237" t="str">
            <v>ינ</v>
          </cell>
          <cell r="F237" t="str">
            <v>ינ בית אריה</v>
          </cell>
          <cell r="G237" t="str">
            <v>עימנו עתיד לקהילה בראשות רן מנו</v>
          </cell>
          <cell r="H237" t="str">
            <v>מנו רן</v>
          </cell>
          <cell r="I237" t="str">
            <v>בית אריה מנו רן</v>
          </cell>
          <cell r="J237">
            <v>2203</v>
          </cell>
          <cell r="K237">
            <v>2203</v>
          </cell>
          <cell r="L237">
            <v>0.18656377666817975</v>
          </cell>
          <cell r="M237">
            <v>411</v>
          </cell>
          <cell r="N237">
            <v>0.18656377666817975</v>
          </cell>
          <cell r="O237">
            <v>411</v>
          </cell>
          <cell r="P237">
            <v>9</v>
          </cell>
          <cell r="Q237" t="b">
            <v>1</v>
          </cell>
          <cell r="R237">
            <v>1.7</v>
          </cell>
          <cell r="S237">
            <v>245</v>
          </cell>
          <cell r="T237">
            <v>8.5</v>
          </cell>
          <cell r="U237" t="str">
            <v>Gap</v>
          </cell>
          <cell r="V237">
            <v>0</v>
          </cell>
          <cell r="W237" t="str">
            <v>TRUE בית אריה</v>
          </cell>
          <cell r="X237">
            <v>2075</v>
          </cell>
          <cell r="Y237">
            <v>2</v>
          </cell>
          <cell r="Z237">
            <v>10</v>
          </cell>
          <cell r="AA237" t="str">
            <v>Gap</v>
          </cell>
          <cell r="AB237">
            <v>2</v>
          </cell>
        </row>
        <row r="238">
          <cell r="B238">
            <v>3652</v>
          </cell>
          <cell r="C238" t="str">
            <v>בית אריה</v>
          </cell>
          <cell r="D238">
            <v>2973</v>
          </cell>
          <cell r="E238" t="str">
            <v>שב</v>
          </cell>
          <cell r="F238" t="str">
            <v>שב בית אריה</v>
          </cell>
          <cell r="G238" t="str">
            <v>שלום בית</v>
          </cell>
          <cell r="H238" t="str">
            <v>כהן שמעון בצלאל</v>
          </cell>
          <cell r="I238" t="str">
            <v>בית אריה כהן שמעון בצלאל</v>
          </cell>
          <cell r="J238">
            <v>2203</v>
          </cell>
          <cell r="K238">
            <v>2203</v>
          </cell>
          <cell r="L238">
            <v>5.8102587380844305E-2</v>
          </cell>
          <cell r="M238">
            <v>128</v>
          </cell>
          <cell r="N238">
            <v>5.8102587380844305E-2</v>
          </cell>
          <cell r="O238">
            <v>128</v>
          </cell>
          <cell r="P238">
            <v>9</v>
          </cell>
          <cell r="Q238" t="b">
            <v>0</v>
          </cell>
          <cell r="R238">
            <v>0</v>
          </cell>
          <cell r="S238">
            <v>245</v>
          </cell>
          <cell r="T238">
            <v>8.5</v>
          </cell>
          <cell r="U238" t="str">
            <v>Gap</v>
          </cell>
          <cell r="V238">
            <v>0</v>
          </cell>
          <cell r="W238" t="str">
            <v>FALSE בית אריה</v>
          </cell>
          <cell r="X238">
            <v>128</v>
          </cell>
          <cell r="Y238">
            <v>0</v>
          </cell>
          <cell r="Z238">
            <v>10</v>
          </cell>
          <cell r="AA238" t="str">
            <v>Gap</v>
          </cell>
          <cell r="AB238">
            <v>0</v>
          </cell>
        </row>
        <row r="239">
          <cell r="B239">
            <v>480</v>
          </cell>
          <cell r="C239" t="str">
            <v>בית ג'ן</v>
          </cell>
          <cell r="D239">
            <v>7827</v>
          </cell>
          <cell r="E239" t="str">
            <v>חר</v>
          </cell>
          <cell r="F239" t="str">
            <v>חר בית ג'ן</v>
          </cell>
          <cell r="G239" t="str">
            <v>בית-ג'ן תחילה</v>
          </cell>
          <cell r="I239" t="str">
            <v xml:space="preserve">בית ג'ן </v>
          </cell>
          <cell r="J239">
            <v>7103</v>
          </cell>
          <cell r="K239">
            <v>7103</v>
          </cell>
          <cell r="L239">
            <v>0.12023088835703225</v>
          </cell>
          <cell r="M239">
            <v>854</v>
          </cell>
          <cell r="N239">
            <v>0.12023088835703225</v>
          </cell>
          <cell r="O239">
            <v>854</v>
          </cell>
          <cell r="P239">
            <v>11</v>
          </cell>
          <cell r="Q239" t="b">
            <v>1</v>
          </cell>
          <cell r="R239">
            <v>1.3</v>
          </cell>
          <cell r="S239">
            <v>646</v>
          </cell>
          <cell r="T239">
            <v>7.2999999999999989</v>
          </cell>
          <cell r="U239" t="str">
            <v>Gap</v>
          </cell>
          <cell r="V239">
            <v>0</v>
          </cell>
          <cell r="W239" t="str">
            <v>TRUE בית ג'ן</v>
          </cell>
          <cell r="X239">
            <v>4647</v>
          </cell>
          <cell r="Y239">
            <v>2</v>
          </cell>
          <cell r="Z239">
            <v>9</v>
          </cell>
          <cell r="AA239" t="str">
            <v>Gap</v>
          </cell>
          <cell r="AB239">
            <v>2</v>
          </cell>
        </row>
        <row r="240">
          <cell r="B240">
            <v>480</v>
          </cell>
          <cell r="C240" t="str">
            <v>בית ג'ן</v>
          </cell>
          <cell r="D240">
            <v>7827</v>
          </cell>
          <cell r="E240" t="str">
            <v>גת</v>
          </cell>
          <cell r="F240" t="str">
            <v>גת בית ג'ן</v>
          </cell>
          <cell r="G240" t="str">
            <v>חזית השותפות והעבודה</v>
          </cell>
          <cell r="I240" t="str">
            <v xml:space="preserve">בית ג'ן </v>
          </cell>
          <cell r="J240">
            <v>7103</v>
          </cell>
          <cell r="K240">
            <v>7103</v>
          </cell>
          <cell r="L240">
            <v>8.6442348303533714E-2</v>
          </cell>
          <cell r="M240">
            <v>614</v>
          </cell>
          <cell r="N240">
            <v>8.6442348303533714E-2</v>
          </cell>
          <cell r="O240">
            <v>614</v>
          </cell>
          <cell r="P240">
            <v>11</v>
          </cell>
          <cell r="Q240" t="b">
            <v>1</v>
          </cell>
          <cell r="R240">
            <v>1</v>
          </cell>
          <cell r="S240">
            <v>646</v>
          </cell>
          <cell r="T240">
            <v>7.2999999999999989</v>
          </cell>
          <cell r="U240" t="str">
            <v>Gap</v>
          </cell>
          <cell r="V240">
            <v>0</v>
          </cell>
          <cell r="W240" t="str">
            <v>TRUE בית ג'ן</v>
          </cell>
          <cell r="X240">
            <v>4647</v>
          </cell>
          <cell r="Y240">
            <v>1</v>
          </cell>
          <cell r="Z240">
            <v>9</v>
          </cell>
          <cell r="AA240" t="str">
            <v>Gap</v>
          </cell>
          <cell r="AB240">
            <v>1</v>
          </cell>
        </row>
        <row r="241">
          <cell r="B241">
            <v>480</v>
          </cell>
          <cell r="C241" t="str">
            <v>בית ג'ן</v>
          </cell>
          <cell r="D241">
            <v>7827</v>
          </cell>
          <cell r="E241" t="str">
            <v>פז</v>
          </cell>
          <cell r="F241" t="str">
            <v>פז בית ג'ן</v>
          </cell>
          <cell r="G241" t="str">
            <v>הקדמה</v>
          </cell>
          <cell r="I241" t="str">
            <v xml:space="preserve">בית ג'ן </v>
          </cell>
          <cell r="J241">
            <v>7103</v>
          </cell>
          <cell r="K241">
            <v>7103</v>
          </cell>
          <cell r="L241">
            <v>8.6442348303533714E-2</v>
          </cell>
          <cell r="M241">
            <v>614</v>
          </cell>
          <cell r="N241">
            <v>8.6442348303533714E-2</v>
          </cell>
          <cell r="O241">
            <v>614</v>
          </cell>
          <cell r="P241">
            <v>11</v>
          </cell>
          <cell r="Q241" t="b">
            <v>1</v>
          </cell>
          <cell r="R241">
            <v>1</v>
          </cell>
          <cell r="S241">
            <v>646</v>
          </cell>
          <cell r="T241">
            <v>7.2999999999999989</v>
          </cell>
          <cell r="U241" t="str">
            <v>Gap</v>
          </cell>
          <cell r="V241">
            <v>0</v>
          </cell>
          <cell r="W241" t="str">
            <v>TRUE בית ג'ן</v>
          </cell>
          <cell r="X241">
            <v>4647</v>
          </cell>
          <cell r="Y241">
            <v>1</v>
          </cell>
          <cell r="Z241">
            <v>9</v>
          </cell>
          <cell r="AA241" t="str">
            <v>Gap</v>
          </cell>
          <cell r="AB241">
            <v>1</v>
          </cell>
        </row>
        <row r="242">
          <cell r="B242">
            <v>480</v>
          </cell>
          <cell r="C242" t="str">
            <v>בית ג'ן</v>
          </cell>
          <cell r="D242">
            <v>7827</v>
          </cell>
          <cell r="E242" t="str">
            <v>פ</v>
          </cell>
          <cell r="F242" t="str">
            <v>פ בית ג'ן</v>
          </cell>
          <cell r="G242" t="str">
            <v>הדרך החדשה</v>
          </cell>
          <cell r="I242" t="str">
            <v xml:space="preserve">בית ג'ן </v>
          </cell>
          <cell r="J242">
            <v>7103</v>
          </cell>
          <cell r="K242">
            <v>7103</v>
          </cell>
          <cell r="L242">
            <v>7.5883429536815428E-2</v>
          </cell>
          <cell r="M242">
            <v>539</v>
          </cell>
          <cell r="N242">
            <v>7.5883429536815428E-2</v>
          </cell>
          <cell r="O242">
            <v>539</v>
          </cell>
          <cell r="P242">
            <v>11</v>
          </cell>
          <cell r="Q242" t="b">
            <v>1</v>
          </cell>
          <cell r="R242">
            <v>0.8</v>
          </cell>
          <cell r="S242">
            <v>646</v>
          </cell>
          <cell r="T242">
            <v>7.2999999999999989</v>
          </cell>
          <cell r="U242" t="str">
            <v>Gap</v>
          </cell>
          <cell r="V242">
            <v>0</v>
          </cell>
          <cell r="W242" t="str">
            <v>TRUE בית ג'ן</v>
          </cell>
          <cell r="X242">
            <v>4647</v>
          </cell>
          <cell r="Y242">
            <v>1</v>
          </cell>
          <cell r="Z242">
            <v>9</v>
          </cell>
          <cell r="AA242" t="str">
            <v>Gap</v>
          </cell>
          <cell r="AB242">
            <v>1</v>
          </cell>
        </row>
        <row r="243">
          <cell r="B243">
            <v>480</v>
          </cell>
          <cell r="C243" t="str">
            <v>בית ג'ן</v>
          </cell>
          <cell r="D243">
            <v>7827</v>
          </cell>
          <cell r="E243" t="str">
            <v>אמת</v>
          </cell>
          <cell r="F243" t="str">
            <v>אמת בית ג'ן</v>
          </cell>
          <cell r="G243" t="str">
            <v>אלספאא</v>
          </cell>
          <cell r="I243" t="str">
            <v xml:space="preserve">בית ג'ן </v>
          </cell>
          <cell r="J243">
            <v>7103</v>
          </cell>
          <cell r="K243">
            <v>7103</v>
          </cell>
          <cell r="L243">
            <v>7.1941433197240598E-2</v>
          </cell>
          <cell r="M243">
            <v>511</v>
          </cell>
          <cell r="N243">
            <v>7.1941433197240598E-2</v>
          </cell>
          <cell r="O243">
            <v>510.99999999999994</v>
          </cell>
          <cell r="P243">
            <v>11</v>
          </cell>
          <cell r="Q243" t="b">
            <v>1</v>
          </cell>
          <cell r="R243">
            <v>0.8</v>
          </cell>
          <cell r="S243">
            <v>646</v>
          </cell>
          <cell r="T243">
            <v>7.2999999999999989</v>
          </cell>
          <cell r="U243" t="str">
            <v>Gap</v>
          </cell>
          <cell r="V243">
            <v>0</v>
          </cell>
          <cell r="W243" t="str">
            <v>TRUE בית ג'ן</v>
          </cell>
          <cell r="X243">
            <v>4647</v>
          </cell>
          <cell r="Y243">
            <v>1</v>
          </cell>
          <cell r="Z243">
            <v>9</v>
          </cell>
          <cell r="AA243" t="str">
            <v>Gap</v>
          </cell>
          <cell r="AB243">
            <v>1</v>
          </cell>
        </row>
        <row r="244">
          <cell r="B244">
            <v>480</v>
          </cell>
          <cell r="C244" t="str">
            <v>בית ג'ן</v>
          </cell>
          <cell r="D244">
            <v>7827</v>
          </cell>
          <cell r="E244" t="str">
            <v>חי</v>
          </cell>
          <cell r="F244" t="str">
            <v>חי בית ג'ן</v>
          </cell>
          <cell r="G244" t="str">
            <v>סוא</v>
          </cell>
          <cell r="I244" t="str">
            <v xml:space="preserve">בית ג'ן </v>
          </cell>
          <cell r="J244">
            <v>7103</v>
          </cell>
          <cell r="K244">
            <v>7103</v>
          </cell>
          <cell r="L244">
            <v>7.1659862030128113E-2</v>
          </cell>
          <cell r="M244">
            <v>509</v>
          </cell>
          <cell r="N244">
            <v>7.1659862030128113E-2</v>
          </cell>
          <cell r="O244">
            <v>509</v>
          </cell>
          <cell r="P244">
            <v>11</v>
          </cell>
          <cell r="Q244" t="b">
            <v>1</v>
          </cell>
          <cell r="R244">
            <v>0.8</v>
          </cell>
          <cell r="S244">
            <v>646</v>
          </cell>
          <cell r="T244">
            <v>7.2999999999999989</v>
          </cell>
          <cell r="U244" t="str">
            <v>Gap</v>
          </cell>
          <cell r="V244">
            <v>0</v>
          </cell>
          <cell r="W244" t="str">
            <v>TRUE בית ג'ן</v>
          </cell>
          <cell r="X244">
            <v>4647</v>
          </cell>
          <cell r="Y244">
            <v>1</v>
          </cell>
          <cell r="Z244">
            <v>9</v>
          </cell>
          <cell r="AA244" t="str">
            <v>Gap</v>
          </cell>
          <cell r="AB244">
            <v>1</v>
          </cell>
        </row>
        <row r="245">
          <cell r="B245">
            <v>480</v>
          </cell>
          <cell r="C245" t="str">
            <v>בית ג'ן</v>
          </cell>
          <cell r="D245">
            <v>7827</v>
          </cell>
          <cell r="E245" t="str">
            <v>נצ</v>
          </cell>
          <cell r="F245" t="str">
            <v>נצ בית ג'ן</v>
          </cell>
          <cell r="G245" t="str">
            <v>הנאמנות</v>
          </cell>
          <cell r="I245" t="str">
            <v xml:space="preserve">בית ג'ן </v>
          </cell>
          <cell r="J245">
            <v>7103</v>
          </cell>
          <cell r="K245">
            <v>7103</v>
          </cell>
          <cell r="L245">
            <v>7.1096719695903143E-2</v>
          </cell>
          <cell r="M245">
            <v>505</v>
          </cell>
          <cell r="N245">
            <v>7.1096719695903143E-2</v>
          </cell>
          <cell r="O245">
            <v>505</v>
          </cell>
          <cell r="P245">
            <v>11</v>
          </cell>
          <cell r="Q245" t="b">
            <v>1</v>
          </cell>
          <cell r="R245">
            <v>0.8</v>
          </cell>
          <cell r="S245">
            <v>646</v>
          </cell>
          <cell r="T245">
            <v>7.2999999999999989</v>
          </cell>
          <cell r="U245" t="str">
            <v>Gap</v>
          </cell>
          <cell r="V245">
            <v>0</v>
          </cell>
          <cell r="W245" t="str">
            <v>TRUE בית ג'ן</v>
          </cell>
          <cell r="X245">
            <v>4647</v>
          </cell>
          <cell r="Y245">
            <v>1</v>
          </cell>
          <cell r="Z245">
            <v>9</v>
          </cell>
          <cell r="AA245" t="str">
            <v>Gap</v>
          </cell>
          <cell r="AB245">
            <v>1</v>
          </cell>
        </row>
        <row r="246">
          <cell r="B246">
            <v>480</v>
          </cell>
          <cell r="C246" t="str">
            <v>בית ג'ן</v>
          </cell>
          <cell r="D246">
            <v>7827</v>
          </cell>
          <cell r="E246" t="str">
            <v>חק</v>
          </cell>
          <cell r="F246" t="str">
            <v>חק בית ג'ן</v>
          </cell>
          <cell r="G246" t="str">
            <v>אחדות ומסירות</v>
          </cell>
          <cell r="I246" t="str">
            <v xml:space="preserve">בית ג'ן </v>
          </cell>
          <cell r="J246">
            <v>7103</v>
          </cell>
          <cell r="K246">
            <v>7103</v>
          </cell>
          <cell r="L246">
            <v>7.053357736167816E-2</v>
          </cell>
          <cell r="M246">
            <v>501</v>
          </cell>
          <cell r="N246">
            <v>7.053357736167816E-2</v>
          </cell>
          <cell r="O246">
            <v>500.99999999999994</v>
          </cell>
          <cell r="P246">
            <v>11</v>
          </cell>
          <cell r="Q246" t="b">
            <v>1</v>
          </cell>
          <cell r="R246">
            <v>0.8</v>
          </cell>
          <cell r="S246">
            <v>646</v>
          </cell>
          <cell r="T246">
            <v>7.2999999999999989</v>
          </cell>
          <cell r="U246" t="str">
            <v>Gap</v>
          </cell>
          <cell r="V246">
            <v>0</v>
          </cell>
          <cell r="W246" t="str">
            <v>TRUE בית ג'ן</v>
          </cell>
          <cell r="X246">
            <v>4647</v>
          </cell>
          <cell r="Y246">
            <v>1</v>
          </cell>
          <cell r="Z246">
            <v>9</v>
          </cell>
          <cell r="AA246" t="str">
            <v>Gap</v>
          </cell>
          <cell r="AB246">
            <v>1</v>
          </cell>
        </row>
        <row r="247">
          <cell r="B247">
            <v>480</v>
          </cell>
          <cell r="C247" t="str">
            <v>בית ג'ן</v>
          </cell>
          <cell r="D247">
            <v>7827</v>
          </cell>
          <cell r="E247" t="str">
            <v>עז</v>
          </cell>
          <cell r="F247" t="str">
            <v>עז בית ג'ן</v>
          </cell>
          <cell r="G247" t="str">
            <v>הנאמנים לדרך</v>
          </cell>
          <cell r="I247" t="str">
            <v xml:space="preserve">בית ג'ן </v>
          </cell>
          <cell r="J247">
            <v>7103</v>
          </cell>
          <cell r="K247">
            <v>7103</v>
          </cell>
          <cell r="L247">
            <v>6.4339011685203437E-2</v>
          </cell>
          <cell r="M247">
            <v>457</v>
          </cell>
          <cell r="N247">
            <v>6.4339011685203437E-2</v>
          </cell>
          <cell r="O247">
            <v>457</v>
          </cell>
          <cell r="P247">
            <v>11</v>
          </cell>
          <cell r="Q247" t="b">
            <v>0</v>
          </cell>
          <cell r="R247">
            <v>0</v>
          </cell>
          <cell r="S247">
            <v>646</v>
          </cell>
          <cell r="T247">
            <v>7.2999999999999989</v>
          </cell>
          <cell r="U247" t="str">
            <v>Gap</v>
          </cell>
          <cell r="V247">
            <v>0</v>
          </cell>
          <cell r="W247" t="str">
            <v>FALSE בית ג'ן</v>
          </cell>
          <cell r="X247">
            <v>2456</v>
          </cell>
          <cell r="Y247">
            <v>0</v>
          </cell>
          <cell r="Z247">
            <v>9</v>
          </cell>
          <cell r="AA247" t="str">
            <v>Gap</v>
          </cell>
          <cell r="AB247">
            <v>0</v>
          </cell>
        </row>
        <row r="248">
          <cell r="B248">
            <v>480</v>
          </cell>
          <cell r="C248" t="str">
            <v>בית ג'ן</v>
          </cell>
          <cell r="D248">
            <v>7827</v>
          </cell>
          <cell r="E248" t="str">
            <v>ים</v>
          </cell>
          <cell r="F248" t="str">
            <v>ים בית ג'ן</v>
          </cell>
          <cell r="G248" t="str">
            <v>המצפון הנקי</v>
          </cell>
          <cell r="I248" t="str">
            <v xml:space="preserve">בית ג'ן </v>
          </cell>
          <cell r="J248">
            <v>7103</v>
          </cell>
          <cell r="K248">
            <v>7103</v>
          </cell>
          <cell r="L248">
            <v>6.2508799098972265E-2</v>
          </cell>
          <cell r="M248">
            <v>444</v>
          </cell>
          <cell r="N248">
            <v>6.2508799098972265E-2</v>
          </cell>
          <cell r="O248">
            <v>444</v>
          </cell>
          <cell r="P248">
            <v>11</v>
          </cell>
          <cell r="Q248" t="b">
            <v>0</v>
          </cell>
          <cell r="R248">
            <v>0</v>
          </cell>
          <cell r="S248">
            <v>646</v>
          </cell>
          <cell r="T248">
            <v>7.2999999999999989</v>
          </cell>
          <cell r="U248" t="str">
            <v>Gap</v>
          </cell>
          <cell r="V248">
            <v>0</v>
          </cell>
          <cell r="W248" t="str">
            <v>FALSE בית ג'ן</v>
          </cell>
          <cell r="X248">
            <v>2456</v>
          </cell>
          <cell r="Y248">
            <v>0</v>
          </cell>
          <cell r="Z248">
            <v>9</v>
          </cell>
          <cell r="AA248" t="str">
            <v>Gap</v>
          </cell>
          <cell r="AB248">
            <v>0</v>
          </cell>
        </row>
        <row r="249">
          <cell r="B249">
            <v>480</v>
          </cell>
          <cell r="C249" t="str">
            <v>בית ג'ן</v>
          </cell>
          <cell r="D249">
            <v>7827</v>
          </cell>
          <cell r="E249" t="str">
            <v>וד</v>
          </cell>
          <cell r="F249" t="str">
            <v>וד בית ג'ן</v>
          </cell>
          <cell r="G249" t="str">
            <v>טריק אלזבוד</v>
          </cell>
          <cell r="I249" t="str">
            <v xml:space="preserve">בית ג'ן </v>
          </cell>
          <cell r="J249">
            <v>7103</v>
          </cell>
          <cell r="K249">
            <v>7103</v>
          </cell>
          <cell r="L249">
            <v>6.1664085597634803E-2</v>
          </cell>
          <cell r="M249">
            <v>438</v>
          </cell>
          <cell r="N249">
            <v>6.1664085597634803E-2</v>
          </cell>
          <cell r="O249">
            <v>438</v>
          </cell>
          <cell r="P249">
            <v>11</v>
          </cell>
          <cell r="Q249" t="b">
            <v>0</v>
          </cell>
          <cell r="R249">
            <v>0</v>
          </cell>
          <cell r="S249">
            <v>646</v>
          </cell>
          <cell r="T249">
            <v>7.2999999999999989</v>
          </cell>
          <cell r="U249" t="str">
            <v>Gap</v>
          </cell>
          <cell r="V249">
            <v>0</v>
          </cell>
          <cell r="W249" t="str">
            <v>FALSE בית ג'ן</v>
          </cell>
          <cell r="X249">
            <v>2456</v>
          </cell>
          <cell r="Y249">
            <v>0</v>
          </cell>
          <cell r="Z249">
            <v>9</v>
          </cell>
          <cell r="AA249" t="str">
            <v>Gap</v>
          </cell>
          <cell r="AB249">
            <v>0</v>
          </cell>
        </row>
        <row r="250">
          <cell r="B250">
            <v>480</v>
          </cell>
          <cell r="C250" t="str">
            <v>בית ג'ן</v>
          </cell>
          <cell r="D250">
            <v>7827</v>
          </cell>
          <cell r="E250" t="str">
            <v>ץ</v>
          </cell>
          <cell r="F250" t="str">
            <v>ץ בית ג'ן</v>
          </cell>
          <cell r="G250" t="str">
            <v>הרשימה העצמאית</v>
          </cell>
          <cell r="I250" t="str">
            <v xml:space="preserve">בית ג'ן </v>
          </cell>
          <cell r="J250">
            <v>7103</v>
          </cell>
          <cell r="K250">
            <v>7103</v>
          </cell>
          <cell r="L250">
            <v>5.8426017175841193E-2</v>
          </cell>
          <cell r="M250">
            <v>415</v>
          </cell>
          <cell r="N250">
            <v>5.8426017175841193E-2</v>
          </cell>
          <cell r="O250">
            <v>415</v>
          </cell>
          <cell r="P250">
            <v>11</v>
          </cell>
          <cell r="Q250" t="b">
            <v>0</v>
          </cell>
          <cell r="R250">
            <v>0</v>
          </cell>
          <cell r="S250">
            <v>646</v>
          </cell>
          <cell r="T250">
            <v>7.2999999999999989</v>
          </cell>
          <cell r="U250" t="str">
            <v>Gap</v>
          </cell>
          <cell r="V250">
            <v>0</v>
          </cell>
          <cell r="W250" t="str">
            <v>FALSE בית ג'ן</v>
          </cell>
          <cell r="X250">
            <v>2456</v>
          </cell>
          <cell r="Y250">
            <v>0</v>
          </cell>
          <cell r="Z250">
            <v>9</v>
          </cell>
          <cell r="AA250" t="str">
            <v>Gap</v>
          </cell>
          <cell r="AB250">
            <v>0</v>
          </cell>
        </row>
        <row r="251">
          <cell r="B251">
            <v>480</v>
          </cell>
          <cell r="C251" t="str">
            <v>בית ג'ן</v>
          </cell>
          <cell r="D251">
            <v>7827</v>
          </cell>
          <cell r="E251" t="str">
            <v>אנ</v>
          </cell>
          <cell r="F251" t="str">
            <v>אנ בית ג'ן</v>
          </cell>
          <cell r="G251" t="str">
            <v>האור והאמונה</v>
          </cell>
          <cell r="I251" t="str">
            <v xml:space="preserve">בית ג'ן </v>
          </cell>
          <cell r="J251">
            <v>7103</v>
          </cell>
          <cell r="K251">
            <v>7103</v>
          </cell>
          <cell r="L251">
            <v>5.3639307334928901E-2</v>
          </cell>
          <cell r="M251">
            <v>381</v>
          </cell>
          <cell r="N251">
            <v>5.3639307334928901E-2</v>
          </cell>
          <cell r="O251">
            <v>381</v>
          </cell>
          <cell r="P251">
            <v>11</v>
          </cell>
          <cell r="Q251" t="b">
            <v>0</v>
          </cell>
          <cell r="R251">
            <v>0</v>
          </cell>
          <cell r="S251">
            <v>646</v>
          </cell>
          <cell r="T251">
            <v>7.2999999999999989</v>
          </cell>
          <cell r="U251" t="str">
            <v>Gap</v>
          </cell>
          <cell r="V251">
            <v>0</v>
          </cell>
          <cell r="W251" t="str">
            <v>FALSE בית ג'ן</v>
          </cell>
          <cell r="X251">
            <v>2456</v>
          </cell>
          <cell r="Y251">
            <v>0</v>
          </cell>
          <cell r="Z251">
            <v>9</v>
          </cell>
          <cell r="AA251" t="str">
            <v>Gap</v>
          </cell>
          <cell r="AB251">
            <v>0</v>
          </cell>
        </row>
        <row r="252">
          <cell r="B252">
            <v>480</v>
          </cell>
          <cell r="C252" t="str">
            <v>בית ג'ן</v>
          </cell>
          <cell r="D252">
            <v>7827</v>
          </cell>
          <cell r="E252" t="str">
            <v>ע</v>
          </cell>
          <cell r="F252" t="str">
            <v>ע בית ג'ן</v>
          </cell>
          <cell r="G252" t="str">
            <v>אלופא</v>
          </cell>
          <cell r="I252" t="str">
            <v xml:space="preserve">בית ג'ן </v>
          </cell>
          <cell r="J252">
            <v>7103</v>
          </cell>
          <cell r="K252">
            <v>7103</v>
          </cell>
          <cell r="L252">
            <v>4.279881740109813E-2</v>
          </cell>
          <cell r="M252">
            <v>304</v>
          </cell>
          <cell r="N252">
            <v>4.279881740109813E-2</v>
          </cell>
          <cell r="O252">
            <v>304</v>
          </cell>
          <cell r="P252">
            <v>11</v>
          </cell>
          <cell r="Q252" t="b">
            <v>0</v>
          </cell>
          <cell r="R252">
            <v>0</v>
          </cell>
          <cell r="S252">
            <v>646</v>
          </cell>
          <cell r="T252">
            <v>7.2999999999999989</v>
          </cell>
          <cell r="U252" t="str">
            <v>Gap</v>
          </cell>
          <cell r="V252">
            <v>0</v>
          </cell>
          <cell r="W252" t="str">
            <v>FALSE בית ג'ן</v>
          </cell>
          <cell r="X252">
            <v>2456</v>
          </cell>
          <cell r="Y252">
            <v>0</v>
          </cell>
          <cell r="Z252">
            <v>9</v>
          </cell>
          <cell r="AA252" t="str">
            <v>Gap</v>
          </cell>
          <cell r="AB252">
            <v>0</v>
          </cell>
        </row>
        <row r="253">
          <cell r="B253">
            <v>480</v>
          </cell>
          <cell r="C253" t="str">
            <v>בית ג'ן</v>
          </cell>
          <cell r="D253">
            <v>7827</v>
          </cell>
          <cell r="E253" t="str">
            <v>ף</v>
          </cell>
          <cell r="F253" t="str">
            <v>ף בית ג'ן</v>
          </cell>
          <cell r="G253" t="str">
            <v>אלנהדה אלשעביה</v>
          </cell>
          <cell r="H253" t="str">
            <v>זידאן סמיר</v>
          </cell>
          <cell r="I253" t="str">
            <v>בית ג'ן זידאן סמיר</v>
          </cell>
          <cell r="J253">
            <v>7103</v>
          </cell>
          <cell r="K253">
            <v>7103</v>
          </cell>
          <cell r="L253">
            <v>8.4471350133746305E-4</v>
          </cell>
          <cell r="M253">
            <v>6</v>
          </cell>
          <cell r="N253">
            <v>8.4471350133746305E-4</v>
          </cell>
          <cell r="O253">
            <v>6</v>
          </cell>
          <cell r="P253">
            <v>11</v>
          </cell>
          <cell r="Q253" t="b">
            <v>0</v>
          </cell>
          <cell r="R253">
            <v>0</v>
          </cell>
          <cell r="S253">
            <v>646</v>
          </cell>
          <cell r="T253">
            <v>7.2999999999999989</v>
          </cell>
          <cell r="U253" t="str">
            <v>Gap</v>
          </cell>
          <cell r="V253">
            <v>0</v>
          </cell>
          <cell r="W253" t="str">
            <v>FALSE בית ג'ן</v>
          </cell>
          <cell r="X253">
            <v>2456</v>
          </cell>
          <cell r="Y253">
            <v>0</v>
          </cell>
          <cell r="Z253">
            <v>9</v>
          </cell>
          <cell r="AA253" t="str">
            <v>Gap</v>
          </cell>
          <cell r="AB253">
            <v>0</v>
          </cell>
        </row>
        <row r="254">
          <cell r="B254">
            <v>480</v>
          </cell>
          <cell r="C254" t="str">
            <v>בית ג'ן</v>
          </cell>
          <cell r="D254">
            <v>7827</v>
          </cell>
          <cell r="E254" t="str">
            <v>את</v>
          </cell>
          <cell r="F254" t="str">
            <v>את בית ג'ן</v>
          </cell>
          <cell r="G254" t="str">
            <v>שליחות נכבדה</v>
          </cell>
          <cell r="H254" t="str">
            <v>קבלאן ביאן</v>
          </cell>
          <cell r="I254" t="str">
            <v>בית ג'ן קבלאן ביאן</v>
          </cell>
          <cell r="J254">
            <v>7103</v>
          </cell>
          <cell r="K254">
            <v>7103</v>
          </cell>
          <cell r="L254">
            <v>7.0392791778121921E-4</v>
          </cell>
          <cell r="M254">
            <v>5</v>
          </cell>
          <cell r="N254">
            <v>7.0392791778121921E-4</v>
          </cell>
          <cell r="O254">
            <v>5</v>
          </cell>
          <cell r="P254">
            <v>11</v>
          </cell>
          <cell r="Q254" t="b">
            <v>0</v>
          </cell>
          <cell r="R254">
            <v>0</v>
          </cell>
          <cell r="S254">
            <v>646</v>
          </cell>
          <cell r="T254">
            <v>7.2999999999999989</v>
          </cell>
          <cell r="U254" t="str">
            <v>Gap</v>
          </cell>
          <cell r="V254">
            <v>0</v>
          </cell>
          <cell r="W254" t="str">
            <v>FALSE בית ג'ן</v>
          </cell>
          <cell r="X254">
            <v>2456</v>
          </cell>
          <cell r="Y254">
            <v>0</v>
          </cell>
          <cell r="Z254">
            <v>9</v>
          </cell>
          <cell r="AA254" t="str">
            <v>Gap</v>
          </cell>
          <cell r="AB254">
            <v>0</v>
          </cell>
        </row>
        <row r="255">
          <cell r="B255">
            <v>480</v>
          </cell>
          <cell r="C255" t="str">
            <v>בית ג'ן</v>
          </cell>
          <cell r="D255">
            <v>7827</v>
          </cell>
          <cell r="E255" t="str">
            <v>בג</v>
          </cell>
          <cell r="F255" t="str">
            <v>בג בית ג'ן</v>
          </cell>
          <cell r="G255" t="str">
            <v>מוסתקבל בית-ג'ן</v>
          </cell>
          <cell r="H255" t="str">
            <v>דבור נזיה</v>
          </cell>
          <cell r="I255" t="str">
            <v>בית ג'ן דבור נזיה</v>
          </cell>
          <cell r="J255">
            <v>7103</v>
          </cell>
          <cell r="K255">
            <v>7103</v>
          </cell>
          <cell r="L255">
            <v>4.2235675066873153E-4</v>
          </cell>
          <cell r="M255">
            <v>3</v>
          </cell>
          <cell r="N255">
            <v>4.2235675066873153E-4</v>
          </cell>
          <cell r="O255">
            <v>3</v>
          </cell>
          <cell r="P255">
            <v>11</v>
          </cell>
          <cell r="Q255" t="b">
            <v>0</v>
          </cell>
          <cell r="R255">
            <v>0</v>
          </cell>
          <cell r="S255">
            <v>646</v>
          </cell>
          <cell r="T255">
            <v>7.2999999999999989</v>
          </cell>
          <cell r="U255" t="str">
            <v>Gap</v>
          </cell>
          <cell r="V255">
            <v>0</v>
          </cell>
          <cell r="W255" t="str">
            <v>FALSE בית ג'ן</v>
          </cell>
          <cell r="X255">
            <v>2456</v>
          </cell>
          <cell r="Y255">
            <v>0</v>
          </cell>
          <cell r="Z255">
            <v>9</v>
          </cell>
          <cell r="AA255" t="str">
            <v>Gap</v>
          </cell>
          <cell r="AB255">
            <v>0</v>
          </cell>
        </row>
        <row r="256">
          <cell r="B256">
            <v>480</v>
          </cell>
          <cell r="C256" t="str">
            <v>בית ג'ן</v>
          </cell>
          <cell r="D256">
            <v>7827</v>
          </cell>
          <cell r="E256" t="str">
            <v>כ</v>
          </cell>
          <cell r="F256" t="str">
            <v>כ בית ג'ן</v>
          </cell>
          <cell r="G256" t="str">
            <v>הברית לשינוי</v>
          </cell>
          <cell r="H256" t="str">
            <v>נגם ראדי</v>
          </cell>
          <cell r="I256" t="str">
            <v>בית ג'ן נגם ראדי</v>
          </cell>
          <cell r="J256">
            <v>7103</v>
          </cell>
          <cell r="K256">
            <v>7103</v>
          </cell>
          <cell r="L256">
            <v>4.2235675066873153E-4</v>
          </cell>
          <cell r="M256">
            <v>3</v>
          </cell>
          <cell r="N256">
            <v>4.2235675066873153E-4</v>
          </cell>
          <cell r="O256">
            <v>3</v>
          </cell>
          <cell r="P256">
            <v>11</v>
          </cell>
          <cell r="Q256" t="b">
            <v>0</v>
          </cell>
          <cell r="R256">
            <v>0</v>
          </cell>
          <cell r="S256">
            <v>646</v>
          </cell>
          <cell r="T256">
            <v>7.2999999999999989</v>
          </cell>
          <cell r="U256" t="str">
            <v>Gap</v>
          </cell>
          <cell r="V256">
            <v>0</v>
          </cell>
          <cell r="W256" t="str">
            <v>FALSE בית ג'ן</v>
          </cell>
          <cell r="X256">
            <v>2456</v>
          </cell>
          <cell r="Y256">
            <v>0</v>
          </cell>
          <cell r="Z256">
            <v>9</v>
          </cell>
          <cell r="AA256" t="str">
            <v>Gap</v>
          </cell>
          <cell r="AB256">
            <v>0</v>
          </cell>
        </row>
        <row r="257">
          <cell r="B257">
            <v>466</v>
          </cell>
          <cell r="C257" t="str">
            <v>בית דגן</v>
          </cell>
          <cell r="D257">
            <v>4935</v>
          </cell>
          <cell r="E257" t="str">
            <v>נט</v>
          </cell>
          <cell r="F257" t="str">
            <v>נט בית דגן</v>
          </cell>
          <cell r="G257" t="str">
            <v>תנופה נטו</v>
          </cell>
          <cell r="I257" t="str">
            <v xml:space="preserve">בית דגן </v>
          </cell>
          <cell r="J257">
            <v>3539</v>
          </cell>
          <cell r="K257">
            <v>3539</v>
          </cell>
          <cell r="L257">
            <v>0.41113308844306301</v>
          </cell>
          <cell r="M257">
            <v>1455</v>
          </cell>
          <cell r="N257">
            <v>0.41113308844306301</v>
          </cell>
          <cell r="O257">
            <v>1455</v>
          </cell>
          <cell r="P257">
            <v>9</v>
          </cell>
          <cell r="Q257" t="b">
            <v>1</v>
          </cell>
          <cell r="R257">
            <v>3.7</v>
          </cell>
          <cell r="S257">
            <v>393</v>
          </cell>
          <cell r="T257">
            <v>8.6</v>
          </cell>
          <cell r="U257" t="str">
            <v>Gap</v>
          </cell>
          <cell r="V257">
            <v>0</v>
          </cell>
          <cell r="W257" t="str">
            <v>TRUE בית דגן</v>
          </cell>
          <cell r="X257">
            <v>3351</v>
          </cell>
          <cell r="Y257">
            <v>4</v>
          </cell>
          <cell r="Z257">
            <v>9</v>
          </cell>
          <cell r="AA257" t="str">
            <v/>
          </cell>
          <cell r="AB257">
            <v>4</v>
          </cell>
        </row>
        <row r="258">
          <cell r="B258">
            <v>466</v>
          </cell>
          <cell r="C258" t="str">
            <v>בית דגן</v>
          </cell>
          <cell r="D258">
            <v>4935</v>
          </cell>
          <cell r="E258" t="str">
            <v>לב</v>
          </cell>
          <cell r="F258" t="str">
            <v>לב בית דגן</v>
          </cell>
          <cell r="G258" t="str">
            <v>התנועה המקומית למען בית דגן</v>
          </cell>
          <cell r="I258" t="str">
            <v xml:space="preserve">בית דגן </v>
          </cell>
          <cell r="J258">
            <v>3539</v>
          </cell>
          <cell r="K258">
            <v>3539</v>
          </cell>
          <cell r="L258">
            <v>0.31251766035603279</v>
          </cell>
          <cell r="M258">
            <v>1106</v>
          </cell>
          <cell r="N258">
            <v>0.31251766035603279</v>
          </cell>
          <cell r="O258">
            <v>1106</v>
          </cell>
          <cell r="P258">
            <v>9</v>
          </cell>
          <cell r="Q258" t="b">
            <v>1</v>
          </cell>
          <cell r="R258">
            <v>2.8</v>
          </cell>
          <cell r="S258">
            <v>393</v>
          </cell>
          <cell r="T258">
            <v>8.6</v>
          </cell>
          <cell r="U258" t="str">
            <v>Gap</v>
          </cell>
          <cell r="V258">
            <v>0</v>
          </cell>
          <cell r="W258" t="str">
            <v>TRUE בית דגן</v>
          </cell>
          <cell r="X258">
            <v>3351</v>
          </cell>
          <cell r="Y258">
            <v>3</v>
          </cell>
          <cell r="Z258">
            <v>9</v>
          </cell>
          <cell r="AA258" t="str">
            <v/>
          </cell>
          <cell r="AB258">
            <v>3</v>
          </cell>
        </row>
        <row r="259">
          <cell r="B259">
            <v>466</v>
          </cell>
          <cell r="C259" t="str">
            <v>בית דגן</v>
          </cell>
          <cell r="D259">
            <v>4935</v>
          </cell>
          <cell r="E259" t="str">
            <v>הת</v>
          </cell>
          <cell r="F259" t="str">
            <v>הת בית דגן</v>
          </cell>
          <cell r="G259" t="str">
            <v>התחדשות</v>
          </cell>
          <cell r="H259" t="str">
            <v>ארביב אבנר</v>
          </cell>
          <cell r="I259" t="str">
            <v>בית דגן ארביב אבנר</v>
          </cell>
          <cell r="J259">
            <v>3539</v>
          </cell>
          <cell r="K259">
            <v>3539</v>
          </cell>
          <cell r="L259">
            <v>0.13958745408307432</v>
          </cell>
          <cell r="M259">
            <v>494</v>
          </cell>
          <cell r="N259">
            <v>0.13958745408307432</v>
          </cell>
          <cell r="O259">
            <v>494.00000000000006</v>
          </cell>
          <cell r="P259">
            <v>9</v>
          </cell>
          <cell r="Q259" t="b">
            <v>1</v>
          </cell>
          <cell r="R259">
            <v>1.3</v>
          </cell>
          <cell r="S259">
            <v>393</v>
          </cell>
          <cell r="T259">
            <v>8.6</v>
          </cell>
          <cell r="U259" t="str">
            <v>Gap</v>
          </cell>
          <cell r="V259">
            <v>0</v>
          </cell>
          <cell r="W259" t="str">
            <v>TRUE בית דגן</v>
          </cell>
          <cell r="X259">
            <v>3351</v>
          </cell>
          <cell r="Y259">
            <v>1</v>
          </cell>
          <cell r="Z259">
            <v>9</v>
          </cell>
          <cell r="AA259" t="str">
            <v/>
          </cell>
          <cell r="AB259">
            <v>1</v>
          </cell>
        </row>
        <row r="260">
          <cell r="B260">
            <v>466</v>
          </cell>
          <cell r="C260" t="str">
            <v>בית דגן</v>
          </cell>
          <cell r="D260">
            <v>4935</v>
          </cell>
          <cell r="E260" t="str">
            <v>שס</v>
          </cell>
          <cell r="F260" t="str">
            <v>שס בית דגן</v>
          </cell>
          <cell r="G260" t="str">
            <v>התאחדות הספרדים העולמית שומרי תורה</v>
          </cell>
          <cell r="I260" t="str">
            <v xml:space="preserve">בית דגן </v>
          </cell>
          <cell r="J260">
            <v>3539</v>
          </cell>
          <cell r="K260">
            <v>3539</v>
          </cell>
          <cell r="L260">
            <v>8.363944617123481E-2</v>
          </cell>
          <cell r="M260">
            <v>296</v>
          </cell>
          <cell r="N260">
            <v>8.363944617123481E-2</v>
          </cell>
          <cell r="O260">
            <v>296</v>
          </cell>
          <cell r="P260">
            <v>9</v>
          </cell>
          <cell r="Q260" t="b">
            <v>1</v>
          </cell>
          <cell r="R260">
            <v>0.8</v>
          </cell>
          <cell r="S260">
            <v>393</v>
          </cell>
          <cell r="T260">
            <v>8.6</v>
          </cell>
          <cell r="U260" t="str">
            <v>Gap</v>
          </cell>
          <cell r="V260">
            <v>0</v>
          </cell>
          <cell r="W260" t="str">
            <v>TRUE בית דגן</v>
          </cell>
          <cell r="X260">
            <v>3351</v>
          </cell>
          <cell r="Y260">
            <v>1</v>
          </cell>
          <cell r="Z260">
            <v>9</v>
          </cell>
          <cell r="AA260" t="str">
            <v/>
          </cell>
          <cell r="AB260">
            <v>1</v>
          </cell>
        </row>
        <row r="261">
          <cell r="B261">
            <v>466</v>
          </cell>
          <cell r="C261" t="str">
            <v>בית דגן</v>
          </cell>
          <cell r="D261">
            <v>4935</v>
          </cell>
          <cell r="E261" t="str">
            <v>פה</v>
          </cell>
          <cell r="F261" t="str">
            <v>פה בית דגן</v>
          </cell>
          <cell r="G261" t="str">
            <v>יש עתיד, בית דגן בראשות רפי אבירם</v>
          </cell>
          <cell r="H261" t="str">
            <v>אבירם רפאל</v>
          </cell>
          <cell r="I261" t="str">
            <v>בית דגן אבירם רפאל</v>
          </cell>
          <cell r="J261">
            <v>3539</v>
          </cell>
          <cell r="K261">
            <v>3539</v>
          </cell>
          <cell r="L261">
            <v>4.4080248657812938E-2</v>
          </cell>
          <cell r="M261">
            <v>156</v>
          </cell>
          <cell r="N261">
            <v>4.4080248657812938E-2</v>
          </cell>
          <cell r="O261">
            <v>156</v>
          </cell>
          <cell r="P261">
            <v>9</v>
          </cell>
          <cell r="Q261" t="b">
            <v>0</v>
          </cell>
          <cell r="R261">
            <v>0</v>
          </cell>
          <cell r="S261">
            <v>393</v>
          </cell>
          <cell r="T261">
            <v>8.6</v>
          </cell>
          <cell r="U261" t="str">
            <v>Gap</v>
          </cell>
          <cell r="V261">
            <v>0</v>
          </cell>
          <cell r="W261" t="str">
            <v>FALSE בית דגן</v>
          </cell>
          <cell r="X261">
            <v>188</v>
          </cell>
          <cell r="Y261">
            <v>0</v>
          </cell>
          <cell r="Z261">
            <v>9</v>
          </cell>
          <cell r="AA261" t="str">
            <v/>
          </cell>
          <cell r="AB261">
            <v>0</v>
          </cell>
        </row>
        <row r="262">
          <cell r="B262">
            <v>466</v>
          </cell>
          <cell r="C262" t="str">
            <v>בית דגן</v>
          </cell>
          <cell r="D262">
            <v>4935</v>
          </cell>
          <cell r="E262" t="str">
            <v>מחל</v>
          </cell>
          <cell r="F262" t="str">
            <v>מחל בית דגן</v>
          </cell>
          <cell r="G262" t="str">
            <v>הליכוד</v>
          </cell>
          <cell r="H262" t="str">
            <v>מדר זוהר</v>
          </cell>
          <cell r="I262" t="str">
            <v>בית דגן מדר זוהר</v>
          </cell>
          <cell r="J262">
            <v>3539</v>
          </cell>
          <cell r="K262">
            <v>3539</v>
          </cell>
          <cell r="L262">
            <v>4.8036168409155127E-3</v>
          </cell>
          <cell r="M262">
            <v>17</v>
          </cell>
          <cell r="N262">
            <v>4.8036168409155127E-3</v>
          </cell>
          <cell r="O262">
            <v>17</v>
          </cell>
          <cell r="P262">
            <v>9</v>
          </cell>
          <cell r="Q262" t="b">
            <v>0</v>
          </cell>
          <cell r="R262">
            <v>0</v>
          </cell>
          <cell r="S262">
            <v>393</v>
          </cell>
          <cell r="T262">
            <v>8.6</v>
          </cell>
          <cell r="U262" t="str">
            <v>Gap</v>
          </cell>
          <cell r="V262">
            <v>0</v>
          </cell>
          <cell r="W262" t="str">
            <v>FALSE בית דגן</v>
          </cell>
          <cell r="X262">
            <v>188</v>
          </cell>
          <cell r="Y262">
            <v>0</v>
          </cell>
          <cell r="Z262">
            <v>9</v>
          </cell>
          <cell r="AA262" t="str">
            <v/>
          </cell>
          <cell r="AB262">
            <v>0</v>
          </cell>
        </row>
        <row r="263">
          <cell r="B263">
            <v>466</v>
          </cell>
          <cell r="C263" t="str">
            <v>בית דגן</v>
          </cell>
          <cell r="D263">
            <v>4935</v>
          </cell>
          <cell r="E263" t="str">
            <v>זך</v>
          </cell>
          <cell r="F263" t="str">
            <v>זך בית דגן</v>
          </cell>
          <cell r="G263" t="str">
            <v>שגשוג לבית דגן</v>
          </cell>
          <cell r="H263" t="str">
            <v>תנעמי רחמים</v>
          </cell>
          <cell r="I263" t="str">
            <v>בית דגן תנעמי רחמים</v>
          </cell>
          <cell r="J263">
            <v>3539</v>
          </cell>
          <cell r="K263">
            <v>3539</v>
          </cell>
          <cell r="L263">
            <v>4.2384854478666294E-3</v>
          </cell>
          <cell r="M263">
            <v>15</v>
          </cell>
          <cell r="N263">
            <v>4.2384854478666294E-3</v>
          </cell>
          <cell r="O263">
            <v>15.000000000000002</v>
          </cell>
          <cell r="P263">
            <v>9</v>
          </cell>
          <cell r="Q263" t="b">
            <v>0</v>
          </cell>
          <cell r="R263">
            <v>0</v>
          </cell>
          <cell r="S263">
            <v>393</v>
          </cell>
          <cell r="T263">
            <v>8.6</v>
          </cell>
          <cell r="U263" t="str">
            <v>Gap</v>
          </cell>
          <cell r="V263">
            <v>1</v>
          </cell>
          <cell r="W263" t="str">
            <v>FALSE בית דגן</v>
          </cell>
          <cell r="X263">
            <v>188</v>
          </cell>
          <cell r="Y263">
            <v>0</v>
          </cell>
          <cell r="Z263">
            <v>9</v>
          </cell>
          <cell r="AA263" t="str">
            <v/>
          </cell>
          <cell r="AB263">
            <v>1</v>
          </cell>
        </row>
        <row r="264">
          <cell r="B264">
            <v>9200</v>
          </cell>
          <cell r="C264" t="str">
            <v>בית שאן</v>
          </cell>
          <cell r="D264">
            <v>13605</v>
          </cell>
          <cell r="E264" t="str">
            <v>ח</v>
          </cell>
          <cell r="F264" t="str">
            <v>ח בית שאן</v>
          </cell>
          <cell r="G264" t="str">
            <v>חנוך לנוער בראשות הרב פנחס בדוש</v>
          </cell>
          <cell r="I264" t="str">
            <v xml:space="preserve">בית שאן </v>
          </cell>
          <cell r="J264">
            <v>9088</v>
          </cell>
          <cell r="K264">
            <v>9088</v>
          </cell>
          <cell r="L264">
            <v>0.26221390845070425</v>
          </cell>
          <cell r="M264">
            <v>2383</v>
          </cell>
          <cell r="N264">
            <v>0.26221390845070425</v>
          </cell>
          <cell r="O264">
            <v>2383</v>
          </cell>
          <cell r="P264">
            <v>13</v>
          </cell>
          <cell r="Q264" t="b">
            <v>1</v>
          </cell>
          <cell r="R264">
            <v>3.4</v>
          </cell>
          <cell r="S264">
            <v>699</v>
          </cell>
          <cell r="T264">
            <v>11.799999999999999</v>
          </cell>
          <cell r="U264" t="str">
            <v>Gap</v>
          </cell>
          <cell r="V264">
            <v>0</v>
          </cell>
          <cell r="W264" t="str">
            <v>TRUE בית שאן</v>
          </cell>
          <cell r="X264">
            <v>8334</v>
          </cell>
          <cell r="Y264">
            <v>4</v>
          </cell>
          <cell r="Z264">
            <v>13</v>
          </cell>
          <cell r="AA264" t="str">
            <v/>
          </cell>
          <cell r="AB264">
            <v>4</v>
          </cell>
        </row>
        <row r="265">
          <cell r="B265">
            <v>9200</v>
          </cell>
          <cell r="C265" t="str">
            <v>בית שאן</v>
          </cell>
          <cell r="D265">
            <v>13605</v>
          </cell>
          <cell r="E265" t="str">
            <v>מחל</v>
          </cell>
          <cell r="F265" t="str">
            <v>מחל בית שאן</v>
          </cell>
          <cell r="G265" t="str">
            <v>הליכוד בראשות ז'קי אלי לוי</v>
          </cell>
          <cell r="H265" t="str">
            <v>לוי ז'קי אלי</v>
          </cell>
          <cell r="I265" t="str">
            <v>בית שאן לוי ז'קי אלי</v>
          </cell>
          <cell r="J265">
            <v>9088</v>
          </cell>
          <cell r="K265">
            <v>9088</v>
          </cell>
          <cell r="L265">
            <v>0.21919014084507044</v>
          </cell>
          <cell r="M265">
            <v>1992</v>
          </cell>
          <cell r="N265">
            <v>0.21919014084507044</v>
          </cell>
          <cell r="O265">
            <v>1992.0000000000002</v>
          </cell>
          <cell r="P265">
            <v>13</v>
          </cell>
          <cell r="Q265" t="b">
            <v>1</v>
          </cell>
          <cell r="R265">
            <v>2.8</v>
          </cell>
          <cell r="S265">
            <v>699</v>
          </cell>
          <cell r="T265">
            <v>11.799999999999999</v>
          </cell>
          <cell r="U265" t="str">
            <v>Gap</v>
          </cell>
          <cell r="V265">
            <v>0</v>
          </cell>
          <cell r="W265" t="str">
            <v>TRUE בית שאן</v>
          </cell>
          <cell r="X265">
            <v>8334</v>
          </cell>
          <cell r="Y265">
            <v>3</v>
          </cell>
          <cell r="Z265">
            <v>13</v>
          </cell>
          <cell r="AA265" t="str">
            <v/>
          </cell>
          <cell r="AB265">
            <v>3</v>
          </cell>
        </row>
        <row r="266">
          <cell r="B266">
            <v>9200</v>
          </cell>
          <cell r="C266" t="str">
            <v>בית שאן</v>
          </cell>
          <cell r="D266">
            <v>13605</v>
          </cell>
          <cell r="E266" t="str">
            <v>נץ</v>
          </cell>
          <cell r="F266" t="str">
            <v>נץ בית שאן</v>
          </cell>
          <cell r="G266" t="str">
            <v>בית שאן החדשה בראשות רפאל בן שטרית</v>
          </cell>
          <cell r="H266" t="str">
            <v>בן שטרית רפאל</v>
          </cell>
          <cell r="I266" t="str">
            <v>בית שאן בן שטרית רפאל</v>
          </cell>
          <cell r="J266">
            <v>9088</v>
          </cell>
          <cell r="K266">
            <v>9088</v>
          </cell>
          <cell r="L266">
            <v>0.20092429577464788</v>
          </cell>
          <cell r="M266">
            <v>1826</v>
          </cell>
          <cell r="N266">
            <v>0.20092429577464788</v>
          </cell>
          <cell r="O266">
            <v>1826</v>
          </cell>
          <cell r="P266">
            <v>13</v>
          </cell>
          <cell r="Q266" t="b">
            <v>1</v>
          </cell>
          <cell r="R266">
            <v>2.6</v>
          </cell>
          <cell r="S266">
            <v>699</v>
          </cell>
          <cell r="T266">
            <v>11.799999999999999</v>
          </cell>
          <cell r="U266" t="str">
            <v>Gap</v>
          </cell>
          <cell r="V266">
            <v>1</v>
          </cell>
          <cell r="W266" t="str">
            <v>TRUE בית שאן</v>
          </cell>
          <cell r="X266">
            <v>8334</v>
          </cell>
          <cell r="Y266">
            <v>3</v>
          </cell>
          <cell r="Z266">
            <v>13</v>
          </cell>
          <cell r="AA266" t="str">
            <v/>
          </cell>
          <cell r="AB266">
            <v>4</v>
          </cell>
        </row>
        <row r="267">
          <cell r="B267">
            <v>9200</v>
          </cell>
          <cell r="C267" t="str">
            <v>בית שאן</v>
          </cell>
          <cell r="D267">
            <v>13605</v>
          </cell>
          <cell r="E267" t="str">
            <v>ק</v>
          </cell>
          <cell r="F267" t="str">
            <v>ק בית שאן</v>
          </cell>
          <cell r="G267" t="str">
            <v>קסם</v>
          </cell>
          <cell r="I267" t="str">
            <v xml:space="preserve">בית שאן </v>
          </cell>
          <cell r="J267">
            <v>9088</v>
          </cell>
          <cell r="K267">
            <v>9088</v>
          </cell>
          <cell r="L267">
            <v>7.9555457746478875E-2</v>
          </cell>
          <cell r="M267">
            <v>723</v>
          </cell>
          <cell r="N267">
            <v>7.9555457746478875E-2</v>
          </cell>
          <cell r="O267">
            <v>723</v>
          </cell>
          <cell r="P267">
            <v>13</v>
          </cell>
          <cell r="Q267" t="b">
            <v>1</v>
          </cell>
          <cell r="R267">
            <v>1</v>
          </cell>
          <cell r="S267">
            <v>699</v>
          </cell>
          <cell r="T267">
            <v>11.799999999999999</v>
          </cell>
          <cell r="U267" t="str">
            <v>Gap</v>
          </cell>
          <cell r="V267">
            <v>0</v>
          </cell>
          <cell r="W267" t="str">
            <v>TRUE בית שאן</v>
          </cell>
          <cell r="X267">
            <v>8334</v>
          </cell>
          <cell r="Y267">
            <v>1</v>
          </cell>
          <cell r="Z267">
            <v>13</v>
          </cell>
          <cell r="AA267" t="str">
            <v/>
          </cell>
          <cell r="AB267">
            <v>1</v>
          </cell>
        </row>
        <row r="268">
          <cell r="B268">
            <v>9200</v>
          </cell>
          <cell r="C268" t="str">
            <v>בית שאן</v>
          </cell>
          <cell r="D268">
            <v>13605</v>
          </cell>
          <cell r="E268" t="str">
            <v>טב</v>
          </cell>
          <cell r="F268" t="str">
            <v>טב בית שאן</v>
          </cell>
          <cell r="G268" t="str">
            <v>הבית היהודי</v>
          </cell>
          <cell r="I268" t="str">
            <v xml:space="preserve">בית שאן </v>
          </cell>
          <cell r="J268">
            <v>9088</v>
          </cell>
          <cell r="K268">
            <v>9088</v>
          </cell>
          <cell r="L268">
            <v>7.8455105633802813E-2</v>
          </cell>
          <cell r="M268">
            <v>713</v>
          </cell>
          <cell r="N268">
            <v>7.8455105633802813E-2</v>
          </cell>
          <cell r="O268">
            <v>713</v>
          </cell>
          <cell r="P268">
            <v>13</v>
          </cell>
          <cell r="Q268" t="b">
            <v>1</v>
          </cell>
          <cell r="R268">
            <v>1</v>
          </cell>
          <cell r="S268">
            <v>699</v>
          </cell>
          <cell r="T268">
            <v>11.799999999999999</v>
          </cell>
          <cell r="U268" t="str">
            <v>Gap</v>
          </cell>
          <cell r="V268">
            <v>0</v>
          </cell>
          <cell r="W268" t="str">
            <v>TRUE בית שאן</v>
          </cell>
          <cell r="X268">
            <v>8334</v>
          </cell>
          <cell r="Y268">
            <v>1</v>
          </cell>
          <cell r="Z268">
            <v>13</v>
          </cell>
          <cell r="AA268" t="str">
            <v/>
          </cell>
          <cell r="AB268">
            <v>1</v>
          </cell>
        </row>
        <row r="269">
          <cell r="B269">
            <v>9200</v>
          </cell>
          <cell r="C269" t="str">
            <v>בית שאן</v>
          </cell>
          <cell r="E269" t="str">
            <v>יד</v>
          </cell>
          <cell r="F269" t="str">
            <v>יד בית שאן</v>
          </cell>
          <cell r="G269" t="str">
            <v>ביחד</v>
          </cell>
          <cell r="I269" t="str">
            <v xml:space="preserve">בית שאן </v>
          </cell>
          <cell r="J269">
            <v>9088</v>
          </cell>
          <cell r="K269">
            <v>9088</v>
          </cell>
          <cell r="L269">
            <v>7.6694542253521125E-2</v>
          </cell>
          <cell r="M269">
            <v>697</v>
          </cell>
          <cell r="N269">
            <v>7.6694542253521125E-2</v>
          </cell>
          <cell r="O269">
            <v>697</v>
          </cell>
          <cell r="P269">
            <v>13</v>
          </cell>
          <cell r="Q269" t="b">
            <v>1</v>
          </cell>
          <cell r="R269">
            <v>1</v>
          </cell>
          <cell r="S269">
            <v>699</v>
          </cell>
          <cell r="T269">
            <v>11.799999999999999</v>
          </cell>
          <cell r="U269" t="str">
            <v>Gap</v>
          </cell>
          <cell r="V269">
            <v>0</v>
          </cell>
          <cell r="W269" t="str">
            <v>TRUE בית שאן</v>
          </cell>
          <cell r="X269">
            <v>8334</v>
          </cell>
          <cell r="Y269">
            <v>1</v>
          </cell>
          <cell r="Z269">
            <v>13</v>
          </cell>
          <cell r="AA269" t="str">
            <v/>
          </cell>
          <cell r="AB269">
            <v>1</v>
          </cell>
        </row>
        <row r="270">
          <cell r="B270">
            <v>9200</v>
          </cell>
          <cell r="C270" t="str">
            <v>בית שאן</v>
          </cell>
          <cell r="D270">
            <v>13605</v>
          </cell>
          <cell r="E270" t="str">
            <v>זך</v>
          </cell>
          <cell r="F270" t="str">
            <v>זך בית שאן</v>
          </cell>
          <cell r="G270" t="str">
            <v>תנופה לבית שאן</v>
          </cell>
          <cell r="I270" t="str">
            <v xml:space="preserve">בית שאן </v>
          </cell>
          <cell r="J270">
            <v>9088</v>
          </cell>
          <cell r="K270">
            <v>9088</v>
          </cell>
          <cell r="L270">
            <v>4.5444542253521125E-2</v>
          </cell>
          <cell r="M270">
            <v>413</v>
          </cell>
          <cell r="N270">
            <v>4.5444542253521125E-2</v>
          </cell>
          <cell r="O270">
            <v>413</v>
          </cell>
          <cell r="P270">
            <v>13</v>
          </cell>
          <cell r="Q270" t="b">
            <v>0</v>
          </cell>
          <cell r="R270">
            <v>0</v>
          </cell>
          <cell r="S270">
            <v>699</v>
          </cell>
          <cell r="T270">
            <v>11.799999999999999</v>
          </cell>
          <cell r="U270" t="str">
            <v>Gap</v>
          </cell>
          <cell r="V270">
            <v>0</v>
          </cell>
          <cell r="W270" t="str">
            <v>FALSE בית שאן</v>
          </cell>
          <cell r="X270">
            <v>754</v>
          </cell>
          <cell r="Y270">
            <v>0</v>
          </cell>
          <cell r="Z270">
            <v>13</v>
          </cell>
          <cell r="AA270" t="str">
            <v/>
          </cell>
          <cell r="AB270">
            <v>0</v>
          </cell>
        </row>
        <row r="271">
          <cell r="B271">
            <v>9200</v>
          </cell>
          <cell r="C271" t="str">
            <v>בית שאן</v>
          </cell>
          <cell r="D271">
            <v>13605</v>
          </cell>
          <cell r="E271" t="str">
            <v>פה</v>
          </cell>
          <cell r="F271" t="str">
            <v>פה בית שאן</v>
          </cell>
          <cell r="G271" t="str">
            <v>העתיד של בית שאן בראשות סמי אלפסי</v>
          </cell>
          <cell r="I271" t="str">
            <v xml:space="preserve">בית שאן </v>
          </cell>
          <cell r="J271">
            <v>9088</v>
          </cell>
          <cell r="K271">
            <v>9088</v>
          </cell>
          <cell r="L271">
            <v>3.7522007042253523E-2</v>
          </cell>
          <cell r="M271">
            <v>341</v>
          </cell>
          <cell r="N271">
            <v>3.7522007042253523E-2</v>
          </cell>
          <cell r="O271">
            <v>341</v>
          </cell>
          <cell r="P271">
            <v>13</v>
          </cell>
          <cell r="Q271" t="b">
            <v>0</v>
          </cell>
          <cell r="R271">
            <v>0</v>
          </cell>
          <cell r="S271">
            <v>699</v>
          </cell>
          <cell r="T271">
            <v>11.799999999999999</v>
          </cell>
          <cell r="U271" t="str">
            <v>Gap</v>
          </cell>
          <cell r="V271">
            <v>0</v>
          </cell>
          <cell r="W271" t="str">
            <v>FALSE בית שאן</v>
          </cell>
          <cell r="X271">
            <v>754</v>
          </cell>
          <cell r="Y271">
            <v>0</v>
          </cell>
          <cell r="Z271">
            <v>13</v>
          </cell>
          <cell r="AA271" t="str">
            <v/>
          </cell>
          <cell r="AB271">
            <v>0</v>
          </cell>
        </row>
        <row r="272">
          <cell r="B272">
            <v>2610</v>
          </cell>
          <cell r="C272" t="str">
            <v>בית שמש</v>
          </cell>
          <cell r="D272">
            <v>50466</v>
          </cell>
          <cell r="E272" t="str">
            <v>חן</v>
          </cell>
          <cell r="F272" t="str">
            <v>חן בית שמש</v>
          </cell>
          <cell r="G272" t="str">
            <v>חזית תורנית מאוחדת</v>
          </cell>
          <cell r="I272" t="str">
            <v xml:space="preserve">בית שמש </v>
          </cell>
          <cell r="J272">
            <v>33554</v>
          </cell>
          <cell r="K272">
            <v>33554</v>
          </cell>
          <cell r="L272">
            <v>0.14805984383382012</v>
          </cell>
          <cell r="M272">
            <v>4968</v>
          </cell>
          <cell r="N272">
            <v>0.14805984383382012</v>
          </cell>
          <cell r="O272">
            <v>4968</v>
          </cell>
          <cell r="P272">
            <v>19</v>
          </cell>
          <cell r="Q272" t="b">
            <v>1</v>
          </cell>
          <cell r="R272">
            <v>2.8</v>
          </cell>
          <cell r="S272">
            <v>1766</v>
          </cell>
          <cell r="T272">
            <v>17.899999999999999</v>
          </cell>
          <cell r="U272" t="str">
            <v>Gap</v>
          </cell>
          <cell r="V272">
            <v>0</v>
          </cell>
          <cell r="W272" t="str">
            <v>TRUE בית שמש</v>
          </cell>
          <cell r="X272">
            <v>31535</v>
          </cell>
          <cell r="Y272">
            <v>3</v>
          </cell>
          <cell r="Z272">
            <v>20</v>
          </cell>
          <cell r="AA272" t="str">
            <v>Gap</v>
          </cell>
          <cell r="AB272">
            <v>3</v>
          </cell>
        </row>
        <row r="273">
          <cell r="B273">
            <v>2610</v>
          </cell>
          <cell r="C273" t="str">
            <v>בית שמש</v>
          </cell>
          <cell r="D273">
            <v>50466</v>
          </cell>
          <cell r="E273" t="str">
            <v>טב</v>
          </cell>
          <cell r="F273" t="str">
            <v>טב בית שמש</v>
          </cell>
          <cell r="G273" t="str">
            <v>בית שמש חוזרת - הבית היהודי</v>
          </cell>
          <cell r="H273" t="str">
            <v>כהן אלי</v>
          </cell>
          <cell r="I273" t="str">
            <v>בית שמש כהן אלי</v>
          </cell>
          <cell r="J273">
            <v>33554</v>
          </cell>
          <cell r="K273">
            <v>33554</v>
          </cell>
          <cell r="L273">
            <v>0.14382785956964891</v>
          </cell>
          <cell r="M273">
            <v>4826</v>
          </cell>
          <cell r="N273">
            <v>0.14382785956964891</v>
          </cell>
          <cell r="O273">
            <v>4826</v>
          </cell>
          <cell r="P273">
            <v>19</v>
          </cell>
          <cell r="Q273" t="b">
            <v>1</v>
          </cell>
          <cell r="R273">
            <v>2.7</v>
          </cell>
          <cell r="S273">
            <v>1766</v>
          </cell>
          <cell r="T273">
            <v>17.899999999999999</v>
          </cell>
          <cell r="U273" t="str">
            <v>Gap</v>
          </cell>
          <cell r="V273">
            <v>0</v>
          </cell>
          <cell r="W273" t="str">
            <v>TRUE בית שמש</v>
          </cell>
          <cell r="X273">
            <v>31535</v>
          </cell>
          <cell r="Y273">
            <v>3</v>
          </cell>
          <cell r="Z273">
            <v>20</v>
          </cell>
          <cell r="AA273" t="str">
            <v>Gap</v>
          </cell>
          <cell r="AB273">
            <v>3</v>
          </cell>
        </row>
        <row r="274">
          <cell r="B274">
            <v>2610</v>
          </cell>
          <cell r="C274" t="str">
            <v>בית שמש</v>
          </cell>
          <cell r="D274">
            <v>50466</v>
          </cell>
          <cell r="E274" t="str">
            <v>שס</v>
          </cell>
          <cell r="F274" t="str">
            <v>שס בית שמש</v>
          </cell>
          <cell r="G274" t="str">
            <v>התאחדות הספרדים העולמית שומרי התורה</v>
          </cell>
          <cell r="H274" t="str">
            <v>אבוטבול משה</v>
          </cell>
          <cell r="I274" t="str">
            <v>בית שמש אבוטבול משה</v>
          </cell>
          <cell r="J274">
            <v>33554</v>
          </cell>
          <cell r="K274">
            <v>33554</v>
          </cell>
          <cell r="L274">
            <v>0.1420694999105919</v>
          </cell>
          <cell r="M274">
            <v>4767</v>
          </cell>
          <cell r="N274">
            <v>0.1420694999105919</v>
          </cell>
          <cell r="O274">
            <v>4767.0000000000009</v>
          </cell>
          <cell r="P274">
            <v>19</v>
          </cell>
          <cell r="Q274" t="b">
            <v>1</v>
          </cell>
          <cell r="R274">
            <v>2.7</v>
          </cell>
          <cell r="S274">
            <v>1766</v>
          </cell>
          <cell r="T274">
            <v>17.899999999999999</v>
          </cell>
          <cell r="U274" t="str">
            <v>Gap</v>
          </cell>
          <cell r="V274">
            <v>1</v>
          </cell>
          <cell r="W274" t="str">
            <v>TRUE בית שמש</v>
          </cell>
          <cell r="X274">
            <v>31535</v>
          </cell>
          <cell r="Y274">
            <v>3</v>
          </cell>
          <cell r="Z274">
            <v>20</v>
          </cell>
          <cell r="AA274" t="str">
            <v>Gap</v>
          </cell>
          <cell r="AB274">
            <v>3</v>
          </cell>
        </row>
        <row r="275">
          <cell r="B275">
            <v>2610</v>
          </cell>
          <cell r="C275" t="str">
            <v>בית שמש</v>
          </cell>
          <cell r="D275">
            <v>50466</v>
          </cell>
          <cell r="E275" t="str">
            <v>מחל</v>
          </cell>
          <cell r="F275" t="str">
            <v>מחל בית שמש</v>
          </cell>
          <cell r="G275" t="str">
            <v>הליכוד משפחה אחת בראשות אדרי שלום</v>
          </cell>
          <cell r="I275" t="str">
            <v xml:space="preserve">בית שמש </v>
          </cell>
          <cell r="J275">
            <v>33554</v>
          </cell>
          <cell r="K275">
            <v>33554</v>
          </cell>
          <cell r="L275">
            <v>0.11032961792930798</v>
          </cell>
          <cell r="M275">
            <v>3702</v>
          </cell>
          <cell r="N275">
            <v>0.11032961792930798</v>
          </cell>
          <cell r="O275">
            <v>3702</v>
          </cell>
          <cell r="P275">
            <v>19</v>
          </cell>
          <cell r="Q275" t="b">
            <v>1</v>
          </cell>
          <cell r="R275">
            <v>2.1</v>
          </cell>
          <cell r="S275">
            <v>1766</v>
          </cell>
          <cell r="T275">
            <v>17.899999999999999</v>
          </cell>
          <cell r="U275" t="str">
            <v>Gap</v>
          </cell>
          <cell r="V275">
            <v>0</v>
          </cell>
          <cell r="W275" t="str">
            <v>TRUE בית שמש</v>
          </cell>
          <cell r="X275">
            <v>31535</v>
          </cell>
          <cell r="Y275">
            <v>2</v>
          </cell>
          <cell r="Z275">
            <v>20</v>
          </cell>
          <cell r="AA275" t="str">
            <v>Gap</v>
          </cell>
          <cell r="AB275">
            <v>2</v>
          </cell>
        </row>
        <row r="276">
          <cell r="B276">
            <v>2610</v>
          </cell>
          <cell r="C276" t="str">
            <v>בית שמש</v>
          </cell>
          <cell r="D276">
            <v>50466</v>
          </cell>
          <cell r="E276" t="str">
            <v>ג</v>
          </cell>
          <cell r="F276" t="str">
            <v>ג בית שמש</v>
          </cell>
          <cell r="G276" t="str">
            <v>אגודת ישראל</v>
          </cell>
          <cell r="I276" t="str">
            <v xml:space="preserve">בית שמש </v>
          </cell>
          <cell r="J276">
            <v>33554</v>
          </cell>
          <cell r="K276">
            <v>33554</v>
          </cell>
          <cell r="L276">
            <v>0.10433927400607976</v>
          </cell>
          <cell r="M276">
            <v>3501</v>
          </cell>
          <cell r="N276">
            <v>0.10433927400607976</v>
          </cell>
          <cell r="O276">
            <v>3501</v>
          </cell>
          <cell r="P276">
            <v>19</v>
          </cell>
          <cell r="Q276" t="b">
            <v>1</v>
          </cell>
          <cell r="R276">
            <v>2</v>
          </cell>
          <cell r="S276">
            <v>1766</v>
          </cell>
          <cell r="T276">
            <v>17.899999999999999</v>
          </cell>
          <cell r="U276" t="str">
            <v>Gap</v>
          </cell>
          <cell r="V276">
            <v>0</v>
          </cell>
          <cell r="W276" t="str">
            <v>TRUE בית שמש</v>
          </cell>
          <cell r="X276">
            <v>31535</v>
          </cell>
          <cell r="Y276">
            <v>2</v>
          </cell>
          <cell r="Z276">
            <v>20</v>
          </cell>
          <cell r="AA276" t="str">
            <v>Gap</v>
          </cell>
          <cell r="AB276">
            <v>2</v>
          </cell>
        </row>
        <row r="277">
          <cell r="B277">
            <v>2610</v>
          </cell>
          <cell r="C277" t="str">
            <v>בית שמש</v>
          </cell>
          <cell r="D277">
            <v>50466</v>
          </cell>
          <cell r="E277" t="str">
            <v>כ</v>
          </cell>
          <cell r="F277" t="str">
            <v>כ בית שמש</v>
          </cell>
          <cell r="G277" t="str">
            <v>עתיד העיר</v>
          </cell>
          <cell r="I277" t="str">
            <v xml:space="preserve">בית שמש </v>
          </cell>
          <cell r="J277">
            <v>33554</v>
          </cell>
          <cell r="K277">
            <v>33554</v>
          </cell>
          <cell r="L277">
            <v>8.4848304226023727E-2</v>
          </cell>
          <cell r="M277">
            <v>2847</v>
          </cell>
          <cell r="N277">
            <v>8.4848304226023727E-2</v>
          </cell>
          <cell r="O277">
            <v>2847</v>
          </cell>
          <cell r="P277">
            <v>19</v>
          </cell>
          <cell r="Q277" t="b">
            <v>1</v>
          </cell>
          <cell r="R277">
            <v>1.6</v>
          </cell>
          <cell r="S277">
            <v>1766</v>
          </cell>
          <cell r="T277">
            <v>17.899999999999999</v>
          </cell>
          <cell r="U277" t="str">
            <v>Gap</v>
          </cell>
          <cell r="V277">
            <v>0</v>
          </cell>
          <cell r="W277" t="str">
            <v>TRUE בית שמש</v>
          </cell>
          <cell r="X277">
            <v>31535</v>
          </cell>
          <cell r="Y277">
            <v>2</v>
          </cell>
          <cell r="Z277">
            <v>20</v>
          </cell>
          <cell r="AA277" t="str">
            <v>Gap</v>
          </cell>
          <cell r="AB277">
            <v>2</v>
          </cell>
        </row>
        <row r="278">
          <cell r="B278">
            <v>2610</v>
          </cell>
          <cell r="C278" t="str">
            <v>בית שמש</v>
          </cell>
          <cell r="D278">
            <v>50466</v>
          </cell>
          <cell r="E278" t="str">
            <v>כח</v>
          </cell>
          <cell r="F278" t="str">
            <v>כח בית שמש</v>
          </cell>
          <cell r="G278" t="str">
            <v>כלל חסידי וקהילות ירושלים</v>
          </cell>
          <cell r="I278" t="str">
            <v xml:space="preserve">בית שמש </v>
          </cell>
          <cell r="J278">
            <v>33554</v>
          </cell>
          <cell r="K278">
            <v>33554</v>
          </cell>
          <cell r="L278">
            <v>7.9305000894081185E-2</v>
          </cell>
          <cell r="M278">
            <v>2661</v>
          </cell>
          <cell r="N278">
            <v>7.9305000894081185E-2</v>
          </cell>
          <cell r="O278">
            <v>2661</v>
          </cell>
          <cell r="P278">
            <v>19</v>
          </cell>
          <cell r="Q278" t="b">
            <v>1</v>
          </cell>
          <cell r="R278">
            <v>1.5</v>
          </cell>
          <cell r="S278">
            <v>1766</v>
          </cell>
          <cell r="T278">
            <v>17.899999999999999</v>
          </cell>
          <cell r="U278" t="str">
            <v>Gap</v>
          </cell>
          <cell r="V278">
            <v>0</v>
          </cell>
          <cell r="W278" t="str">
            <v>TRUE בית שמש</v>
          </cell>
          <cell r="X278">
            <v>31535</v>
          </cell>
          <cell r="Y278">
            <v>2</v>
          </cell>
          <cell r="Z278">
            <v>20</v>
          </cell>
          <cell r="AA278" t="str">
            <v>Gap</v>
          </cell>
          <cell r="AB278">
            <v>2</v>
          </cell>
        </row>
        <row r="279">
          <cell r="B279">
            <v>2610</v>
          </cell>
          <cell r="C279" t="str">
            <v>בית שמש</v>
          </cell>
          <cell r="D279">
            <v>50466</v>
          </cell>
          <cell r="E279" t="str">
            <v>ה</v>
          </cell>
          <cell r="F279" t="str">
            <v>ה בית שמש</v>
          </cell>
          <cell r="G279" t="str">
            <v>דור אחר ביחד חבד בראשות מאיר בלעיש</v>
          </cell>
          <cell r="H279" t="str">
            <v>בלעיש מאיר</v>
          </cell>
          <cell r="I279" t="str">
            <v>בית שמש בלעיש מאיר</v>
          </cell>
          <cell r="J279">
            <v>33554</v>
          </cell>
          <cell r="K279">
            <v>33554</v>
          </cell>
          <cell r="L279">
            <v>4.6849853966740178E-2</v>
          </cell>
          <cell r="M279">
            <v>1572</v>
          </cell>
          <cell r="N279">
            <v>4.6849853966740178E-2</v>
          </cell>
          <cell r="O279">
            <v>1572</v>
          </cell>
          <cell r="P279">
            <v>19</v>
          </cell>
          <cell r="Q279" t="b">
            <v>1</v>
          </cell>
          <cell r="R279">
            <v>0.9</v>
          </cell>
          <cell r="S279">
            <v>1766</v>
          </cell>
          <cell r="T279">
            <v>17.899999999999999</v>
          </cell>
          <cell r="U279" t="str">
            <v>Gap</v>
          </cell>
          <cell r="V279">
            <v>0</v>
          </cell>
          <cell r="W279" t="str">
            <v>TRUE בית שמש</v>
          </cell>
          <cell r="X279">
            <v>31535</v>
          </cell>
          <cell r="Y279">
            <v>1</v>
          </cell>
          <cell r="Z279">
            <v>20</v>
          </cell>
          <cell r="AA279" t="str">
            <v>Gap</v>
          </cell>
          <cell r="AB279">
            <v>1</v>
          </cell>
        </row>
        <row r="280">
          <cell r="B280">
            <v>2610</v>
          </cell>
          <cell r="C280" t="str">
            <v>בית שמש</v>
          </cell>
          <cell r="D280">
            <v>50466</v>
          </cell>
          <cell r="E280" t="str">
            <v>ל</v>
          </cell>
          <cell r="F280" t="str">
            <v>ל בית שמש</v>
          </cell>
          <cell r="G280" t="str">
            <v>בית שמש ביתנו בראשות ילנה קוניאנסקי</v>
          </cell>
          <cell r="I280" t="str">
            <v xml:space="preserve">בית שמש </v>
          </cell>
          <cell r="J280">
            <v>33554</v>
          </cell>
          <cell r="K280">
            <v>33554</v>
          </cell>
          <cell r="L280">
            <v>4.0263455921797697E-2</v>
          </cell>
          <cell r="M280">
            <v>1351</v>
          </cell>
          <cell r="N280">
            <v>4.0263455921797697E-2</v>
          </cell>
          <cell r="O280">
            <v>1351</v>
          </cell>
          <cell r="P280">
            <v>19</v>
          </cell>
          <cell r="Q280" t="b">
            <v>1</v>
          </cell>
          <cell r="R280">
            <v>0.8</v>
          </cell>
          <cell r="S280">
            <v>1766</v>
          </cell>
          <cell r="T280">
            <v>17.899999999999999</v>
          </cell>
          <cell r="U280" t="str">
            <v>Gap</v>
          </cell>
          <cell r="V280">
            <v>0</v>
          </cell>
          <cell r="W280" t="str">
            <v>TRUE בית שמש</v>
          </cell>
          <cell r="X280">
            <v>31535</v>
          </cell>
          <cell r="Y280">
            <v>1</v>
          </cell>
          <cell r="Z280">
            <v>20</v>
          </cell>
          <cell r="AA280" t="str">
            <v>Gap</v>
          </cell>
          <cell r="AB280">
            <v>1</v>
          </cell>
        </row>
        <row r="281">
          <cell r="B281">
            <v>2610</v>
          </cell>
          <cell r="C281" t="str">
            <v>בית שמש</v>
          </cell>
          <cell r="D281">
            <v>50466</v>
          </cell>
          <cell r="E281" t="str">
            <v>א</v>
          </cell>
          <cell r="F281" t="str">
            <v>א בית שמש</v>
          </cell>
          <cell r="G281" t="str">
            <v>בית שמש שלנו בראשות ריצ'רד פרס</v>
          </cell>
          <cell r="I281" t="str">
            <v xml:space="preserve">בית שמש </v>
          </cell>
          <cell r="J281">
            <v>33554</v>
          </cell>
          <cell r="K281">
            <v>33554</v>
          </cell>
          <cell r="L281">
            <v>3.993562615485486E-2</v>
          </cell>
          <cell r="M281">
            <v>1340</v>
          </cell>
          <cell r="N281">
            <v>3.993562615485486E-2</v>
          </cell>
          <cell r="O281">
            <v>1340</v>
          </cell>
          <cell r="P281">
            <v>19</v>
          </cell>
          <cell r="Q281" t="b">
            <v>1</v>
          </cell>
          <cell r="R281">
            <v>0.8</v>
          </cell>
          <cell r="S281">
            <v>1766</v>
          </cell>
          <cell r="T281">
            <v>17.899999999999999</v>
          </cell>
          <cell r="U281" t="str">
            <v>Gap</v>
          </cell>
          <cell r="V281">
            <v>0</v>
          </cell>
          <cell r="W281" t="str">
            <v>TRUE בית שמש</v>
          </cell>
          <cell r="X281">
            <v>31535</v>
          </cell>
          <cell r="Y281">
            <v>1</v>
          </cell>
          <cell r="Z281">
            <v>20</v>
          </cell>
          <cell r="AA281" t="str">
            <v>Gap</v>
          </cell>
          <cell r="AB281">
            <v>1</v>
          </cell>
        </row>
        <row r="282">
          <cell r="B282">
            <v>2610</v>
          </cell>
          <cell r="C282" t="str">
            <v>בית שמש</v>
          </cell>
          <cell r="D282">
            <v>50466</v>
          </cell>
          <cell r="E282" t="str">
            <v>עד</v>
          </cell>
          <cell r="F282" t="str">
            <v>עד בית שמש</v>
          </cell>
          <cell r="G282" t="str">
            <v>טוב לבית שמש</v>
          </cell>
          <cell r="I282" t="str">
            <v xml:space="preserve">בית שמש </v>
          </cell>
          <cell r="J282">
            <v>33554</v>
          </cell>
          <cell r="K282">
            <v>33554</v>
          </cell>
          <cell r="L282">
            <v>3.8058055671454968E-2</v>
          </cell>
          <cell r="M282">
            <v>1277</v>
          </cell>
          <cell r="N282">
            <v>3.8058055671454968E-2</v>
          </cell>
          <cell r="O282">
            <v>1277</v>
          </cell>
          <cell r="P282">
            <v>19</v>
          </cell>
          <cell r="Q282" t="b">
            <v>0</v>
          </cell>
          <cell r="R282">
            <v>0</v>
          </cell>
          <cell r="S282">
            <v>1766</v>
          </cell>
          <cell r="T282">
            <v>17.899999999999999</v>
          </cell>
          <cell r="U282" t="str">
            <v>Gap</v>
          </cell>
          <cell r="V282">
            <v>0</v>
          </cell>
          <cell r="W282" t="str">
            <v>FALSE בית שמש</v>
          </cell>
          <cell r="X282">
            <v>2019</v>
          </cell>
          <cell r="Y282">
            <v>0</v>
          </cell>
          <cell r="Z282">
            <v>20</v>
          </cell>
          <cell r="AA282" t="str">
            <v>Gap</v>
          </cell>
          <cell r="AB282">
            <v>0</v>
          </cell>
        </row>
        <row r="283">
          <cell r="B283">
            <v>2610</v>
          </cell>
          <cell r="C283" t="str">
            <v>בית שמש</v>
          </cell>
          <cell r="D283">
            <v>50466</v>
          </cell>
          <cell r="E283" t="str">
            <v>י</v>
          </cell>
          <cell r="F283" t="str">
            <v>י בית שמש</v>
          </cell>
          <cell r="G283" t="str">
            <v>למען התושב בראשות אזולאי שמעון</v>
          </cell>
          <cell r="I283" t="str">
            <v xml:space="preserve">בית שמש </v>
          </cell>
          <cell r="J283">
            <v>33554</v>
          </cell>
          <cell r="K283">
            <v>33554</v>
          </cell>
          <cell r="L283">
            <v>1.2278714907313583E-2</v>
          </cell>
          <cell r="M283">
            <v>412</v>
          </cell>
          <cell r="N283">
            <v>1.2278714907313583E-2</v>
          </cell>
          <cell r="O283">
            <v>412</v>
          </cell>
          <cell r="P283">
            <v>19</v>
          </cell>
          <cell r="Q283" t="b">
            <v>0</v>
          </cell>
          <cell r="R283">
            <v>0</v>
          </cell>
          <cell r="S283">
            <v>1766</v>
          </cell>
          <cell r="T283">
            <v>17.899999999999999</v>
          </cell>
          <cell r="U283" t="str">
            <v>Gap</v>
          </cell>
          <cell r="V283">
            <v>0</v>
          </cell>
          <cell r="W283" t="str">
            <v>FALSE בית שמש</v>
          </cell>
          <cell r="X283">
            <v>2019</v>
          </cell>
          <cell r="Y283">
            <v>0</v>
          </cell>
          <cell r="Z283">
            <v>20</v>
          </cell>
          <cell r="AA283" t="str">
            <v>Gap</v>
          </cell>
          <cell r="AB283">
            <v>0</v>
          </cell>
        </row>
        <row r="284">
          <cell r="B284">
            <v>2610</v>
          </cell>
          <cell r="C284" t="str">
            <v>בית שמש</v>
          </cell>
          <cell r="D284">
            <v>50466</v>
          </cell>
          <cell r="E284" t="str">
            <v>ק</v>
          </cell>
          <cell r="F284" t="str">
            <v>ק בית שמש</v>
          </cell>
          <cell r="G284" t="str">
            <v>קול שחר</v>
          </cell>
          <cell r="I284" t="str">
            <v xml:space="preserve">בית שמש </v>
          </cell>
          <cell r="J284">
            <v>33554</v>
          </cell>
          <cell r="K284">
            <v>33554</v>
          </cell>
          <cell r="L284">
            <v>9.8348930082851529E-3</v>
          </cell>
          <cell r="M284">
            <v>330</v>
          </cell>
          <cell r="N284">
            <v>9.8348930082851529E-3</v>
          </cell>
          <cell r="O284">
            <v>330</v>
          </cell>
          <cell r="P284">
            <v>19</v>
          </cell>
          <cell r="Q284" t="b">
            <v>0</v>
          </cell>
          <cell r="R284">
            <v>0</v>
          </cell>
          <cell r="S284">
            <v>1766</v>
          </cell>
          <cell r="T284">
            <v>17.899999999999999</v>
          </cell>
          <cell r="U284" t="str">
            <v>Gap</v>
          </cell>
          <cell r="V284">
            <v>0</v>
          </cell>
          <cell r="W284" t="str">
            <v>FALSE בית שמש</v>
          </cell>
          <cell r="X284">
            <v>2019</v>
          </cell>
          <cell r="Y284">
            <v>0</v>
          </cell>
          <cell r="Z284">
            <v>20</v>
          </cell>
          <cell r="AA284" t="str">
            <v>Gap</v>
          </cell>
          <cell r="AB284">
            <v>0</v>
          </cell>
        </row>
        <row r="285">
          <cell r="B285">
            <v>3780</v>
          </cell>
          <cell r="C285" t="str">
            <v>ביתר עלית</v>
          </cell>
          <cell r="D285">
            <v>18574</v>
          </cell>
          <cell r="E285" t="str">
            <v>גשס</v>
          </cell>
          <cell r="F285" t="str">
            <v>גשס ביתר עלית</v>
          </cell>
          <cell r="G285" t="str">
            <v>ביתר מאוחדת</v>
          </cell>
          <cell r="H285" t="str">
            <v>רובינשטיין מאיר</v>
          </cell>
          <cell r="I285" t="str">
            <v>ביתר עלית רובינשטיין מאיר</v>
          </cell>
          <cell r="J285">
            <v>12862</v>
          </cell>
          <cell r="K285">
            <v>12862</v>
          </cell>
          <cell r="L285">
            <v>0.77950552013683716</v>
          </cell>
          <cell r="M285">
            <v>10026</v>
          </cell>
          <cell r="N285">
            <v>0.77950552013683716</v>
          </cell>
          <cell r="O285">
            <v>10026</v>
          </cell>
          <cell r="P285">
            <v>15</v>
          </cell>
          <cell r="Q285" t="b">
            <v>1</v>
          </cell>
          <cell r="R285">
            <v>11.7</v>
          </cell>
          <cell r="S285">
            <v>857</v>
          </cell>
          <cell r="T285">
            <v>15</v>
          </cell>
          <cell r="U285" t="str">
            <v/>
          </cell>
          <cell r="V285">
            <v>1</v>
          </cell>
          <cell r="W285" t="str">
            <v>TRUE ביתר עלית</v>
          </cell>
          <cell r="X285">
            <v>12859</v>
          </cell>
          <cell r="Y285">
            <v>12</v>
          </cell>
          <cell r="Z285">
            <v>15</v>
          </cell>
          <cell r="AA285" t="str">
            <v/>
          </cell>
          <cell r="AB285">
            <v>13</v>
          </cell>
        </row>
        <row r="286">
          <cell r="B286">
            <v>3780</v>
          </cell>
          <cell r="C286" t="str">
            <v>ביתר עלית</v>
          </cell>
          <cell r="D286">
            <v>18574</v>
          </cell>
          <cell r="E286" t="str">
            <v>ל</v>
          </cell>
          <cell r="F286" t="str">
            <v>ל ביתר עלית</v>
          </cell>
          <cell r="G286" t="str">
            <v>למעננו - תושבים למען תושבים בראשות מנחם זיידה</v>
          </cell>
          <cell r="H286" t="str">
            <v>זיידה מנחם</v>
          </cell>
          <cell r="I286" t="str">
            <v>ביתר עלית זיידה מנחם</v>
          </cell>
          <cell r="J286">
            <v>12862</v>
          </cell>
          <cell r="K286">
            <v>12862</v>
          </cell>
          <cell r="L286">
            <v>0.12082102316902503</v>
          </cell>
          <cell r="M286">
            <v>1554</v>
          </cell>
          <cell r="N286">
            <v>0.12082102316902503</v>
          </cell>
          <cell r="O286">
            <v>1554</v>
          </cell>
          <cell r="P286">
            <v>15</v>
          </cell>
          <cell r="Q286" t="b">
            <v>1</v>
          </cell>
          <cell r="R286">
            <v>1.8</v>
          </cell>
          <cell r="S286">
            <v>857</v>
          </cell>
          <cell r="T286">
            <v>15</v>
          </cell>
          <cell r="U286" t="str">
            <v/>
          </cell>
          <cell r="V286">
            <v>0</v>
          </cell>
          <cell r="W286" t="str">
            <v>TRUE ביתר עלית</v>
          </cell>
          <cell r="X286">
            <v>12859</v>
          </cell>
          <cell r="Y286">
            <v>2</v>
          </cell>
          <cell r="Z286">
            <v>15</v>
          </cell>
          <cell r="AA286" t="str">
            <v/>
          </cell>
          <cell r="AB286">
            <v>2</v>
          </cell>
        </row>
        <row r="287">
          <cell r="B287">
            <v>3780</v>
          </cell>
          <cell r="C287" t="str">
            <v>ביתר עלית</v>
          </cell>
          <cell r="D287">
            <v>18574</v>
          </cell>
          <cell r="E287" t="str">
            <v>נ</v>
          </cell>
          <cell r="F287" t="str">
            <v>נ ביתר עלית</v>
          </cell>
          <cell r="G287" t="str">
            <v>יחד</v>
          </cell>
          <cell r="H287" t="str">
            <v>וויסברג חיים</v>
          </cell>
          <cell r="I287" t="str">
            <v>ביתר עלית וויסברג חיים</v>
          </cell>
          <cell r="J287">
            <v>12862</v>
          </cell>
          <cell r="K287">
            <v>12862</v>
          </cell>
          <cell r="L287">
            <v>9.9440211475664744E-2</v>
          </cell>
          <cell r="M287">
            <v>1279</v>
          </cell>
          <cell r="N287">
            <v>9.9440211475664744E-2</v>
          </cell>
          <cell r="O287">
            <v>1279</v>
          </cell>
          <cell r="P287">
            <v>15</v>
          </cell>
          <cell r="Q287" t="b">
            <v>1</v>
          </cell>
          <cell r="R287">
            <v>1.5</v>
          </cell>
          <cell r="S287">
            <v>857</v>
          </cell>
          <cell r="T287">
            <v>15</v>
          </cell>
          <cell r="U287" t="str">
            <v/>
          </cell>
          <cell r="V287">
            <v>0</v>
          </cell>
          <cell r="W287" t="str">
            <v>TRUE ביתר עלית</v>
          </cell>
          <cell r="X287">
            <v>12859</v>
          </cell>
          <cell r="Y287">
            <v>1</v>
          </cell>
          <cell r="Z287">
            <v>15</v>
          </cell>
          <cell r="AA287" t="str">
            <v/>
          </cell>
          <cell r="AB287">
            <v>1</v>
          </cell>
        </row>
        <row r="288">
          <cell r="B288">
            <v>3780</v>
          </cell>
          <cell r="C288" t="str">
            <v>ביתר עלית</v>
          </cell>
          <cell r="D288">
            <v>18574</v>
          </cell>
          <cell r="E288" t="str">
            <v>יך</v>
          </cell>
          <cell r="F288" t="str">
            <v>יך ביתר עלית</v>
          </cell>
          <cell r="G288" t="str">
            <v>יד לתושב - בראשות יהודה סופר</v>
          </cell>
          <cell r="H288" t="str">
            <v>סופר יהודה</v>
          </cell>
          <cell r="I288" t="str">
            <v>ביתר עלית סופר יהודה</v>
          </cell>
          <cell r="J288">
            <v>12862</v>
          </cell>
          <cell r="K288">
            <v>12862</v>
          </cell>
          <cell r="L288">
            <v>2.3324521847302131E-4</v>
          </cell>
          <cell r="M288">
            <v>3</v>
          </cell>
          <cell r="N288">
            <v>2.3324521847302131E-4</v>
          </cell>
          <cell r="O288">
            <v>3</v>
          </cell>
          <cell r="P288">
            <v>15</v>
          </cell>
          <cell r="Q288" t="b">
            <v>0</v>
          </cell>
          <cell r="R288">
            <v>0</v>
          </cell>
          <cell r="S288">
            <v>857</v>
          </cell>
          <cell r="T288">
            <v>15</v>
          </cell>
          <cell r="U288" t="str">
            <v/>
          </cell>
          <cell r="V288">
            <v>0</v>
          </cell>
          <cell r="W288" t="str">
            <v>FALSE ביתר עלית</v>
          </cell>
          <cell r="X288">
            <v>3</v>
          </cell>
          <cell r="Y288">
            <v>0</v>
          </cell>
          <cell r="Z288">
            <v>15</v>
          </cell>
          <cell r="AA288" t="str">
            <v/>
          </cell>
          <cell r="AB288">
            <v>0</v>
          </cell>
        </row>
        <row r="289">
          <cell r="B289">
            <v>6100</v>
          </cell>
          <cell r="C289" t="str">
            <v>בני ברק</v>
          </cell>
          <cell r="D289">
            <v>103308</v>
          </cell>
          <cell r="E289" t="str">
            <v>ג</v>
          </cell>
          <cell r="F289" t="str">
            <v>ג בני ברק</v>
          </cell>
          <cell r="G289" t="str">
            <v>הרשימה התורתית המרכזית</v>
          </cell>
          <cell r="H289" t="str">
            <v>זייברט חנוך</v>
          </cell>
          <cell r="I289" t="str">
            <v>בני ברק זייברט חנוך</v>
          </cell>
          <cell r="J289">
            <v>67864</v>
          </cell>
          <cell r="K289">
            <v>67864</v>
          </cell>
          <cell r="L289">
            <v>0.64489272662973007</v>
          </cell>
          <cell r="M289">
            <v>43765</v>
          </cell>
          <cell r="N289">
            <v>0.64489272662973007</v>
          </cell>
          <cell r="O289">
            <v>43765</v>
          </cell>
          <cell r="P289">
            <v>25</v>
          </cell>
          <cell r="Q289" t="b">
            <v>1</v>
          </cell>
          <cell r="R289">
            <v>16.100000000000001</v>
          </cell>
          <cell r="S289">
            <v>2715</v>
          </cell>
          <cell r="T289">
            <v>23.900000000000002</v>
          </cell>
          <cell r="U289" t="str">
            <v>Gap</v>
          </cell>
          <cell r="V289">
            <v>1</v>
          </cell>
          <cell r="W289" t="str">
            <v>TRUE בני ברק</v>
          </cell>
          <cell r="X289">
            <v>64914</v>
          </cell>
          <cell r="Y289">
            <v>17</v>
          </cell>
          <cell r="Z289">
            <v>25</v>
          </cell>
          <cell r="AA289" t="str">
            <v/>
          </cell>
          <cell r="AB289">
            <v>18</v>
          </cell>
        </row>
        <row r="290">
          <cell r="B290">
            <v>6100</v>
          </cell>
          <cell r="C290" t="str">
            <v>בני ברק</v>
          </cell>
          <cell r="D290">
            <v>103308</v>
          </cell>
          <cell r="E290" t="str">
            <v>שס</v>
          </cell>
          <cell r="F290" t="str">
            <v>שס בני ברק</v>
          </cell>
          <cell r="G290" t="str">
            <v>התאחדות הספרדים העולמית שומרי תורה</v>
          </cell>
          <cell r="I290" t="str">
            <v xml:space="preserve">בני ברק </v>
          </cell>
          <cell r="J290">
            <v>67864</v>
          </cell>
          <cell r="K290">
            <v>67864</v>
          </cell>
          <cell r="L290">
            <v>0.24076093363196982</v>
          </cell>
          <cell r="M290">
            <v>16339</v>
          </cell>
          <cell r="N290">
            <v>0.24076093363196982</v>
          </cell>
          <cell r="O290">
            <v>16339</v>
          </cell>
          <cell r="P290">
            <v>25</v>
          </cell>
          <cell r="Q290" t="b">
            <v>1</v>
          </cell>
          <cell r="R290">
            <v>6</v>
          </cell>
          <cell r="S290">
            <v>2715</v>
          </cell>
          <cell r="T290">
            <v>23.900000000000002</v>
          </cell>
          <cell r="U290" t="str">
            <v>Gap</v>
          </cell>
          <cell r="V290">
            <v>0</v>
          </cell>
          <cell r="W290" t="str">
            <v>TRUE בני ברק</v>
          </cell>
          <cell r="X290">
            <v>64914</v>
          </cell>
          <cell r="Y290">
            <v>6</v>
          </cell>
          <cell r="Z290">
            <v>25</v>
          </cell>
          <cell r="AA290" t="str">
            <v/>
          </cell>
          <cell r="AB290">
            <v>6</v>
          </cell>
        </row>
        <row r="291">
          <cell r="B291">
            <v>6100</v>
          </cell>
          <cell r="C291" t="str">
            <v>בני ברק</v>
          </cell>
          <cell r="D291">
            <v>103308</v>
          </cell>
          <cell r="E291" t="str">
            <v>עץ</v>
          </cell>
          <cell r="F291" t="str">
            <v>עץ בני ברק</v>
          </cell>
          <cell r="G291" t="str">
            <v>בני תורה</v>
          </cell>
          <cell r="I291" t="str">
            <v xml:space="preserve">בני ברק </v>
          </cell>
          <cell r="J291">
            <v>67864</v>
          </cell>
          <cell r="K291">
            <v>67864</v>
          </cell>
          <cell r="L291">
            <v>7.0877048214075214E-2</v>
          </cell>
          <cell r="M291">
            <v>4810</v>
          </cell>
          <cell r="N291">
            <v>7.0877048214075214E-2</v>
          </cell>
          <cell r="O291">
            <v>4810</v>
          </cell>
          <cell r="P291">
            <v>25</v>
          </cell>
          <cell r="Q291" t="b">
            <v>1</v>
          </cell>
          <cell r="R291">
            <v>1.8</v>
          </cell>
          <cell r="S291">
            <v>2715</v>
          </cell>
          <cell r="T291">
            <v>23.900000000000002</v>
          </cell>
          <cell r="U291" t="str">
            <v>Gap</v>
          </cell>
          <cell r="V291">
            <v>0</v>
          </cell>
          <cell r="W291" t="str">
            <v>TRUE בני ברק</v>
          </cell>
          <cell r="X291">
            <v>64914</v>
          </cell>
          <cell r="Y291">
            <v>2</v>
          </cell>
          <cell r="Z291">
            <v>25</v>
          </cell>
          <cell r="AA291" t="str">
            <v/>
          </cell>
          <cell r="AB291">
            <v>2</v>
          </cell>
        </row>
        <row r="292">
          <cell r="B292">
            <v>6100</v>
          </cell>
          <cell r="C292" t="str">
            <v>בני ברק</v>
          </cell>
          <cell r="D292">
            <v>103308</v>
          </cell>
          <cell r="E292" t="str">
            <v>טב</v>
          </cell>
          <cell r="F292" t="str">
            <v>טב בני ברק</v>
          </cell>
          <cell r="G292" t="str">
            <v>הבית היהודי</v>
          </cell>
          <cell r="I292" t="str">
            <v xml:space="preserve">בני ברק </v>
          </cell>
          <cell r="J292">
            <v>67864</v>
          </cell>
          <cell r="K292">
            <v>67864</v>
          </cell>
          <cell r="L292">
            <v>1.6636213603677945E-2</v>
          </cell>
          <cell r="M292">
            <v>1129</v>
          </cell>
          <cell r="N292">
            <v>1.6636213603677945E-2</v>
          </cell>
          <cell r="O292">
            <v>1129</v>
          </cell>
          <cell r="P292">
            <v>25</v>
          </cell>
          <cell r="Q292" t="b">
            <v>0</v>
          </cell>
          <cell r="R292">
            <v>0</v>
          </cell>
          <cell r="S292">
            <v>2715</v>
          </cell>
          <cell r="T292">
            <v>23.900000000000002</v>
          </cell>
          <cell r="U292" t="str">
            <v>Gap</v>
          </cell>
          <cell r="V292">
            <v>0</v>
          </cell>
          <cell r="W292" t="str">
            <v>FALSE בני ברק</v>
          </cell>
          <cell r="X292">
            <v>2950</v>
          </cell>
          <cell r="Y292">
            <v>0</v>
          </cell>
          <cell r="Z292">
            <v>25</v>
          </cell>
          <cell r="AA292" t="str">
            <v/>
          </cell>
          <cell r="AB292">
            <v>0</v>
          </cell>
        </row>
        <row r="293">
          <cell r="B293">
            <v>6100</v>
          </cell>
          <cell r="C293" t="str">
            <v>בני ברק</v>
          </cell>
          <cell r="D293">
            <v>103308</v>
          </cell>
          <cell r="E293" t="str">
            <v>ני</v>
          </cell>
          <cell r="F293" t="str">
            <v>ני בני ברק</v>
          </cell>
          <cell r="G293" t="str">
            <v>הצעירים</v>
          </cell>
          <cell r="I293" t="str">
            <v xml:space="preserve">בני ברק </v>
          </cell>
          <cell r="J293">
            <v>67864</v>
          </cell>
          <cell r="K293">
            <v>67864</v>
          </cell>
          <cell r="L293">
            <v>1.2510314747141342E-2</v>
          </cell>
          <cell r="M293">
            <v>849</v>
          </cell>
          <cell r="N293">
            <v>1.2510314747141342E-2</v>
          </cell>
          <cell r="O293">
            <v>849</v>
          </cell>
          <cell r="P293">
            <v>25</v>
          </cell>
          <cell r="Q293" t="b">
            <v>0</v>
          </cell>
          <cell r="R293">
            <v>0</v>
          </cell>
          <cell r="S293">
            <v>2715</v>
          </cell>
          <cell r="T293">
            <v>23.900000000000002</v>
          </cell>
          <cell r="U293" t="str">
            <v>Gap</v>
          </cell>
          <cell r="V293">
            <v>0</v>
          </cell>
          <cell r="W293" t="str">
            <v>FALSE בני ברק</v>
          </cell>
          <cell r="X293">
            <v>2950</v>
          </cell>
          <cell r="Y293">
            <v>0</v>
          </cell>
          <cell r="Z293">
            <v>25</v>
          </cell>
          <cell r="AA293" t="str">
            <v/>
          </cell>
          <cell r="AB293">
            <v>0</v>
          </cell>
        </row>
        <row r="294">
          <cell r="B294">
            <v>6100</v>
          </cell>
          <cell r="C294" t="str">
            <v>בני ברק</v>
          </cell>
          <cell r="D294">
            <v>103308</v>
          </cell>
          <cell r="E294" t="str">
            <v>נקי</v>
          </cell>
          <cell r="F294" t="str">
            <v>נקי בני ברק</v>
          </cell>
          <cell r="G294" t="str">
            <v>בני ברק מאוחדת</v>
          </cell>
          <cell r="H294" t="str">
            <v>אלוש יגאל</v>
          </cell>
          <cell r="I294" t="str">
            <v>בני ברק אלוש יגאל</v>
          </cell>
          <cell r="J294">
            <v>67864</v>
          </cell>
          <cell r="K294">
            <v>67864</v>
          </cell>
          <cell r="L294">
            <v>6.513026052104208E-3</v>
          </cell>
          <cell r="M294">
            <v>442</v>
          </cell>
          <cell r="N294">
            <v>6.513026052104208E-3</v>
          </cell>
          <cell r="O294">
            <v>441.99999999999994</v>
          </cell>
          <cell r="P294">
            <v>25</v>
          </cell>
          <cell r="Q294" t="b">
            <v>0</v>
          </cell>
          <cell r="R294">
            <v>0</v>
          </cell>
          <cell r="S294">
            <v>2715</v>
          </cell>
          <cell r="T294">
            <v>23.900000000000002</v>
          </cell>
          <cell r="U294" t="str">
            <v>Gap</v>
          </cell>
          <cell r="V294">
            <v>0</v>
          </cell>
          <cell r="W294" t="str">
            <v>FALSE בני ברק</v>
          </cell>
          <cell r="X294">
            <v>2950</v>
          </cell>
          <cell r="Y294">
            <v>0</v>
          </cell>
          <cell r="Z294">
            <v>25</v>
          </cell>
          <cell r="AA294" t="str">
            <v/>
          </cell>
          <cell r="AB294">
            <v>0</v>
          </cell>
        </row>
        <row r="295">
          <cell r="B295">
            <v>6100</v>
          </cell>
          <cell r="C295" t="str">
            <v>בני ברק</v>
          </cell>
          <cell r="D295">
            <v>103308</v>
          </cell>
          <cell r="E295" t="str">
            <v>מחל</v>
          </cell>
          <cell r="F295" t="str">
            <v>מחל בני ברק</v>
          </cell>
          <cell r="G295" t="str">
            <v>הליכוד בראשות שלמה אלמגור</v>
          </cell>
          <cell r="I295" t="str">
            <v xml:space="preserve">בני ברק </v>
          </cell>
          <cell r="J295">
            <v>67864</v>
          </cell>
          <cell r="K295">
            <v>67864</v>
          </cell>
          <cell r="L295">
            <v>2.9175999056937404E-3</v>
          </cell>
          <cell r="M295">
            <v>198</v>
          </cell>
          <cell r="N295">
            <v>2.9175999056937404E-3</v>
          </cell>
          <cell r="O295">
            <v>198</v>
          </cell>
          <cell r="P295">
            <v>25</v>
          </cell>
          <cell r="Q295" t="b">
            <v>0</v>
          </cell>
          <cell r="R295">
            <v>0</v>
          </cell>
          <cell r="S295">
            <v>2715</v>
          </cell>
          <cell r="T295">
            <v>23.900000000000002</v>
          </cell>
          <cell r="U295" t="str">
            <v>Gap</v>
          </cell>
          <cell r="V295">
            <v>0</v>
          </cell>
          <cell r="W295" t="str">
            <v>FALSE בני ברק</v>
          </cell>
          <cell r="X295">
            <v>2950</v>
          </cell>
          <cell r="Y295">
            <v>0</v>
          </cell>
          <cell r="Z295">
            <v>25</v>
          </cell>
          <cell r="AA295" t="str">
            <v/>
          </cell>
          <cell r="AB295">
            <v>0</v>
          </cell>
        </row>
        <row r="296">
          <cell r="B296">
            <v>6100</v>
          </cell>
          <cell r="C296" t="str">
            <v>בני ברק</v>
          </cell>
          <cell r="D296">
            <v>103308</v>
          </cell>
          <cell r="E296" t="str">
            <v>קץ</v>
          </cell>
          <cell r="F296" t="str">
            <v>קץ בני ברק</v>
          </cell>
          <cell r="G296" t="str">
            <v>הרשימה החדשה למען הציבור הספרדי בפרדס כץ שיכון ה' ו'</v>
          </cell>
          <cell r="I296" t="str">
            <v xml:space="preserve">בני ברק </v>
          </cell>
          <cell r="J296">
            <v>67864</v>
          </cell>
          <cell r="K296">
            <v>67864</v>
          </cell>
          <cell r="L296">
            <v>2.4460686078038429E-3</v>
          </cell>
          <cell r="M296">
            <v>166</v>
          </cell>
          <cell r="N296">
            <v>2.4460686078038429E-3</v>
          </cell>
          <cell r="O296">
            <v>166</v>
          </cell>
          <cell r="P296">
            <v>25</v>
          </cell>
          <cell r="Q296" t="b">
            <v>0</v>
          </cell>
          <cell r="R296">
            <v>0</v>
          </cell>
          <cell r="S296">
            <v>2715</v>
          </cell>
          <cell r="T296">
            <v>23.900000000000002</v>
          </cell>
          <cell r="U296" t="str">
            <v>Gap</v>
          </cell>
          <cell r="V296">
            <v>0</v>
          </cell>
          <cell r="W296" t="str">
            <v>FALSE בני ברק</v>
          </cell>
          <cell r="X296">
            <v>2950</v>
          </cell>
          <cell r="Y296">
            <v>0</v>
          </cell>
          <cell r="Z296">
            <v>25</v>
          </cell>
          <cell r="AA296" t="str">
            <v/>
          </cell>
          <cell r="AB296">
            <v>0</v>
          </cell>
        </row>
        <row r="297">
          <cell r="B297">
            <v>6100</v>
          </cell>
          <cell r="C297" t="str">
            <v>בני ברק</v>
          </cell>
          <cell r="D297">
            <v>103308</v>
          </cell>
          <cell r="E297" t="str">
            <v>זך</v>
          </cell>
          <cell r="F297" t="str">
            <v>זך בני ברק</v>
          </cell>
          <cell r="G297" t="str">
            <v>שאל בני</v>
          </cell>
          <cell r="I297" t="str">
            <v xml:space="preserve">בני ברק </v>
          </cell>
          <cell r="J297">
            <v>67864</v>
          </cell>
          <cell r="K297">
            <v>67864</v>
          </cell>
          <cell r="L297">
            <v>1.9892726629730049E-3</v>
          </cell>
          <cell r="M297">
            <v>135</v>
          </cell>
          <cell r="N297">
            <v>1.9892726629730049E-3</v>
          </cell>
          <cell r="O297">
            <v>135</v>
          </cell>
          <cell r="P297">
            <v>25</v>
          </cell>
          <cell r="Q297" t="b">
            <v>0</v>
          </cell>
          <cell r="R297">
            <v>0</v>
          </cell>
          <cell r="S297">
            <v>2715</v>
          </cell>
          <cell r="T297">
            <v>23.900000000000002</v>
          </cell>
          <cell r="U297" t="str">
            <v>Gap</v>
          </cell>
          <cell r="V297">
            <v>0</v>
          </cell>
          <cell r="W297" t="str">
            <v>FALSE בני ברק</v>
          </cell>
          <cell r="X297">
            <v>2950</v>
          </cell>
          <cell r="Y297">
            <v>0</v>
          </cell>
          <cell r="Z297">
            <v>25</v>
          </cell>
          <cell r="AA297" t="str">
            <v/>
          </cell>
          <cell r="AB297">
            <v>0</v>
          </cell>
        </row>
        <row r="298">
          <cell r="B298">
            <v>6100</v>
          </cell>
          <cell r="C298" t="str">
            <v>בני ברק</v>
          </cell>
          <cell r="D298">
            <v>103308</v>
          </cell>
          <cell r="E298" t="str">
            <v>אמת</v>
          </cell>
          <cell r="F298" t="str">
            <v>אמת בני ברק</v>
          </cell>
          <cell r="G298" t="str">
            <v>העבודה</v>
          </cell>
          <cell r="I298" t="str">
            <v xml:space="preserve">בני ברק </v>
          </cell>
          <cell r="J298">
            <v>67864</v>
          </cell>
          <cell r="K298">
            <v>67864</v>
          </cell>
          <cell r="L298">
            <v>4.5679594483083815E-4</v>
          </cell>
          <cell r="M298">
            <v>31</v>
          </cell>
          <cell r="N298">
            <v>4.5679594483083815E-4</v>
          </cell>
          <cell r="O298">
            <v>31</v>
          </cell>
          <cell r="P298">
            <v>25</v>
          </cell>
          <cell r="Q298" t="b">
            <v>0</v>
          </cell>
          <cell r="R298">
            <v>0</v>
          </cell>
          <cell r="S298">
            <v>2715</v>
          </cell>
          <cell r="T298">
            <v>23.900000000000002</v>
          </cell>
          <cell r="U298" t="str">
            <v>Gap</v>
          </cell>
          <cell r="V298">
            <v>0</v>
          </cell>
          <cell r="W298" t="str">
            <v>FALSE בני ברק</v>
          </cell>
          <cell r="X298">
            <v>2950</v>
          </cell>
          <cell r="Y298">
            <v>0</v>
          </cell>
          <cell r="Z298">
            <v>25</v>
          </cell>
          <cell r="AA298" t="str">
            <v/>
          </cell>
          <cell r="AB298">
            <v>0</v>
          </cell>
        </row>
        <row r="299">
          <cell r="B299">
            <v>6100</v>
          </cell>
          <cell r="C299" t="str">
            <v>בני ברק</v>
          </cell>
          <cell r="D299">
            <v>103308</v>
          </cell>
          <cell r="E299" t="str">
            <v>ריק</v>
          </cell>
          <cell r="F299" t="str">
            <v>ריק בני ברק</v>
          </cell>
          <cell r="G299" t="str">
            <v>גם בבני ברק יהיו בחירות</v>
          </cell>
          <cell r="I299" t="str">
            <v xml:space="preserve">בני ברק </v>
          </cell>
          <cell r="J299">
            <v>67864</v>
          </cell>
          <cell r="K299">
            <v>67864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25</v>
          </cell>
          <cell r="Q299" t="b">
            <v>0</v>
          </cell>
          <cell r="R299">
            <v>0</v>
          </cell>
          <cell r="S299">
            <v>2715</v>
          </cell>
          <cell r="T299">
            <v>23.900000000000002</v>
          </cell>
          <cell r="U299" t="str">
            <v>Gap</v>
          </cell>
          <cell r="V299">
            <v>0</v>
          </cell>
          <cell r="W299" t="str">
            <v>FALSE בני ברק</v>
          </cell>
          <cell r="X299">
            <v>2950</v>
          </cell>
          <cell r="Y299">
            <v>0</v>
          </cell>
          <cell r="Z299">
            <v>25</v>
          </cell>
          <cell r="AA299" t="str">
            <v/>
          </cell>
          <cell r="AB299">
            <v>0</v>
          </cell>
        </row>
        <row r="300">
          <cell r="B300">
            <v>1066</v>
          </cell>
          <cell r="C300" t="str">
            <v>בני עי"ש</v>
          </cell>
          <cell r="D300">
            <v>5890</v>
          </cell>
          <cell r="E300" t="str">
            <v>א</v>
          </cell>
          <cell r="F300" t="str">
            <v>א בני עי"ש</v>
          </cell>
          <cell r="G300" t="str">
            <v>התקווה</v>
          </cell>
          <cell r="H300" t="str">
            <v>גארלה אריה</v>
          </cell>
          <cell r="I300" t="str">
            <v>בני עי"ש גארלה אריה</v>
          </cell>
          <cell r="J300">
            <v>3604</v>
          </cell>
          <cell r="K300">
            <v>3604</v>
          </cell>
          <cell r="L300">
            <v>0.46670366259711432</v>
          </cell>
          <cell r="M300">
            <v>1682</v>
          </cell>
          <cell r="N300">
            <v>0.46670366259711432</v>
          </cell>
          <cell r="O300">
            <v>1682</v>
          </cell>
          <cell r="P300">
            <v>9</v>
          </cell>
          <cell r="Q300" t="b">
            <v>1</v>
          </cell>
          <cell r="R300">
            <v>4.2</v>
          </cell>
          <cell r="S300">
            <v>400</v>
          </cell>
          <cell r="T300">
            <v>7.4</v>
          </cell>
          <cell r="U300" t="str">
            <v>Gap</v>
          </cell>
          <cell r="V300">
            <v>1</v>
          </cell>
          <cell r="W300" t="str">
            <v>TRUE בני עי"ש</v>
          </cell>
          <cell r="X300">
            <v>2943</v>
          </cell>
          <cell r="Y300">
            <v>5</v>
          </cell>
          <cell r="Z300">
            <v>9</v>
          </cell>
          <cell r="AA300" t="str">
            <v/>
          </cell>
          <cell r="AB300">
            <v>6</v>
          </cell>
        </row>
        <row r="301">
          <cell r="B301">
            <v>1066</v>
          </cell>
          <cell r="C301" t="str">
            <v>בני עי"ש</v>
          </cell>
          <cell r="D301">
            <v>5890</v>
          </cell>
          <cell r="E301" t="str">
            <v>ט</v>
          </cell>
          <cell r="F301" t="str">
            <v>ט בני עי"ש</v>
          </cell>
          <cell r="G301" t="str">
            <v>יחד בונים עתיד</v>
          </cell>
          <cell r="H301" t="str">
            <v>שאער אליסף-אסף</v>
          </cell>
          <cell r="I301" t="str">
            <v>בני עי"ש שאער אליסף-אסף</v>
          </cell>
          <cell r="J301">
            <v>3604</v>
          </cell>
          <cell r="K301">
            <v>3604</v>
          </cell>
          <cell r="L301">
            <v>0.16370699223085461</v>
          </cell>
          <cell r="M301">
            <v>590</v>
          </cell>
          <cell r="N301">
            <v>0.16370699223085461</v>
          </cell>
          <cell r="O301">
            <v>590</v>
          </cell>
          <cell r="P301">
            <v>9</v>
          </cell>
          <cell r="Q301" t="b">
            <v>1</v>
          </cell>
          <cell r="R301">
            <v>1.5</v>
          </cell>
          <cell r="S301">
            <v>400</v>
          </cell>
          <cell r="T301">
            <v>7.4</v>
          </cell>
          <cell r="U301" t="str">
            <v>Gap</v>
          </cell>
          <cell r="V301">
            <v>0</v>
          </cell>
          <cell r="W301" t="str">
            <v>TRUE בני עי"ש</v>
          </cell>
          <cell r="X301">
            <v>2943</v>
          </cell>
          <cell r="Y301">
            <v>2</v>
          </cell>
          <cell r="Z301">
            <v>9</v>
          </cell>
          <cell r="AA301" t="str">
            <v/>
          </cell>
          <cell r="AB301">
            <v>2</v>
          </cell>
        </row>
        <row r="302">
          <cell r="B302">
            <v>1066</v>
          </cell>
          <cell r="C302" t="str">
            <v>בני עי"ש</v>
          </cell>
          <cell r="D302">
            <v>5890</v>
          </cell>
          <cell r="E302" t="str">
            <v>מחל</v>
          </cell>
          <cell r="F302" t="str">
            <v>מחל בני עי"ש</v>
          </cell>
          <cell r="G302" t="str">
            <v>הליכוד בראשות יצחק בן יצחק</v>
          </cell>
          <cell r="H302" t="str">
            <v>בן יצחק יצחק</v>
          </cell>
          <cell r="I302" t="str">
            <v>בני עי"ש בן יצחק יצחק</v>
          </cell>
          <cell r="J302">
            <v>3604</v>
          </cell>
          <cell r="K302">
            <v>3604</v>
          </cell>
          <cell r="L302">
            <v>9.7669256381798006E-2</v>
          </cell>
          <cell r="M302">
            <v>352</v>
          </cell>
          <cell r="N302">
            <v>9.7669256381798006E-2</v>
          </cell>
          <cell r="O302">
            <v>352</v>
          </cell>
          <cell r="P302">
            <v>9</v>
          </cell>
          <cell r="Q302" t="b">
            <v>1</v>
          </cell>
          <cell r="R302">
            <v>0.9</v>
          </cell>
          <cell r="S302">
            <v>400</v>
          </cell>
          <cell r="T302">
            <v>7.4</v>
          </cell>
          <cell r="U302" t="str">
            <v>Gap</v>
          </cell>
          <cell r="V302">
            <v>0</v>
          </cell>
          <cell r="W302" t="str">
            <v>TRUE בני עי"ש</v>
          </cell>
          <cell r="X302">
            <v>2943</v>
          </cell>
          <cell r="Y302">
            <v>1</v>
          </cell>
          <cell r="Z302">
            <v>9</v>
          </cell>
          <cell r="AA302" t="str">
            <v/>
          </cell>
          <cell r="AB302">
            <v>1</v>
          </cell>
        </row>
        <row r="303">
          <cell r="B303">
            <v>1066</v>
          </cell>
          <cell r="C303" t="str">
            <v>בני עי"ש</v>
          </cell>
          <cell r="D303">
            <v>5890</v>
          </cell>
          <cell r="E303" t="str">
            <v>טב</v>
          </cell>
          <cell r="F303" t="str">
            <v>טב בני עי"ש</v>
          </cell>
          <cell r="G303" t="str">
            <v>הבית היהודי בראשות אלישע חובב</v>
          </cell>
          <cell r="H303" t="str">
            <v>חובב אלישע</v>
          </cell>
          <cell r="I303" t="str">
            <v>בני עי"ש חובב אלישע</v>
          </cell>
          <cell r="J303">
            <v>3604</v>
          </cell>
          <cell r="K303">
            <v>3604</v>
          </cell>
          <cell r="L303">
            <v>8.8512763596004435E-2</v>
          </cell>
          <cell r="M303">
            <v>319</v>
          </cell>
          <cell r="N303">
            <v>8.8512763596004435E-2</v>
          </cell>
          <cell r="O303">
            <v>319</v>
          </cell>
          <cell r="P303">
            <v>9</v>
          </cell>
          <cell r="Q303" t="b">
            <v>1</v>
          </cell>
          <cell r="R303">
            <v>0.8</v>
          </cell>
          <cell r="S303">
            <v>400</v>
          </cell>
          <cell r="T303">
            <v>7.4</v>
          </cell>
          <cell r="U303" t="str">
            <v>Gap</v>
          </cell>
          <cell r="V303">
            <v>0</v>
          </cell>
          <cell r="W303" t="str">
            <v>TRUE בני עי"ש</v>
          </cell>
          <cell r="X303">
            <v>2943</v>
          </cell>
          <cell r="Y303">
            <v>1</v>
          </cell>
          <cell r="Z303">
            <v>9</v>
          </cell>
          <cell r="AA303" t="str">
            <v/>
          </cell>
          <cell r="AB303">
            <v>1</v>
          </cell>
        </row>
        <row r="304">
          <cell r="B304">
            <v>1066</v>
          </cell>
          <cell r="C304" t="str">
            <v>בני עי"ש</v>
          </cell>
          <cell r="D304">
            <v>5890</v>
          </cell>
          <cell r="E304" t="str">
            <v>י</v>
          </cell>
          <cell r="F304" t="str">
            <v>י בני עי"ש</v>
          </cell>
          <cell r="G304" t="str">
            <v>הגיע זמן לשינוי</v>
          </cell>
          <cell r="H304" t="str">
            <v>קרוטקוב לאוניד</v>
          </cell>
          <cell r="I304" t="str">
            <v>בני עי"ש קרוטקוב לאוניד</v>
          </cell>
          <cell r="J304">
            <v>3604</v>
          </cell>
          <cell r="K304">
            <v>3604</v>
          </cell>
          <cell r="L304">
            <v>7.4084350721420639E-2</v>
          </cell>
          <cell r="M304">
            <v>267</v>
          </cell>
          <cell r="N304">
            <v>7.4084350721420639E-2</v>
          </cell>
          <cell r="O304">
            <v>267</v>
          </cell>
          <cell r="P304">
            <v>9</v>
          </cell>
          <cell r="Q304" t="b">
            <v>0</v>
          </cell>
          <cell r="R304">
            <v>0</v>
          </cell>
          <cell r="S304">
            <v>400</v>
          </cell>
          <cell r="T304">
            <v>7.4</v>
          </cell>
          <cell r="U304" t="str">
            <v>Gap</v>
          </cell>
          <cell r="V304">
            <v>0</v>
          </cell>
          <cell r="W304" t="str">
            <v>FALSE בני עי"ש</v>
          </cell>
          <cell r="X304">
            <v>661</v>
          </cell>
          <cell r="Y304">
            <v>0</v>
          </cell>
          <cell r="Z304">
            <v>9</v>
          </cell>
          <cell r="AA304" t="str">
            <v/>
          </cell>
          <cell r="AB304">
            <v>0</v>
          </cell>
        </row>
        <row r="305">
          <cell r="B305">
            <v>1066</v>
          </cell>
          <cell r="C305" t="str">
            <v>בני עי"ש</v>
          </cell>
          <cell r="D305">
            <v>5890</v>
          </cell>
          <cell r="E305" t="str">
            <v>שס</v>
          </cell>
          <cell r="F305" t="str">
            <v>שס בני עי"ש</v>
          </cell>
          <cell r="G305" t="str">
            <v>התאחדות הספרדים העולמית שומרי תורה</v>
          </cell>
          <cell r="I305" t="str">
            <v xml:space="preserve">בני עי"ש </v>
          </cell>
          <cell r="J305">
            <v>3604</v>
          </cell>
          <cell r="K305">
            <v>3604</v>
          </cell>
          <cell r="L305">
            <v>7.0754716981132074E-2</v>
          </cell>
          <cell r="M305">
            <v>255</v>
          </cell>
          <cell r="N305">
            <v>7.0754716981132074E-2</v>
          </cell>
          <cell r="O305">
            <v>255</v>
          </cell>
          <cell r="P305">
            <v>9</v>
          </cell>
          <cell r="Q305" t="b">
            <v>0</v>
          </cell>
          <cell r="R305">
            <v>0</v>
          </cell>
          <cell r="S305">
            <v>400</v>
          </cell>
          <cell r="T305">
            <v>7.4</v>
          </cell>
          <cell r="U305" t="str">
            <v>Gap</v>
          </cell>
          <cell r="V305">
            <v>0</v>
          </cell>
          <cell r="W305" t="str">
            <v>FALSE בני עי"ש</v>
          </cell>
          <cell r="X305">
            <v>661</v>
          </cell>
          <cell r="Y305">
            <v>0</v>
          </cell>
          <cell r="Z305">
            <v>9</v>
          </cell>
          <cell r="AA305" t="str">
            <v/>
          </cell>
          <cell r="AB305">
            <v>0</v>
          </cell>
        </row>
        <row r="306">
          <cell r="B306">
            <v>1066</v>
          </cell>
          <cell r="C306" t="str">
            <v>בני עי"ש</v>
          </cell>
          <cell r="D306">
            <v>5890</v>
          </cell>
          <cell r="E306" t="str">
            <v>ק</v>
          </cell>
          <cell r="F306" t="str">
            <v>ק בני עי"ש</v>
          </cell>
          <cell r="G306" t="str">
            <v>רוצים שינוי</v>
          </cell>
          <cell r="H306" t="str">
            <v>סלומון אורלי</v>
          </cell>
          <cell r="I306" t="str">
            <v>בני עי"ש סלומון אורלי</v>
          </cell>
          <cell r="J306">
            <v>3604</v>
          </cell>
          <cell r="K306">
            <v>3604</v>
          </cell>
          <cell r="L306">
            <v>3.8568257491675917E-2</v>
          </cell>
          <cell r="M306">
            <v>139</v>
          </cell>
          <cell r="N306">
            <v>3.8568257491675917E-2</v>
          </cell>
          <cell r="O306">
            <v>139</v>
          </cell>
          <cell r="P306">
            <v>9</v>
          </cell>
          <cell r="Q306" t="b">
            <v>0</v>
          </cell>
          <cell r="R306">
            <v>0</v>
          </cell>
          <cell r="S306">
            <v>400</v>
          </cell>
          <cell r="T306">
            <v>7.4</v>
          </cell>
          <cell r="U306" t="str">
            <v>Gap</v>
          </cell>
          <cell r="V306">
            <v>0</v>
          </cell>
          <cell r="W306" t="str">
            <v>FALSE בני עי"ש</v>
          </cell>
          <cell r="X306">
            <v>661</v>
          </cell>
          <cell r="Y306">
            <v>0</v>
          </cell>
          <cell r="Z306">
            <v>9</v>
          </cell>
          <cell r="AA306" t="str">
            <v/>
          </cell>
          <cell r="AB306">
            <v>0</v>
          </cell>
        </row>
        <row r="307">
          <cell r="B307">
            <v>9800</v>
          </cell>
          <cell r="C307" t="str">
            <v>בנימינה-גבעת עדה</v>
          </cell>
          <cell r="D307">
            <v>9197</v>
          </cell>
          <cell r="E307" t="str">
            <v>ר</v>
          </cell>
          <cell r="F307" t="str">
            <v>ר בנימינה-גבעת עדה</v>
          </cell>
          <cell r="G307" t="str">
            <v>בשביל המושבות ברשות רם פיין</v>
          </cell>
          <cell r="H307" t="str">
            <v>פיין רם</v>
          </cell>
          <cell r="I307" t="str">
            <v>בנימינה-גבעת עדה פיין רם</v>
          </cell>
          <cell r="J307">
            <v>5688</v>
          </cell>
          <cell r="K307">
            <v>5688</v>
          </cell>
          <cell r="L307">
            <v>0.34810126582278483</v>
          </cell>
          <cell r="M307">
            <v>1980</v>
          </cell>
          <cell r="N307">
            <v>0.34810126582278483</v>
          </cell>
          <cell r="O307">
            <v>1980.0000000000002</v>
          </cell>
          <cell r="P307">
            <v>11</v>
          </cell>
          <cell r="Q307" t="b">
            <v>1</v>
          </cell>
          <cell r="R307">
            <v>3.8</v>
          </cell>
          <cell r="S307">
            <v>517</v>
          </cell>
          <cell r="T307">
            <v>8.1</v>
          </cell>
          <cell r="U307" t="str">
            <v>Gap</v>
          </cell>
          <cell r="V307">
            <v>0</v>
          </cell>
          <cell r="W307" t="str">
            <v>TRUE בנימינה-גבעת עדה</v>
          </cell>
          <cell r="X307">
            <v>4179</v>
          </cell>
          <cell r="Y307">
            <v>5</v>
          </cell>
          <cell r="Z307">
            <v>11</v>
          </cell>
          <cell r="AA307" t="str">
            <v/>
          </cell>
          <cell r="AB307">
            <v>5</v>
          </cell>
        </row>
        <row r="308">
          <cell r="B308">
            <v>9800</v>
          </cell>
          <cell r="C308" t="str">
            <v>בנימינה-גבעת עדה</v>
          </cell>
          <cell r="D308">
            <v>9197</v>
          </cell>
          <cell r="E308" t="str">
            <v>פז</v>
          </cell>
          <cell r="F308" t="str">
            <v>פז בנימינה-גבעת עדה</v>
          </cell>
          <cell r="G308" t="str">
            <v>תנועת פז בראשות פנחס פינקי זוארץ לראשות מועצת בנימינה-גבעת עדה</v>
          </cell>
          <cell r="H308" t="str">
            <v>זוארץ פנחס פינקי</v>
          </cell>
          <cell r="I308" t="str">
            <v>בנימינה-גבעת עדה זוארץ פנחס פינקי</v>
          </cell>
          <cell r="J308">
            <v>5688</v>
          </cell>
          <cell r="K308">
            <v>5688</v>
          </cell>
          <cell r="L308">
            <v>0.30573136427566805</v>
          </cell>
          <cell r="M308">
            <v>1739</v>
          </cell>
          <cell r="N308">
            <v>0.30573136427566805</v>
          </cell>
          <cell r="O308">
            <v>1738.9999999999998</v>
          </cell>
          <cell r="P308">
            <v>11</v>
          </cell>
          <cell r="Q308" t="b">
            <v>1</v>
          </cell>
          <cell r="R308">
            <v>3.4</v>
          </cell>
          <cell r="S308">
            <v>517</v>
          </cell>
          <cell r="T308">
            <v>8.1</v>
          </cell>
          <cell r="U308" t="str">
            <v>Gap</v>
          </cell>
          <cell r="V308">
            <v>1</v>
          </cell>
          <cell r="W308" t="str">
            <v>TRUE בנימינה-גבעת עדה</v>
          </cell>
          <cell r="X308">
            <v>4179</v>
          </cell>
          <cell r="Y308">
            <v>5</v>
          </cell>
          <cell r="Z308">
            <v>11</v>
          </cell>
          <cell r="AA308" t="str">
            <v/>
          </cell>
          <cell r="AB308">
            <v>6</v>
          </cell>
        </row>
        <row r="309">
          <cell r="B309">
            <v>9800</v>
          </cell>
          <cell r="C309" t="str">
            <v>בנימינה-גבעת עדה</v>
          </cell>
          <cell r="D309">
            <v>9197</v>
          </cell>
          <cell r="E309" t="str">
            <v>זך</v>
          </cell>
          <cell r="F309" t="str">
            <v>זך בנימינה-גבעת עדה</v>
          </cell>
          <cell r="G309" t="str">
            <v>משהו חדש</v>
          </cell>
          <cell r="I309" t="str">
            <v xml:space="preserve">בנימינה-גבעת עדה </v>
          </cell>
          <cell r="J309">
            <v>5688</v>
          </cell>
          <cell r="K309">
            <v>5688</v>
          </cell>
          <cell r="L309">
            <v>8.0872011251758094E-2</v>
          </cell>
          <cell r="M309">
            <v>460</v>
          </cell>
          <cell r="N309">
            <v>8.0872011251758094E-2</v>
          </cell>
          <cell r="O309">
            <v>460.00000000000006</v>
          </cell>
          <cell r="P309">
            <v>11</v>
          </cell>
          <cell r="Q309" t="b">
            <v>1</v>
          </cell>
          <cell r="R309">
            <v>0.9</v>
          </cell>
          <cell r="S309">
            <v>517</v>
          </cell>
          <cell r="T309">
            <v>8.1</v>
          </cell>
          <cell r="U309" t="str">
            <v>Gap</v>
          </cell>
          <cell r="V309">
            <v>0</v>
          </cell>
          <cell r="W309" t="str">
            <v>TRUE בנימינה-גבעת עדה</v>
          </cell>
          <cell r="X309">
            <v>4179</v>
          </cell>
          <cell r="Y309">
            <v>1</v>
          </cell>
          <cell r="Z309">
            <v>11</v>
          </cell>
          <cell r="AA309" t="str">
            <v/>
          </cell>
          <cell r="AB309">
            <v>1</v>
          </cell>
        </row>
        <row r="310">
          <cell r="B310">
            <v>9800</v>
          </cell>
          <cell r="C310" t="str">
            <v>בנימינה-גבעת עדה</v>
          </cell>
          <cell r="D310">
            <v>9197</v>
          </cell>
          <cell r="E310" t="str">
            <v>שסט</v>
          </cell>
          <cell r="F310" t="str">
            <v>שסט בנימינה-גבעת עדה</v>
          </cell>
          <cell r="G310" t="str">
            <v>המושבה שלי</v>
          </cell>
          <cell r="I310" t="str">
            <v xml:space="preserve">בנימינה-גבעת עדה </v>
          </cell>
          <cell r="J310">
            <v>5688</v>
          </cell>
          <cell r="K310">
            <v>5688</v>
          </cell>
          <cell r="L310">
            <v>6.5928270042194093E-2</v>
          </cell>
          <cell r="M310">
            <v>375</v>
          </cell>
          <cell r="N310">
            <v>6.5928270042194093E-2</v>
          </cell>
          <cell r="O310">
            <v>375</v>
          </cell>
          <cell r="P310">
            <v>11</v>
          </cell>
          <cell r="Q310" t="b">
            <v>0</v>
          </cell>
          <cell r="R310">
            <v>0</v>
          </cell>
          <cell r="S310">
            <v>517</v>
          </cell>
          <cell r="T310">
            <v>8.1</v>
          </cell>
          <cell r="U310" t="str">
            <v>Gap</v>
          </cell>
          <cell r="V310">
            <v>0</v>
          </cell>
          <cell r="W310" t="str">
            <v>FALSE בנימינה-גבעת עדה</v>
          </cell>
          <cell r="X310">
            <v>1509</v>
          </cell>
          <cell r="Y310">
            <v>0</v>
          </cell>
          <cell r="Z310">
            <v>11</v>
          </cell>
          <cell r="AA310" t="str">
            <v/>
          </cell>
          <cell r="AB310">
            <v>0</v>
          </cell>
        </row>
        <row r="311">
          <cell r="B311">
            <v>9800</v>
          </cell>
          <cell r="C311" t="str">
            <v>בנימינה-גבעת עדה</v>
          </cell>
          <cell r="D311">
            <v>9197</v>
          </cell>
          <cell r="E311" t="str">
            <v>טב</v>
          </cell>
          <cell r="F311" t="str">
            <v>טב בנימינה-גבעת עדה</v>
          </cell>
          <cell r="G311" t="str">
            <v>הבית היהודי בבנימינה-גבעת עדה בראשות אהרון שיחי</v>
          </cell>
          <cell r="I311" t="str">
            <v xml:space="preserve">בנימינה-גבעת עדה </v>
          </cell>
          <cell r="J311">
            <v>5688</v>
          </cell>
          <cell r="K311">
            <v>5688</v>
          </cell>
          <cell r="L311">
            <v>6.0478199718706049E-2</v>
          </cell>
          <cell r="M311">
            <v>344</v>
          </cell>
          <cell r="N311">
            <v>6.0478199718706049E-2</v>
          </cell>
          <cell r="O311">
            <v>344</v>
          </cell>
          <cell r="P311">
            <v>11</v>
          </cell>
          <cell r="Q311" t="b">
            <v>0</v>
          </cell>
          <cell r="R311">
            <v>0</v>
          </cell>
          <cell r="S311">
            <v>517</v>
          </cell>
          <cell r="T311">
            <v>8.1</v>
          </cell>
          <cell r="U311" t="str">
            <v>Gap</v>
          </cell>
          <cell r="V311">
            <v>0</v>
          </cell>
          <cell r="W311" t="str">
            <v>FALSE בנימינה-גבעת עדה</v>
          </cell>
          <cell r="X311">
            <v>1509</v>
          </cell>
          <cell r="Y311">
            <v>0</v>
          </cell>
          <cell r="Z311">
            <v>11</v>
          </cell>
          <cell r="AA311" t="str">
            <v/>
          </cell>
          <cell r="AB311">
            <v>0</v>
          </cell>
        </row>
        <row r="312">
          <cell r="B312">
            <v>9800</v>
          </cell>
          <cell r="C312" t="str">
            <v>בנימינה-גבעת עדה</v>
          </cell>
          <cell r="D312">
            <v>9197</v>
          </cell>
          <cell r="E312" t="str">
            <v>יד</v>
          </cell>
          <cell r="F312" t="str">
            <v>יד בנימינה-גבעת עדה</v>
          </cell>
          <cell r="G312" t="str">
            <v>יחד בנימינה - גבעת עדה</v>
          </cell>
          <cell r="I312" t="str">
            <v xml:space="preserve">בנימינה-גבעת עדה </v>
          </cell>
          <cell r="J312">
            <v>5688</v>
          </cell>
          <cell r="K312">
            <v>5688</v>
          </cell>
          <cell r="L312">
            <v>6.0126582278481014E-2</v>
          </cell>
          <cell r="M312">
            <v>342</v>
          </cell>
          <cell r="N312">
            <v>6.0126582278481014E-2</v>
          </cell>
          <cell r="O312">
            <v>342</v>
          </cell>
          <cell r="P312">
            <v>11</v>
          </cell>
          <cell r="Q312" t="b">
            <v>0</v>
          </cell>
          <cell r="R312">
            <v>0</v>
          </cell>
          <cell r="S312">
            <v>517</v>
          </cell>
          <cell r="T312">
            <v>8.1</v>
          </cell>
          <cell r="U312" t="str">
            <v>Gap</v>
          </cell>
          <cell r="V312">
            <v>0</v>
          </cell>
          <cell r="W312" t="str">
            <v>FALSE בנימינה-גבעת עדה</v>
          </cell>
          <cell r="X312">
            <v>1509</v>
          </cell>
          <cell r="Y312">
            <v>0</v>
          </cell>
          <cell r="Z312">
            <v>11</v>
          </cell>
          <cell r="AA312" t="str">
            <v/>
          </cell>
          <cell r="AB312">
            <v>0</v>
          </cell>
        </row>
        <row r="313">
          <cell r="B313">
            <v>9800</v>
          </cell>
          <cell r="C313" t="str">
            <v>בנימינה-גבעת עדה</v>
          </cell>
          <cell r="D313">
            <v>9197</v>
          </cell>
          <cell r="E313" t="str">
            <v>כל</v>
          </cell>
          <cell r="F313" t="str">
            <v>כל בנימינה-גבעת עדה</v>
          </cell>
          <cell r="G313" t="str">
            <v>ירוק לכולנו</v>
          </cell>
          <cell r="H313" t="str">
            <v>ארן ברוך</v>
          </cell>
          <cell r="I313" t="str">
            <v>בנימינה-גבעת עדה ארן ברוך</v>
          </cell>
          <cell r="J313">
            <v>5688</v>
          </cell>
          <cell r="K313">
            <v>5688</v>
          </cell>
          <cell r="L313">
            <v>4.360056258790436E-2</v>
          </cell>
          <cell r="M313">
            <v>248</v>
          </cell>
          <cell r="N313">
            <v>4.360056258790436E-2</v>
          </cell>
          <cell r="O313">
            <v>248</v>
          </cell>
          <cell r="P313">
            <v>11</v>
          </cell>
          <cell r="Q313" t="b">
            <v>0</v>
          </cell>
          <cell r="R313">
            <v>0</v>
          </cell>
          <cell r="S313">
            <v>517</v>
          </cell>
          <cell r="T313">
            <v>8.1</v>
          </cell>
          <cell r="U313" t="str">
            <v>Gap</v>
          </cell>
          <cell r="V313">
            <v>0</v>
          </cell>
          <cell r="W313" t="str">
            <v>FALSE בנימינה-גבעת עדה</v>
          </cell>
          <cell r="X313">
            <v>1509</v>
          </cell>
          <cell r="Y313">
            <v>0</v>
          </cell>
          <cell r="Z313">
            <v>11</v>
          </cell>
          <cell r="AA313" t="str">
            <v/>
          </cell>
          <cell r="AB313">
            <v>0</v>
          </cell>
        </row>
        <row r="314">
          <cell r="B314">
            <v>9800</v>
          </cell>
          <cell r="C314" t="str">
            <v>בנימינה-גבעת עדה</v>
          </cell>
          <cell r="D314">
            <v>9197</v>
          </cell>
          <cell r="E314" t="str">
            <v>אמת</v>
          </cell>
          <cell r="F314" t="str">
            <v>אמת בנימינה-גבעת עדה</v>
          </cell>
          <cell r="G314" t="str">
            <v>מפלגת העבודה</v>
          </cell>
          <cell r="H314" t="str">
            <v>שמעוני חיים</v>
          </cell>
          <cell r="I314" t="str">
            <v>בנימינה-גבעת עדה שמעוני חיים</v>
          </cell>
          <cell r="J314">
            <v>5688</v>
          </cell>
          <cell r="K314">
            <v>5688</v>
          </cell>
          <cell r="L314">
            <v>3.5161744022503515E-2</v>
          </cell>
          <cell r="M314">
            <v>200</v>
          </cell>
          <cell r="N314">
            <v>3.5161744022503515E-2</v>
          </cell>
          <cell r="O314">
            <v>200</v>
          </cell>
          <cell r="P314">
            <v>11</v>
          </cell>
          <cell r="Q314" t="b">
            <v>0</v>
          </cell>
          <cell r="R314">
            <v>0</v>
          </cell>
          <cell r="S314">
            <v>517</v>
          </cell>
          <cell r="T314">
            <v>8.1</v>
          </cell>
          <cell r="U314" t="str">
            <v>Gap</v>
          </cell>
          <cell r="V314">
            <v>0</v>
          </cell>
          <cell r="W314" t="str">
            <v>FALSE בנימינה-גבעת עדה</v>
          </cell>
          <cell r="X314">
            <v>1509</v>
          </cell>
          <cell r="Y314">
            <v>0</v>
          </cell>
          <cell r="Z314">
            <v>11</v>
          </cell>
          <cell r="AA314" t="str">
            <v/>
          </cell>
          <cell r="AB314">
            <v>0</v>
          </cell>
        </row>
        <row r="315">
          <cell r="B315">
            <v>1326</v>
          </cell>
          <cell r="C315" t="str">
            <v>בסמ"ה</v>
          </cell>
          <cell r="D315">
            <v>5521</v>
          </cell>
          <cell r="E315" t="str">
            <v>הן</v>
          </cell>
          <cell r="F315" t="str">
            <v>הן בסמ"ה</v>
          </cell>
          <cell r="G315" t="str">
            <v>אלסלאם</v>
          </cell>
          <cell r="I315" t="str">
            <v xml:space="preserve">בסמ"ה </v>
          </cell>
          <cell r="J315">
            <v>4529</v>
          </cell>
          <cell r="K315">
            <v>4529</v>
          </cell>
          <cell r="L315">
            <v>0.23294325458158535</v>
          </cell>
          <cell r="M315">
            <v>1055</v>
          </cell>
          <cell r="N315">
            <v>0.23294325458158535</v>
          </cell>
          <cell r="O315">
            <v>1055</v>
          </cell>
          <cell r="P315">
            <v>9</v>
          </cell>
          <cell r="Q315" t="b">
            <v>1</v>
          </cell>
          <cell r="R315">
            <v>2.1</v>
          </cell>
          <cell r="S315">
            <v>503</v>
          </cell>
          <cell r="T315">
            <v>8.6999999999999993</v>
          </cell>
          <cell r="U315" t="str">
            <v>Gap</v>
          </cell>
          <cell r="V315">
            <v>0</v>
          </cell>
          <cell r="W315" t="str">
            <v>TRUE בסמ"ה</v>
          </cell>
          <cell r="X315">
            <v>4418</v>
          </cell>
          <cell r="Y315">
            <v>2</v>
          </cell>
          <cell r="Z315">
            <v>9</v>
          </cell>
          <cell r="AA315" t="str">
            <v/>
          </cell>
          <cell r="AB315">
            <v>2</v>
          </cell>
        </row>
        <row r="316">
          <cell r="B316">
            <v>1326</v>
          </cell>
          <cell r="C316" t="str">
            <v>בסמ"ה</v>
          </cell>
          <cell r="D316">
            <v>5521</v>
          </cell>
          <cell r="E316" t="str">
            <v>קף</v>
          </cell>
          <cell r="F316" t="str">
            <v>קף בסמ"ה</v>
          </cell>
          <cell r="G316" t="str">
            <v>בסמה אלמוחדה</v>
          </cell>
          <cell r="I316" t="str">
            <v xml:space="preserve">בסמ"ה </v>
          </cell>
          <cell r="J316">
            <v>4529</v>
          </cell>
          <cell r="K316">
            <v>4529</v>
          </cell>
          <cell r="L316">
            <v>0.1697946566570987</v>
          </cell>
          <cell r="M316">
            <v>769</v>
          </cell>
          <cell r="N316">
            <v>0.1697946566570987</v>
          </cell>
          <cell r="O316">
            <v>769</v>
          </cell>
          <cell r="P316">
            <v>9</v>
          </cell>
          <cell r="Q316" t="b">
            <v>1</v>
          </cell>
          <cell r="R316">
            <v>1.5</v>
          </cell>
          <cell r="S316">
            <v>503</v>
          </cell>
          <cell r="T316">
            <v>8.6999999999999993</v>
          </cell>
          <cell r="U316" t="str">
            <v>Gap</v>
          </cell>
          <cell r="V316">
            <v>0</v>
          </cell>
          <cell r="W316" t="str">
            <v>TRUE בסמ"ה</v>
          </cell>
          <cell r="X316">
            <v>4418</v>
          </cell>
          <cell r="Y316">
            <v>2</v>
          </cell>
          <cell r="Z316">
            <v>9</v>
          </cell>
          <cell r="AA316" t="str">
            <v/>
          </cell>
          <cell r="AB316">
            <v>2</v>
          </cell>
        </row>
        <row r="317">
          <cell r="B317">
            <v>1326</v>
          </cell>
          <cell r="C317" t="str">
            <v>בסמ"ה</v>
          </cell>
          <cell r="D317">
            <v>5521</v>
          </cell>
          <cell r="E317" t="str">
            <v>ק</v>
          </cell>
          <cell r="F317" t="str">
            <v>ק בסמ"ה</v>
          </cell>
          <cell r="G317" t="str">
            <v>אח'אא</v>
          </cell>
          <cell r="I317" t="str">
            <v xml:space="preserve">בסמ"ה </v>
          </cell>
          <cell r="J317">
            <v>4529</v>
          </cell>
          <cell r="K317">
            <v>4529</v>
          </cell>
          <cell r="L317">
            <v>0.13711636122764406</v>
          </cell>
          <cell r="M317">
            <v>621</v>
          </cell>
          <cell r="N317">
            <v>0.13711636122764406</v>
          </cell>
          <cell r="O317">
            <v>621</v>
          </cell>
          <cell r="P317">
            <v>9</v>
          </cell>
          <cell r="Q317" t="b">
            <v>1</v>
          </cell>
          <cell r="R317">
            <v>1.2</v>
          </cell>
          <cell r="S317">
            <v>503</v>
          </cell>
          <cell r="T317">
            <v>8.6999999999999993</v>
          </cell>
          <cell r="U317" t="str">
            <v>Gap</v>
          </cell>
          <cell r="V317">
            <v>0</v>
          </cell>
          <cell r="W317" t="str">
            <v>TRUE בסמ"ה</v>
          </cell>
          <cell r="X317">
            <v>4418</v>
          </cell>
          <cell r="Y317">
            <v>1</v>
          </cell>
          <cell r="Z317">
            <v>9</v>
          </cell>
          <cell r="AA317" t="str">
            <v/>
          </cell>
          <cell r="AB317">
            <v>1</v>
          </cell>
        </row>
        <row r="318">
          <cell r="B318">
            <v>1326</v>
          </cell>
          <cell r="C318" t="str">
            <v>בסמ"ה</v>
          </cell>
          <cell r="D318">
            <v>5521</v>
          </cell>
          <cell r="E318" t="str">
            <v>כט</v>
          </cell>
          <cell r="F318" t="str">
            <v>כט בסמ"ה</v>
          </cell>
          <cell r="G318" t="str">
            <v>אלבסמה</v>
          </cell>
          <cell r="I318" t="str">
            <v xml:space="preserve">בסמ"ה </v>
          </cell>
          <cell r="J318">
            <v>4529</v>
          </cell>
          <cell r="K318">
            <v>4529</v>
          </cell>
          <cell r="L318">
            <v>0.11569882976374475</v>
          </cell>
          <cell r="M318">
            <v>524</v>
          </cell>
          <cell r="N318">
            <v>0.11569882976374475</v>
          </cell>
          <cell r="O318">
            <v>524</v>
          </cell>
          <cell r="P318">
            <v>9</v>
          </cell>
          <cell r="Q318" t="b">
            <v>1</v>
          </cell>
          <cell r="R318">
            <v>1</v>
          </cell>
          <cell r="S318">
            <v>503</v>
          </cell>
          <cell r="T318">
            <v>8.6999999999999993</v>
          </cell>
          <cell r="U318" t="str">
            <v>Gap</v>
          </cell>
          <cell r="V318">
            <v>0</v>
          </cell>
          <cell r="W318" t="str">
            <v>TRUE בסמ"ה</v>
          </cell>
          <cell r="X318">
            <v>4418</v>
          </cell>
          <cell r="Y318">
            <v>1</v>
          </cell>
          <cell r="Z318">
            <v>9</v>
          </cell>
          <cell r="AA318" t="str">
            <v/>
          </cell>
          <cell r="AB318">
            <v>1</v>
          </cell>
        </row>
        <row r="319">
          <cell r="B319">
            <v>1326</v>
          </cell>
          <cell r="C319" t="str">
            <v>בסמ"ה</v>
          </cell>
          <cell r="D319">
            <v>5521</v>
          </cell>
          <cell r="E319" t="str">
            <v>נ</v>
          </cell>
          <cell r="F319" t="str">
            <v>נ בסמ"ה</v>
          </cell>
          <cell r="G319" t="str">
            <v>אלמוסתקלה</v>
          </cell>
          <cell r="I319" t="str">
            <v xml:space="preserve">בסמ"ה </v>
          </cell>
          <cell r="J319">
            <v>4529</v>
          </cell>
          <cell r="K319">
            <v>4529</v>
          </cell>
          <cell r="L319">
            <v>0.11437403400309119</v>
          </cell>
          <cell r="M319">
            <v>518</v>
          </cell>
          <cell r="N319">
            <v>0.11437403400309119</v>
          </cell>
          <cell r="O319">
            <v>518</v>
          </cell>
          <cell r="P319">
            <v>9</v>
          </cell>
          <cell r="Q319" t="b">
            <v>1</v>
          </cell>
          <cell r="R319">
            <v>1</v>
          </cell>
          <cell r="S319">
            <v>503</v>
          </cell>
          <cell r="T319">
            <v>8.6999999999999993</v>
          </cell>
          <cell r="U319" t="str">
            <v>Gap</v>
          </cell>
          <cell r="V319">
            <v>0</v>
          </cell>
          <cell r="W319" t="str">
            <v>TRUE בסמ"ה</v>
          </cell>
          <cell r="X319">
            <v>4418</v>
          </cell>
          <cell r="Y319">
            <v>1</v>
          </cell>
          <cell r="Z319">
            <v>9</v>
          </cell>
          <cell r="AA319" t="str">
            <v/>
          </cell>
          <cell r="AB319">
            <v>1</v>
          </cell>
        </row>
        <row r="320">
          <cell r="B320">
            <v>1326</v>
          </cell>
          <cell r="C320" t="str">
            <v>בסמ"ה</v>
          </cell>
          <cell r="D320">
            <v>5521</v>
          </cell>
          <cell r="E320" t="str">
            <v>תעל</v>
          </cell>
          <cell r="F320" t="str">
            <v>תעל בסמ"ה</v>
          </cell>
          <cell r="G320" t="str">
            <v>התנועה הערבית להתחדשות</v>
          </cell>
          <cell r="I320" t="str">
            <v xml:space="preserve">בסמ"ה </v>
          </cell>
          <cell r="J320">
            <v>4529</v>
          </cell>
          <cell r="K320">
            <v>4529</v>
          </cell>
          <cell r="L320">
            <v>0.10686685802605432</v>
          </cell>
          <cell r="M320">
            <v>484</v>
          </cell>
          <cell r="N320">
            <v>0.10686685802605432</v>
          </cell>
          <cell r="O320">
            <v>484</v>
          </cell>
          <cell r="P320">
            <v>9</v>
          </cell>
          <cell r="Q320" t="b">
            <v>1</v>
          </cell>
          <cell r="R320">
            <v>1</v>
          </cell>
          <cell r="S320">
            <v>503</v>
          </cell>
          <cell r="T320">
            <v>8.6999999999999993</v>
          </cell>
          <cell r="U320" t="str">
            <v>Gap</v>
          </cell>
          <cell r="V320">
            <v>0</v>
          </cell>
          <cell r="W320" t="str">
            <v>TRUE בסמ"ה</v>
          </cell>
          <cell r="X320">
            <v>4418</v>
          </cell>
          <cell r="Y320">
            <v>1</v>
          </cell>
          <cell r="Z320">
            <v>9</v>
          </cell>
          <cell r="AA320" t="str">
            <v/>
          </cell>
          <cell r="AB320">
            <v>1</v>
          </cell>
        </row>
        <row r="321">
          <cell r="B321">
            <v>1326</v>
          </cell>
          <cell r="C321" t="str">
            <v>בסמ"ה</v>
          </cell>
          <cell r="D321">
            <v>5521</v>
          </cell>
          <cell r="E321" t="str">
            <v>יד</v>
          </cell>
          <cell r="F321" t="str">
            <v>יד בסמ"ה</v>
          </cell>
          <cell r="G321" t="str">
            <v>אלבדיל</v>
          </cell>
          <cell r="I321" t="str">
            <v xml:space="preserve">בסמ"ה </v>
          </cell>
          <cell r="J321">
            <v>4529</v>
          </cell>
          <cell r="K321">
            <v>4529</v>
          </cell>
          <cell r="L321">
            <v>9.8697284168690655E-2</v>
          </cell>
          <cell r="M321">
            <v>447</v>
          </cell>
          <cell r="N321">
            <v>9.8697284168690655E-2</v>
          </cell>
          <cell r="O321">
            <v>447</v>
          </cell>
          <cell r="P321">
            <v>9</v>
          </cell>
          <cell r="Q321" t="b">
            <v>1</v>
          </cell>
          <cell r="R321">
            <v>0.9</v>
          </cell>
          <cell r="S321">
            <v>503</v>
          </cell>
          <cell r="T321">
            <v>8.6999999999999993</v>
          </cell>
          <cell r="U321" t="str">
            <v>Gap</v>
          </cell>
          <cell r="V321">
            <v>0</v>
          </cell>
          <cell r="W321" t="str">
            <v>TRUE בסמ"ה</v>
          </cell>
          <cell r="X321">
            <v>4418</v>
          </cell>
          <cell r="Y321">
            <v>1</v>
          </cell>
          <cell r="Z321">
            <v>9</v>
          </cell>
          <cell r="AA321" t="str">
            <v/>
          </cell>
          <cell r="AB321">
            <v>1</v>
          </cell>
        </row>
        <row r="322">
          <cell r="B322">
            <v>1326</v>
          </cell>
          <cell r="C322" t="str">
            <v>בסמ"ה</v>
          </cell>
          <cell r="D322">
            <v>5521</v>
          </cell>
          <cell r="E322" t="str">
            <v>קי</v>
          </cell>
          <cell r="F322" t="str">
            <v>קי בסמ"ה</v>
          </cell>
          <cell r="G322" t="str">
            <v>וחדת בסמה ללתג'יר</v>
          </cell>
          <cell r="H322" t="str">
            <v>מחאמיד מוחמד</v>
          </cell>
          <cell r="I322" t="str">
            <v>בסמ"ה מחאמיד מוחמד</v>
          </cell>
          <cell r="J322">
            <v>4529</v>
          </cell>
          <cell r="K322">
            <v>4529</v>
          </cell>
          <cell r="L322">
            <v>9.2735703245749607E-3</v>
          </cell>
          <cell r="M322">
            <v>42</v>
          </cell>
          <cell r="N322">
            <v>9.2735703245749607E-3</v>
          </cell>
          <cell r="O322">
            <v>42</v>
          </cell>
          <cell r="P322">
            <v>9</v>
          </cell>
          <cell r="Q322" t="b">
            <v>0</v>
          </cell>
          <cell r="R322">
            <v>0</v>
          </cell>
          <cell r="S322">
            <v>503</v>
          </cell>
          <cell r="T322">
            <v>8.6999999999999993</v>
          </cell>
          <cell r="U322" t="str">
            <v>Gap</v>
          </cell>
          <cell r="V322">
            <v>0</v>
          </cell>
          <cell r="W322" t="str">
            <v>FALSE בסמ"ה</v>
          </cell>
          <cell r="X322">
            <v>111</v>
          </cell>
          <cell r="Y322">
            <v>0</v>
          </cell>
          <cell r="Z322">
            <v>9</v>
          </cell>
          <cell r="AA322" t="str">
            <v/>
          </cell>
          <cell r="AB322">
            <v>0</v>
          </cell>
        </row>
        <row r="323">
          <cell r="B323">
            <v>1326</v>
          </cell>
          <cell r="C323" t="str">
            <v>בסמ"ה</v>
          </cell>
          <cell r="D323">
            <v>5521</v>
          </cell>
          <cell r="E323" t="str">
            <v>נץ</v>
          </cell>
          <cell r="F323" t="str">
            <v>נץ בסמ"ה</v>
          </cell>
          <cell r="G323" t="str">
            <v>אלתג'יר</v>
          </cell>
          <cell r="H323" t="str">
            <v>כבהא ראיד</v>
          </cell>
          <cell r="I323" t="str">
            <v>בסמ"ה כבהא ראיד</v>
          </cell>
          <cell r="J323">
            <v>4529</v>
          </cell>
          <cell r="K323">
            <v>4529</v>
          </cell>
          <cell r="L323">
            <v>5.0783837491720028E-3</v>
          </cell>
          <cell r="M323">
            <v>23</v>
          </cell>
          <cell r="N323">
            <v>5.0783837491720028E-3</v>
          </cell>
          <cell r="O323">
            <v>23</v>
          </cell>
          <cell r="P323">
            <v>9</v>
          </cell>
          <cell r="Q323" t="b">
            <v>0</v>
          </cell>
          <cell r="R323">
            <v>0</v>
          </cell>
          <cell r="S323">
            <v>503</v>
          </cell>
          <cell r="T323">
            <v>8.6999999999999993</v>
          </cell>
          <cell r="U323" t="str">
            <v>Gap</v>
          </cell>
          <cell r="V323">
            <v>0</v>
          </cell>
          <cell r="W323" t="str">
            <v>FALSE בסמ"ה</v>
          </cell>
          <cell r="X323">
            <v>111</v>
          </cell>
          <cell r="Y323">
            <v>0</v>
          </cell>
          <cell r="Z323">
            <v>9</v>
          </cell>
          <cell r="AA323" t="str">
            <v/>
          </cell>
          <cell r="AB323">
            <v>0</v>
          </cell>
        </row>
        <row r="324">
          <cell r="B324">
            <v>1326</v>
          </cell>
          <cell r="C324" t="str">
            <v>בסמ"ה</v>
          </cell>
          <cell r="D324">
            <v>5521</v>
          </cell>
          <cell r="E324" t="str">
            <v>ע</v>
          </cell>
          <cell r="F324" t="str">
            <v>ע בסמ"ה</v>
          </cell>
          <cell r="G324" t="str">
            <v>מדע</v>
          </cell>
          <cell r="H324" t="str">
            <v>בדראן זידאן</v>
          </cell>
          <cell r="I324" t="str">
            <v>בסמ"ה בדראן זידאן</v>
          </cell>
          <cell r="J324">
            <v>4529</v>
          </cell>
          <cell r="K324">
            <v>4529</v>
          </cell>
          <cell r="L324">
            <v>4.6367851622874804E-3</v>
          </cell>
          <cell r="M324">
            <v>21</v>
          </cell>
          <cell r="N324">
            <v>4.6367851622874804E-3</v>
          </cell>
          <cell r="O324">
            <v>21</v>
          </cell>
          <cell r="P324">
            <v>9</v>
          </cell>
          <cell r="Q324" t="b">
            <v>0</v>
          </cell>
          <cell r="R324">
            <v>0</v>
          </cell>
          <cell r="S324">
            <v>503</v>
          </cell>
          <cell r="T324">
            <v>8.6999999999999993</v>
          </cell>
          <cell r="U324" t="str">
            <v>Gap</v>
          </cell>
          <cell r="V324">
            <v>0</v>
          </cell>
          <cell r="W324" t="str">
            <v>FALSE בסמ"ה</v>
          </cell>
          <cell r="X324">
            <v>111</v>
          </cell>
          <cell r="Y324">
            <v>0</v>
          </cell>
          <cell r="Z324">
            <v>9</v>
          </cell>
          <cell r="AA324" t="str">
            <v/>
          </cell>
          <cell r="AB324">
            <v>0</v>
          </cell>
        </row>
        <row r="325">
          <cell r="B325">
            <v>1326</v>
          </cell>
          <cell r="C325" t="str">
            <v>בסמ"ה</v>
          </cell>
          <cell r="D325">
            <v>5521</v>
          </cell>
          <cell r="E325" t="str">
            <v>ד</v>
          </cell>
          <cell r="F325" t="str">
            <v>ד בסמ"ה</v>
          </cell>
          <cell r="G325" t="str">
            <v>בלד</v>
          </cell>
          <cell r="H325" t="str">
            <v>מחאמיד פאוזי</v>
          </cell>
          <cell r="I325" t="str">
            <v>בסמ"ה מחאמיד פאוזי</v>
          </cell>
          <cell r="J325">
            <v>4529</v>
          </cell>
          <cell r="K325">
            <v>4529</v>
          </cell>
          <cell r="L325">
            <v>3.5327886950761757E-3</v>
          </cell>
          <cell r="M325">
            <v>16</v>
          </cell>
          <cell r="N325">
            <v>3.5327886950761757E-3</v>
          </cell>
          <cell r="O325">
            <v>16</v>
          </cell>
          <cell r="P325">
            <v>9</v>
          </cell>
          <cell r="Q325" t="b">
            <v>0</v>
          </cell>
          <cell r="R325">
            <v>0</v>
          </cell>
          <cell r="S325">
            <v>503</v>
          </cell>
          <cell r="T325">
            <v>8.6999999999999993</v>
          </cell>
          <cell r="U325" t="str">
            <v>Gap</v>
          </cell>
          <cell r="V325">
            <v>0</v>
          </cell>
          <cell r="W325" t="str">
            <v>FALSE בסמ"ה</v>
          </cell>
          <cell r="X325">
            <v>111</v>
          </cell>
          <cell r="Y325">
            <v>0</v>
          </cell>
          <cell r="Z325">
            <v>9</v>
          </cell>
          <cell r="AA325" t="str">
            <v/>
          </cell>
          <cell r="AB325">
            <v>0</v>
          </cell>
        </row>
        <row r="326">
          <cell r="B326">
            <v>1326</v>
          </cell>
          <cell r="C326" t="str">
            <v>בסמ"ה</v>
          </cell>
          <cell r="D326">
            <v>5521</v>
          </cell>
          <cell r="E326" t="str">
            <v>זך</v>
          </cell>
          <cell r="F326" t="str">
            <v>זך בסמ"ה</v>
          </cell>
          <cell r="G326" t="str">
            <v>אלסות אלחר</v>
          </cell>
          <cell r="H326" t="str">
            <v>קבהא יוסף</v>
          </cell>
          <cell r="I326" t="str">
            <v>בסמ"ה קבהא יוסף</v>
          </cell>
          <cell r="J326">
            <v>4529</v>
          </cell>
          <cell r="K326">
            <v>4529</v>
          </cell>
          <cell r="L326">
            <v>1.987193640980349E-3</v>
          </cell>
          <cell r="M326">
            <v>9</v>
          </cell>
          <cell r="N326">
            <v>1.987193640980349E-3</v>
          </cell>
          <cell r="O326">
            <v>9</v>
          </cell>
          <cell r="P326">
            <v>9</v>
          </cell>
          <cell r="Q326" t="b">
            <v>0</v>
          </cell>
          <cell r="R326">
            <v>0</v>
          </cell>
          <cell r="S326">
            <v>503</v>
          </cell>
          <cell r="T326">
            <v>8.6999999999999993</v>
          </cell>
          <cell r="U326" t="str">
            <v>Gap</v>
          </cell>
          <cell r="V326">
            <v>0</v>
          </cell>
          <cell r="W326" t="str">
            <v>FALSE בסמ"ה</v>
          </cell>
          <cell r="X326">
            <v>111</v>
          </cell>
          <cell r="Y326">
            <v>0</v>
          </cell>
          <cell r="Z326">
            <v>9</v>
          </cell>
          <cell r="AA326" t="str">
            <v/>
          </cell>
          <cell r="AB326">
            <v>0</v>
          </cell>
        </row>
        <row r="327">
          <cell r="B327">
            <v>1326</v>
          </cell>
          <cell r="C327" t="str">
            <v>בסמ"ה</v>
          </cell>
          <cell r="D327">
            <v>5521</v>
          </cell>
          <cell r="E327" t="str">
            <v>פז</v>
          </cell>
          <cell r="F327" t="str">
            <v>פז בסמ"ה</v>
          </cell>
          <cell r="G327" t="str">
            <v>אלנור</v>
          </cell>
          <cell r="I327" t="str">
            <v xml:space="preserve">בסמ"ה </v>
          </cell>
          <cell r="J327">
            <v>4529</v>
          </cell>
          <cell r="K327">
            <v>4529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  <cell r="P327">
            <v>9</v>
          </cell>
          <cell r="Q327" t="b">
            <v>0</v>
          </cell>
          <cell r="R327">
            <v>0</v>
          </cell>
          <cell r="S327">
            <v>503</v>
          </cell>
          <cell r="T327">
            <v>8.6999999999999993</v>
          </cell>
          <cell r="U327" t="str">
            <v>Gap</v>
          </cell>
          <cell r="V327">
            <v>0</v>
          </cell>
          <cell r="W327" t="str">
            <v>FALSE בסמ"ה</v>
          </cell>
          <cell r="X327">
            <v>111</v>
          </cell>
          <cell r="Y327">
            <v>0</v>
          </cell>
          <cell r="Z327">
            <v>9</v>
          </cell>
          <cell r="AA327" t="str">
            <v/>
          </cell>
          <cell r="AB327">
            <v>0</v>
          </cell>
        </row>
        <row r="328">
          <cell r="B328">
            <v>944</v>
          </cell>
          <cell r="C328" t="str">
            <v>בסמת טבעון</v>
          </cell>
          <cell r="D328">
            <v>4609</v>
          </cell>
          <cell r="E328" t="str">
            <v>י</v>
          </cell>
          <cell r="F328" t="str">
            <v>י בסמת טבעון</v>
          </cell>
          <cell r="G328" t="str">
            <v>אלנהאד'ה</v>
          </cell>
          <cell r="I328" t="str">
            <v xml:space="preserve">בסמת טבעון </v>
          </cell>
          <cell r="J328">
            <v>3583</v>
          </cell>
          <cell r="K328">
            <v>3583</v>
          </cell>
          <cell r="L328">
            <v>0.2238347753279375</v>
          </cell>
          <cell r="M328">
            <v>802</v>
          </cell>
          <cell r="N328">
            <v>0.2238347753279375</v>
          </cell>
          <cell r="O328">
            <v>802</v>
          </cell>
          <cell r="P328">
            <v>9</v>
          </cell>
          <cell r="Q328" t="b">
            <v>1</v>
          </cell>
          <cell r="R328">
            <v>2</v>
          </cell>
          <cell r="S328">
            <v>398</v>
          </cell>
          <cell r="T328">
            <v>7.5000000000000009</v>
          </cell>
          <cell r="U328" t="str">
            <v>Gap</v>
          </cell>
          <cell r="V328">
            <v>0</v>
          </cell>
          <cell r="W328" t="str">
            <v>TRUE בסמת טבעון</v>
          </cell>
          <cell r="X328">
            <v>2958</v>
          </cell>
          <cell r="Y328">
            <v>2</v>
          </cell>
          <cell r="Z328">
            <v>8</v>
          </cell>
          <cell r="AA328" t="str">
            <v>Gap</v>
          </cell>
          <cell r="AB328">
            <v>2</v>
          </cell>
        </row>
        <row r="329">
          <cell r="B329">
            <v>944</v>
          </cell>
          <cell r="C329" t="str">
            <v>בסמת טבעון</v>
          </cell>
          <cell r="D329">
            <v>4609</v>
          </cell>
          <cell r="E329" t="str">
            <v>ם</v>
          </cell>
          <cell r="F329" t="str">
            <v>ם בסמת טבעון</v>
          </cell>
          <cell r="G329" t="str">
            <v>אלזדהאר</v>
          </cell>
          <cell r="H329" t="str">
            <v>זבידאת מוניר</v>
          </cell>
          <cell r="I329" t="str">
            <v>בסמת טבעון זבידאת מוניר</v>
          </cell>
          <cell r="J329">
            <v>3583</v>
          </cell>
          <cell r="K329">
            <v>3583</v>
          </cell>
          <cell r="L329">
            <v>0.20708903153781746</v>
          </cell>
          <cell r="M329">
            <v>742</v>
          </cell>
          <cell r="N329">
            <v>0.20708903153781746</v>
          </cell>
          <cell r="O329">
            <v>742</v>
          </cell>
          <cell r="P329">
            <v>9</v>
          </cell>
          <cell r="Q329" t="b">
            <v>1</v>
          </cell>
          <cell r="R329">
            <v>1.9</v>
          </cell>
          <cell r="S329">
            <v>398</v>
          </cell>
          <cell r="T329">
            <v>7.5000000000000009</v>
          </cell>
          <cell r="U329" t="str">
            <v>Gap</v>
          </cell>
          <cell r="V329">
            <v>0</v>
          </cell>
          <cell r="W329" t="str">
            <v>TRUE בסמת טבעון</v>
          </cell>
          <cell r="X329">
            <v>2958</v>
          </cell>
          <cell r="Y329">
            <v>2</v>
          </cell>
          <cell r="Z329">
            <v>8</v>
          </cell>
          <cell r="AA329" t="str">
            <v>Gap</v>
          </cell>
          <cell r="AB329">
            <v>2</v>
          </cell>
        </row>
        <row r="330">
          <cell r="B330">
            <v>944</v>
          </cell>
          <cell r="C330" t="str">
            <v>בסמת טבעון</v>
          </cell>
          <cell r="D330">
            <v>4609</v>
          </cell>
          <cell r="E330" t="str">
            <v>א</v>
          </cell>
          <cell r="F330" t="str">
            <v>א בסמת טבעון</v>
          </cell>
          <cell r="G330" t="str">
            <v>אחווה</v>
          </cell>
          <cell r="H330" t="str">
            <v>זובידאת מוחמד</v>
          </cell>
          <cell r="I330" t="str">
            <v>בסמת טבעון זובידאת מוחמד</v>
          </cell>
          <cell r="J330">
            <v>3583</v>
          </cell>
          <cell r="K330">
            <v>3583</v>
          </cell>
          <cell r="L330">
            <v>0.11247557912363941</v>
          </cell>
          <cell r="M330">
            <v>403</v>
          </cell>
          <cell r="N330">
            <v>0.11247557912363941</v>
          </cell>
          <cell r="O330">
            <v>403</v>
          </cell>
          <cell r="P330">
            <v>9</v>
          </cell>
          <cell r="Q330" t="b">
            <v>1</v>
          </cell>
          <cell r="R330">
            <v>1</v>
          </cell>
          <cell r="S330">
            <v>398</v>
          </cell>
          <cell r="T330">
            <v>7.5000000000000009</v>
          </cell>
          <cell r="U330" t="str">
            <v>Gap</v>
          </cell>
          <cell r="V330">
            <v>0</v>
          </cell>
          <cell r="W330" t="str">
            <v>TRUE בסמת טבעון</v>
          </cell>
          <cell r="X330">
            <v>2958</v>
          </cell>
          <cell r="Y330">
            <v>1</v>
          </cell>
          <cell r="Z330">
            <v>8</v>
          </cell>
          <cell r="AA330" t="str">
            <v>Gap</v>
          </cell>
          <cell r="AB330">
            <v>1</v>
          </cell>
        </row>
        <row r="331">
          <cell r="B331">
            <v>944</v>
          </cell>
          <cell r="C331" t="str">
            <v>בסמת טבעון</v>
          </cell>
          <cell r="D331">
            <v>4609</v>
          </cell>
          <cell r="E331" t="str">
            <v>ץ</v>
          </cell>
          <cell r="F331" t="str">
            <v>ץ בסמת טבעון</v>
          </cell>
          <cell r="G331" t="str">
            <v>אלביאן</v>
          </cell>
          <cell r="H331" t="str">
            <v>סעדיה עבד אלעזיז</v>
          </cell>
          <cell r="I331" t="str">
            <v>בסמת טבעון סעדיה עבד אלעזיז</v>
          </cell>
          <cell r="J331">
            <v>3583</v>
          </cell>
          <cell r="K331">
            <v>3583</v>
          </cell>
          <cell r="L331">
            <v>9.768350544236673E-2</v>
          </cell>
          <cell r="M331">
            <v>350</v>
          </cell>
          <cell r="N331">
            <v>9.768350544236673E-2</v>
          </cell>
          <cell r="O331">
            <v>350</v>
          </cell>
          <cell r="P331">
            <v>9</v>
          </cell>
          <cell r="Q331" t="b">
            <v>1</v>
          </cell>
          <cell r="R331">
            <v>0.9</v>
          </cell>
          <cell r="S331">
            <v>398</v>
          </cell>
          <cell r="T331">
            <v>7.5000000000000009</v>
          </cell>
          <cell r="U331" t="str">
            <v>Gap</v>
          </cell>
          <cell r="V331">
            <v>0</v>
          </cell>
          <cell r="W331" t="str">
            <v>TRUE בסמת טבעון</v>
          </cell>
          <cell r="X331">
            <v>2958</v>
          </cell>
          <cell r="Y331">
            <v>1</v>
          </cell>
          <cell r="Z331">
            <v>8</v>
          </cell>
          <cell r="AA331" t="str">
            <v>Gap</v>
          </cell>
          <cell r="AB331">
            <v>1</v>
          </cell>
        </row>
        <row r="332">
          <cell r="B332">
            <v>944</v>
          </cell>
          <cell r="C332" t="str">
            <v>בסמת טבעון</v>
          </cell>
          <cell r="D332">
            <v>4609</v>
          </cell>
          <cell r="E332" t="str">
            <v>ע</v>
          </cell>
          <cell r="F332" t="str">
            <v>ע בסמת טבעון</v>
          </cell>
          <cell r="G332" t="str">
            <v>אלאתחאד</v>
          </cell>
          <cell r="I332" t="str">
            <v xml:space="preserve">בסמת טבעון </v>
          </cell>
          <cell r="J332">
            <v>3583</v>
          </cell>
          <cell r="K332">
            <v>3583</v>
          </cell>
          <cell r="L332">
            <v>9.6288026793190068E-2</v>
          </cell>
          <cell r="M332">
            <v>345</v>
          </cell>
          <cell r="N332">
            <v>9.6288026793190068E-2</v>
          </cell>
          <cell r="O332">
            <v>345</v>
          </cell>
          <cell r="P332">
            <v>9</v>
          </cell>
          <cell r="Q332" t="b">
            <v>1</v>
          </cell>
          <cell r="R332">
            <v>0.9</v>
          </cell>
          <cell r="S332">
            <v>398</v>
          </cell>
          <cell r="T332">
            <v>7.5000000000000009</v>
          </cell>
          <cell r="U332" t="str">
            <v>Gap</v>
          </cell>
          <cell r="V332">
            <v>0</v>
          </cell>
          <cell r="W332" t="str">
            <v>TRUE בסמת טבעון</v>
          </cell>
          <cell r="X332">
            <v>2958</v>
          </cell>
          <cell r="Y332">
            <v>1</v>
          </cell>
          <cell r="Z332">
            <v>8</v>
          </cell>
          <cell r="AA332" t="str">
            <v>Gap</v>
          </cell>
          <cell r="AB332">
            <v>1</v>
          </cell>
        </row>
        <row r="333">
          <cell r="B333">
            <v>944</v>
          </cell>
          <cell r="C333" t="str">
            <v>בסמת טבעון</v>
          </cell>
          <cell r="D333">
            <v>4609</v>
          </cell>
          <cell r="E333" t="str">
            <v>ק</v>
          </cell>
          <cell r="F333" t="str">
            <v>ק בסמת טבעון</v>
          </cell>
          <cell r="G333" t="str">
            <v>אלמוסתקבל</v>
          </cell>
          <cell r="H333" t="str">
            <v>ארחייבי אחמד</v>
          </cell>
          <cell r="I333" t="str">
            <v>בסמת טבעון ארחייבי אחמד</v>
          </cell>
          <cell r="J333">
            <v>3583</v>
          </cell>
          <cell r="K333">
            <v>3583</v>
          </cell>
          <cell r="L333">
            <v>8.819425062796539E-2</v>
          </cell>
          <cell r="M333">
            <v>316</v>
          </cell>
          <cell r="N333">
            <v>8.819425062796539E-2</v>
          </cell>
          <cell r="O333">
            <v>316</v>
          </cell>
          <cell r="P333">
            <v>9</v>
          </cell>
          <cell r="Q333" t="b">
            <v>1</v>
          </cell>
          <cell r="R333">
            <v>0.8</v>
          </cell>
          <cell r="S333">
            <v>398</v>
          </cell>
          <cell r="T333">
            <v>7.5000000000000009</v>
          </cell>
          <cell r="U333" t="str">
            <v>Gap</v>
          </cell>
          <cell r="V333">
            <v>0</v>
          </cell>
          <cell r="W333" t="str">
            <v>TRUE בסמת טבעון</v>
          </cell>
          <cell r="X333">
            <v>2958</v>
          </cell>
          <cell r="Y333">
            <v>1</v>
          </cell>
          <cell r="Z333">
            <v>8</v>
          </cell>
          <cell r="AA333" t="str">
            <v>Gap</v>
          </cell>
          <cell r="AB333">
            <v>1</v>
          </cell>
        </row>
        <row r="334">
          <cell r="B334">
            <v>944</v>
          </cell>
          <cell r="C334" t="str">
            <v>בסמת טבעון</v>
          </cell>
          <cell r="D334">
            <v>4609</v>
          </cell>
          <cell r="E334" t="str">
            <v>נ</v>
          </cell>
          <cell r="F334" t="str">
            <v>נ בסמת טבעון</v>
          </cell>
          <cell r="G334" t="str">
            <v>אלעדאלה</v>
          </cell>
          <cell r="H334" t="str">
            <v>זובידאת ראיד</v>
          </cell>
          <cell r="I334" t="str">
            <v>בסמת טבעון זובידאת ראיד</v>
          </cell>
          <cell r="J334">
            <v>3583</v>
          </cell>
          <cell r="K334">
            <v>3583</v>
          </cell>
          <cell r="L334">
            <v>7.0053028188668709E-2</v>
          </cell>
          <cell r="M334">
            <v>251</v>
          </cell>
          <cell r="N334">
            <v>7.0053028188668709E-2</v>
          </cell>
          <cell r="O334">
            <v>250.99999999999997</v>
          </cell>
          <cell r="P334">
            <v>9</v>
          </cell>
          <cell r="Q334" t="b">
            <v>0</v>
          </cell>
          <cell r="R334">
            <v>0</v>
          </cell>
          <cell r="S334">
            <v>398</v>
          </cell>
          <cell r="T334">
            <v>7.5000000000000009</v>
          </cell>
          <cell r="U334" t="str">
            <v>Gap</v>
          </cell>
          <cell r="V334">
            <v>0</v>
          </cell>
          <cell r="W334" t="str">
            <v>FALSE בסמת טבעון</v>
          </cell>
          <cell r="X334">
            <v>625</v>
          </cell>
          <cell r="Y334">
            <v>0</v>
          </cell>
          <cell r="Z334">
            <v>8</v>
          </cell>
          <cell r="AA334" t="str">
            <v>Gap</v>
          </cell>
          <cell r="AB334">
            <v>0</v>
          </cell>
        </row>
        <row r="335">
          <cell r="B335">
            <v>944</v>
          </cell>
          <cell r="C335" t="str">
            <v>בסמת טבעון</v>
          </cell>
          <cell r="D335">
            <v>4609</v>
          </cell>
          <cell r="E335" t="str">
            <v>ך</v>
          </cell>
          <cell r="F335" t="str">
            <v>ך בסמת טבעון</v>
          </cell>
          <cell r="G335" t="str">
            <v>אלתג'ייר</v>
          </cell>
          <cell r="H335" t="str">
            <v>זובידאת פואד</v>
          </cell>
          <cell r="I335" t="str">
            <v>בסמת טבעון זובידאת פואד</v>
          </cell>
          <cell r="J335">
            <v>3583</v>
          </cell>
          <cell r="K335">
            <v>3583</v>
          </cell>
          <cell r="L335">
            <v>6.5029305051632708E-2</v>
          </cell>
          <cell r="M335">
            <v>233</v>
          </cell>
          <cell r="N335">
            <v>6.5029305051632708E-2</v>
          </cell>
          <cell r="O335">
            <v>233</v>
          </cell>
          <cell r="P335">
            <v>9</v>
          </cell>
          <cell r="Q335" t="b">
            <v>0</v>
          </cell>
          <cell r="R335">
            <v>0</v>
          </cell>
          <cell r="S335">
            <v>398</v>
          </cell>
          <cell r="T335">
            <v>7.5000000000000009</v>
          </cell>
          <cell r="U335" t="str">
            <v>Gap</v>
          </cell>
          <cell r="V335">
            <v>0</v>
          </cell>
          <cell r="W335" t="str">
            <v>FALSE בסמת טבעון</v>
          </cell>
          <cell r="X335">
            <v>625</v>
          </cell>
          <cell r="Y335">
            <v>0</v>
          </cell>
          <cell r="Z335">
            <v>8</v>
          </cell>
          <cell r="AA335" t="str">
            <v>Gap</v>
          </cell>
          <cell r="AB335">
            <v>0</v>
          </cell>
        </row>
        <row r="336">
          <cell r="B336">
            <v>944</v>
          </cell>
          <cell r="C336" t="str">
            <v>בסמת טבעון</v>
          </cell>
          <cell r="D336">
            <v>4609</v>
          </cell>
          <cell r="E336" t="str">
            <v>ף</v>
          </cell>
          <cell r="F336" t="str">
            <v>ף בסמת טבעון</v>
          </cell>
          <cell r="G336" t="str">
            <v>אלתטויר</v>
          </cell>
          <cell r="I336" t="str">
            <v xml:space="preserve">בסמת טבעון </v>
          </cell>
          <cell r="J336">
            <v>3583</v>
          </cell>
          <cell r="K336">
            <v>3583</v>
          </cell>
          <cell r="L336">
            <v>3.9352497906782025E-2</v>
          </cell>
          <cell r="M336">
            <v>141</v>
          </cell>
          <cell r="N336">
            <v>3.9352497906782025E-2</v>
          </cell>
          <cell r="O336">
            <v>141</v>
          </cell>
          <cell r="P336">
            <v>9</v>
          </cell>
          <cell r="Q336" t="b">
            <v>0</v>
          </cell>
          <cell r="R336">
            <v>0</v>
          </cell>
          <cell r="S336">
            <v>398</v>
          </cell>
          <cell r="T336">
            <v>7.5000000000000009</v>
          </cell>
          <cell r="U336" t="str">
            <v>Gap</v>
          </cell>
          <cell r="V336">
            <v>0</v>
          </cell>
          <cell r="W336" t="str">
            <v>FALSE בסמת טבעון</v>
          </cell>
          <cell r="X336">
            <v>625</v>
          </cell>
          <cell r="Y336">
            <v>0</v>
          </cell>
          <cell r="Z336">
            <v>8</v>
          </cell>
          <cell r="AA336" t="str">
            <v>Gap</v>
          </cell>
          <cell r="AB336">
            <v>0</v>
          </cell>
        </row>
        <row r="337">
          <cell r="B337">
            <v>483</v>
          </cell>
          <cell r="C337" t="str">
            <v>בענה</v>
          </cell>
          <cell r="D337">
            <v>4848</v>
          </cell>
          <cell r="E337" t="str">
            <v>אם</v>
          </cell>
          <cell r="F337" t="str">
            <v>אם בענה</v>
          </cell>
          <cell r="G337" t="str">
            <v>אלתחאלוף אלבענאוי</v>
          </cell>
          <cell r="I337" t="str">
            <v xml:space="preserve">בענה </v>
          </cell>
          <cell r="J337">
            <v>4134</v>
          </cell>
          <cell r="K337">
            <v>4134</v>
          </cell>
          <cell r="L337">
            <v>0.19013062409288825</v>
          </cell>
          <cell r="M337">
            <v>786</v>
          </cell>
          <cell r="N337">
            <v>0.19013062409288825</v>
          </cell>
          <cell r="O337">
            <v>786</v>
          </cell>
          <cell r="P337">
            <v>9</v>
          </cell>
          <cell r="Q337" t="b">
            <v>1</v>
          </cell>
          <cell r="R337">
            <v>1.7</v>
          </cell>
          <cell r="S337">
            <v>459</v>
          </cell>
          <cell r="T337">
            <v>7.1</v>
          </cell>
          <cell r="U337" t="str">
            <v>Gap</v>
          </cell>
          <cell r="V337">
            <v>0</v>
          </cell>
          <cell r="W337" t="str">
            <v>TRUE בענה</v>
          </cell>
          <cell r="X337">
            <v>3253</v>
          </cell>
          <cell r="Y337">
            <v>2</v>
          </cell>
          <cell r="Z337">
            <v>10</v>
          </cell>
          <cell r="AA337" t="str">
            <v>Gap</v>
          </cell>
          <cell r="AB337">
            <v>2</v>
          </cell>
        </row>
        <row r="338">
          <cell r="B338">
            <v>483</v>
          </cell>
          <cell r="C338" t="str">
            <v>בענה</v>
          </cell>
          <cell r="D338">
            <v>4848</v>
          </cell>
          <cell r="E338" t="str">
            <v>פ</v>
          </cell>
          <cell r="F338" t="str">
            <v>פ בענה</v>
          </cell>
          <cell r="G338" t="str">
            <v>בני בענה</v>
          </cell>
          <cell r="I338" t="str">
            <v xml:space="preserve">בענה </v>
          </cell>
          <cell r="J338">
            <v>4134</v>
          </cell>
          <cell r="K338">
            <v>4134</v>
          </cell>
          <cell r="L338">
            <v>0.17174649250120949</v>
          </cell>
          <cell r="M338">
            <v>710</v>
          </cell>
          <cell r="N338">
            <v>0.17174649250120949</v>
          </cell>
          <cell r="O338">
            <v>710</v>
          </cell>
          <cell r="P338">
            <v>9</v>
          </cell>
          <cell r="Q338" t="b">
            <v>1</v>
          </cell>
          <cell r="R338">
            <v>1.5</v>
          </cell>
          <cell r="S338">
            <v>459</v>
          </cell>
          <cell r="T338">
            <v>7.1</v>
          </cell>
          <cell r="U338" t="str">
            <v>Gap</v>
          </cell>
          <cell r="V338">
            <v>0</v>
          </cell>
          <cell r="W338" t="str">
            <v>TRUE בענה</v>
          </cell>
          <cell r="X338">
            <v>3253</v>
          </cell>
          <cell r="Y338">
            <v>2</v>
          </cell>
          <cell r="Z338">
            <v>10</v>
          </cell>
          <cell r="AA338" t="str">
            <v>Gap</v>
          </cell>
          <cell r="AB338">
            <v>2</v>
          </cell>
        </row>
        <row r="339">
          <cell r="B339">
            <v>483</v>
          </cell>
          <cell r="C339" t="str">
            <v>בענה</v>
          </cell>
          <cell r="D339">
            <v>4848</v>
          </cell>
          <cell r="E339" t="str">
            <v>ל</v>
          </cell>
          <cell r="F339" t="str">
            <v>ל בענה</v>
          </cell>
          <cell r="G339" t="str">
            <v>אל בענה משפחתי</v>
          </cell>
          <cell r="I339" t="str">
            <v xml:space="preserve">בענה </v>
          </cell>
          <cell r="J339">
            <v>4134</v>
          </cell>
          <cell r="K339">
            <v>4134</v>
          </cell>
          <cell r="L339">
            <v>0.15142718916303821</v>
          </cell>
          <cell r="M339">
            <v>626</v>
          </cell>
          <cell r="N339">
            <v>0.15142718916303821</v>
          </cell>
          <cell r="O339">
            <v>626</v>
          </cell>
          <cell r="P339">
            <v>9</v>
          </cell>
          <cell r="Q339" t="b">
            <v>1</v>
          </cell>
          <cell r="R339">
            <v>1.4</v>
          </cell>
          <cell r="S339">
            <v>459</v>
          </cell>
          <cell r="T339">
            <v>7.1</v>
          </cell>
          <cell r="U339" t="str">
            <v>Gap</v>
          </cell>
          <cell r="V339">
            <v>0</v>
          </cell>
          <cell r="W339" t="str">
            <v>TRUE בענה</v>
          </cell>
          <cell r="X339">
            <v>3253</v>
          </cell>
          <cell r="Y339">
            <v>2</v>
          </cell>
          <cell r="Z339">
            <v>10</v>
          </cell>
          <cell r="AA339" t="str">
            <v>Gap</v>
          </cell>
          <cell r="AB339">
            <v>2</v>
          </cell>
        </row>
        <row r="340">
          <cell r="B340">
            <v>483</v>
          </cell>
          <cell r="C340" t="str">
            <v>בענה</v>
          </cell>
          <cell r="D340">
            <v>4848</v>
          </cell>
          <cell r="E340" t="str">
            <v>ם</v>
          </cell>
          <cell r="F340" t="str">
            <v>ם בענה</v>
          </cell>
          <cell r="G340" t="str">
            <v>חריית אל קראר</v>
          </cell>
          <cell r="I340" t="str">
            <v xml:space="preserve">בענה </v>
          </cell>
          <cell r="J340">
            <v>4134</v>
          </cell>
          <cell r="K340">
            <v>4134</v>
          </cell>
          <cell r="L340">
            <v>0.14199322689888727</v>
          </cell>
          <cell r="M340">
            <v>587</v>
          </cell>
          <cell r="N340">
            <v>0.14199322689888727</v>
          </cell>
          <cell r="O340">
            <v>587</v>
          </cell>
          <cell r="P340">
            <v>9</v>
          </cell>
          <cell r="Q340" t="b">
            <v>1</v>
          </cell>
          <cell r="R340">
            <v>1.3</v>
          </cell>
          <cell r="S340">
            <v>459</v>
          </cell>
          <cell r="T340">
            <v>7.1</v>
          </cell>
          <cell r="U340" t="str">
            <v>Gap</v>
          </cell>
          <cell r="V340">
            <v>0</v>
          </cell>
          <cell r="W340" t="str">
            <v>TRUE בענה</v>
          </cell>
          <cell r="X340">
            <v>3253</v>
          </cell>
          <cell r="Y340">
            <v>2</v>
          </cell>
          <cell r="Z340">
            <v>10</v>
          </cell>
          <cell r="AA340" t="str">
            <v>Gap</v>
          </cell>
          <cell r="AB340">
            <v>2</v>
          </cell>
        </row>
        <row r="341">
          <cell r="B341">
            <v>483</v>
          </cell>
          <cell r="C341" t="str">
            <v>בענה</v>
          </cell>
          <cell r="D341">
            <v>4848</v>
          </cell>
          <cell r="E341" t="str">
            <v>ע</v>
          </cell>
          <cell r="F341" t="str">
            <v>ע בענה</v>
          </cell>
          <cell r="G341" t="str">
            <v>אל בענה המאוחדת</v>
          </cell>
          <cell r="H341" t="str">
            <v>בדראן אחמד</v>
          </cell>
          <cell r="I341" t="str">
            <v>בענה בדראן אחמד</v>
          </cell>
          <cell r="J341">
            <v>4134</v>
          </cell>
          <cell r="K341">
            <v>4134</v>
          </cell>
          <cell r="L341">
            <v>0.13159167876149008</v>
          </cell>
          <cell r="M341">
            <v>544</v>
          </cell>
          <cell r="N341">
            <v>0.13159167876149008</v>
          </cell>
          <cell r="O341">
            <v>544</v>
          </cell>
          <cell r="P341">
            <v>9</v>
          </cell>
          <cell r="Q341" t="b">
            <v>1</v>
          </cell>
          <cell r="R341">
            <v>1.2</v>
          </cell>
          <cell r="S341">
            <v>459</v>
          </cell>
          <cell r="T341">
            <v>7.1</v>
          </cell>
          <cell r="U341" t="str">
            <v>Gap</v>
          </cell>
          <cell r="V341">
            <v>0</v>
          </cell>
          <cell r="W341" t="str">
            <v>TRUE בענה</v>
          </cell>
          <cell r="X341">
            <v>3253</v>
          </cell>
          <cell r="Y341">
            <v>2</v>
          </cell>
          <cell r="Z341">
            <v>10</v>
          </cell>
          <cell r="AA341" t="str">
            <v>Gap</v>
          </cell>
          <cell r="AB341">
            <v>2</v>
          </cell>
        </row>
        <row r="342">
          <cell r="B342">
            <v>483</v>
          </cell>
          <cell r="C342" t="str">
            <v>בענה</v>
          </cell>
          <cell r="D342">
            <v>4848</v>
          </cell>
          <cell r="E342" t="str">
            <v>נ</v>
          </cell>
          <cell r="F342" t="str">
            <v>נ בענה</v>
          </cell>
          <cell r="G342" t="str">
            <v>אלוחדה</v>
          </cell>
          <cell r="H342" t="str">
            <v>תיתי אחמד</v>
          </cell>
          <cell r="I342" t="str">
            <v>בענה תיתי אחמד</v>
          </cell>
          <cell r="J342">
            <v>4134</v>
          </cell>
          <cell r="K342">
            <v>4134</v>
          </cell>
          <cell r="L342">
            <v>7.6197387518142229E-2</v>
          </cell>
          <cell r="M342">
            <v>315</v>
          </cell>
          <cell r="N342">
            <v>7.6197387518142229E-2</v>
          </cell>
          <cell r="O342">
            <v>315</v>
          </cell>
          <cell r="P342">
            <v>9</v>
          </cell>
          <cell r="Q342" t="b">
            <v>0</v>
          </cell>
          <cell r="R342">
            <v>0</v>
          </cell>
          <cell r="S342">
            <v>459</v>
          </cell>
          <cell r="T342">
            <v>7.1</v>
          </cell>
          <cell r="U342" t="str">
            <v>Gap</v>
          </cell>
          <cell r="V342">
            <v>0</v>
          </cell>
          <cell r="W342" t="str">
            <v>FALSE בענה</v>
          </cell>
          <cell r="X342">
            <v>881</v>
          </cell>
          <cell r="Y342">
            <v>0</v>
          </cell>
          <cell r="Z342">
            <v>10</v>
          </cell>
          <cell r="AA342" t="str">
            <v>Gap</v>
          </cell>
          <cell r="AB342">
            <v>0</v>
          </cell>
        </row>
        <row r="343">
          <cell r="B343">
            <v>483</v>
          </cell>
          <cell r="C343" t="str">
            <v>בענה</v>
          </cell>
          <cell r="D343">
            <v>4848</v>
          </cell>
          <cell r="E343" t="str">
            <v>עא</v>
          </cell>
          <cell r="F343" t="str">
            <v>עא בענה</v>
          </cell>
          <cell r="G343" t="str">
            <v>אלעמל ואלאמל</v>
          </cell>
          <cell r="H343" t="str">
            <v>חסארמה עסאם</v>
          </cell>
          <cell r="I343" t="str">
            <v>בענה חסארמה עסאם</v>
          </cell>
          <cell r="J343">
            <v>4134</v>
          </cell>
          <cell r="K343">
            <v>4134</v>
          </cell>
          <cell r="L343">
            <v>6.966618287373004E-2</v>
          </cell>
          <cell r="M343">
            <v>288</v>
          </cell>
          <cell r="N343">
            <v>6.966618287373004E-2</v>
          </cell>
          <cell r="O343">
            <v>288</v>
          </cell>
          <cell r="P343">
            <v>9</v>
          </cell>
          <cell r="Q343" t="b">
            <v>0</v>
          </cell>
          <cell r="R343">
            <v>0</v>
          </cell>
          <cell r="S343">
            <v>459</v>
          </cell>
          <cell r="T343">
            <v>7.1</v>
          </cell>
          <cell r="U343" t="str">
            <v>Gap</v>
          </cell>
          <cell r="V343">
            <v>0</v>
          </cell>
          <cell r="W343" t="str">
            <v>FALSE בענה</v>
          </cell>
          <cell r="X343">
            <v>881</v>
          </cell>
          <cell r="Y343">
            <v>0</v>
          </cell>
          <cell r="Z343">
            <v>10</v>
          </cell>
          <cell r="AA343" t="str">
            <v>Gap</v>
          </cell>
          <cell r="AB343">
            <v>0</v>
          </cell>
        </row>
        <row r="344">
          <cell r="B344">
            <v>483</v>
          </cell>
          <cell r="C344" t="str">
            <v>בענה</v>
          </cell>
          <cell r="D344">
            <v>4848</v>
          </cell>
          <cell r="E344" t="str">
            <v>ו</v>
          </cell>
          <cell r="F344" t="str">
            <v>ו בענה</v>
          </cell>
          <cell r="G344" t="str">
            <v>חד"ש</v>
          </cell>
          <cell r="H344" t="str">
            <v>בכרי רפיק</v>
          </cell>
          <cell r="I344" t="str">
            <v>בענה בכרי רפיק</v>
          </cell>
          <cell r="J344">
            <v>4134</v>
          </cell>
          <cell r="K344">
            <v>4134</v>
          </cell>
          <cell r="L344">
            <v>6.7247218190614411E-2</v>
          </cell>
          <cell r="M344">
            <v>278</v>
          </cell>
          <cell r="N344">
            <v>6.7247218190614411E-2</v>
          </cell>
          <cell r="O344">
            <v>278</v>
          </cell>
          <cell r="P344">
            <v>9</v>
          </cell>
          <cell r="Q344" t="b">
            <v>0</v>
          </cell>
          <cell r="R344">
            <v>0</v>
          </cell>
          <cell r="S344">
            <v>459</v>
          </cell>
          <cell r="T344">
            <v>7.1</v>
          </cell>
          <cell r="U344" t="str">
            <v>Gap</v>
          </cell>
          <cell r="V344">
            <v>0</v>
          </cell>
          <cell r="W344" t="str">
            <v>FALSE בענה</v>
          </cell>
          <cell r="X344">
            <v>881</v>
          </cell>
          <cell r="Y344">
            <v>0</v>
          </cell>
          <cell r="Z344">
            <v>10</v>
          </cell>
          <cell r="AA344" t="str">
            <v>Gap</v>
          </cell>
          <cell r="AB344">
            <v>0</v>
          </cell>
        </row>
        <row r="345">
          <cell r="B345">
            <v>483</v>
          </cell>
          <cell r="C345" t="str">
            <v>בענה</v>
          </cell>
          <cell r="D345">
            <v>4848</v>
          </cell>
          <cell r="E345" t="str">
            <v>א</v>
          </cell>
          <cell r="F345" t="str">
            <v>א בענה</v>
          </cell>
          <cell r="G345" t="str">
            <v>אלתדאמן ואלתקדם</v>
          </cell>
          <cell r="H345" t="str">
            <v>תיתי עבאס</v>
          </cell>
          <cell r="I345" t="str">
            <v>בענה תיתי עבאס</v>
          </cell>
          <cell r="J345">
            <v>4134</v>
          </cell>
          <cell r="K345">
            <v>4134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9</v>
          </cell>
          <cell r="Q345" t="b">
            <v>0</v>
          </cell>
          <cell r="R345">
            <v>0</v>
          </cell>
          <cell r="S345">
            <v>459</v>
          </cell>
          <cell r="T345">
            <v>7.1</v>
          </cell>
          <cell r="U345" t="str">
            <v>Gap</v>
          </cell>
          <cell r="V345">
            <v>0</v>
          </cell>
          <cell r="W345" t="str">
            <v>FALSE בענה</v>
          </cell>
          <cell r="X345">
            <v>881</v>
          </cell>
          <cell r="Y345">
            <v>0</v>
          </cell>
          <cell r="Z345">
            <v>10</v>
          </cell>
          <cell r="AA345" t="str">
            <v>Gap</v>
          </cell>
          <cell r="AB345">
            <v>0</v>
          </cell>
        </row>
        <row r="346">
          <cell r="B346">
            <v>483</v>
          </cell>
          <cell r="C346" t="str">
            <v>בענה</v>
          </cell>
          <cell r="D346">
            <v>4848</v>
          </cell>
          <cell r="E346" t="str">
            <v>ק</v>
          </cell>
          <cell r="F346" t="str">
            <v>ק בענה</v>
          </cell>
          <cell r="G346" t="str">
            <v>אלתגייר</v>
          </cell>
          <cell r="H346" t="str">
            <v>ח'ליל עלי</v>
          </cell>
          <cell r="I346" t="str">
            <v>בענה ח'ליל עלי</v>
          </cell>
          <cell r="J346">
            <v>4134</v>
          </cell>
          <cell r="K346">
            <v>4134</v>
          </cell>
          <cell r="L346">
            <v>0</v>
          </cell>
          <cell r="M346">
            <v>0</v>
          </cell>
          <cell r="N346">
            <v>0</v>
          </cell>
          <cell r="O346">
            <v>0</v>
          </cell>
          <cell r="P346">
            <v>9</v>
          </cell>
          <cell r="Q346" t="b">
            <v>0</v>
          </cell>
          <cell r="R346">
            <v>0</v>
          </cell>
          <cell r="S346">
            <v>459</v>
          </cell>
          <cell r="T346">
            <v>7.1</v>
          </cell>
          <cell r="U346" t="str">
            <v>Gap</v>
          </cell>
          <cell r="V346">
            <v>0</v>
          </cell>
          <cell r="W346" t="str">
            <v>FALSE בענה</v>
          </cell>
          <cell r="X346">
            <v>881</v>
          </cell>
          <cell r="Y346">
            <v>0</v>
          </cell>
          <cell r="Z346">
            <v>10</v>
          </cell>
          <cell r="AA346" t="str">
            <v>Gap</v>
          </cell>
          <cell r="AB346">
            <v>0</v>
          </cell>
        </row>
        <row r="347">
          <cell r="B347">
            <v>483</v>
          </cell>
          <cell r="C347" t="str">
            <v>בענה</v>
          </cell>
          <cell r="D347">
            <v>4848</v>
          </cell>
          <cell r="E347" t="str">
            <v>ת</v>
          </cell>
          <cell r="F347" t="str">
            <v>ת בענה</v>
          </cell>
          <cell r="G347" t="str">
            <v>אלופאא</v>
          </cell>
          <cell r="H347" t="str">
            <v>חסארמה מוסטפא</v>
          </cell>
          <cell r="I347" t="str">
            <v>בענה חסארמה מוסטפא</v>
          </cell>
          <cell r="J347">
            <v>4134</v>
          </cell>
          <cell r="K347">
            <v>4134</v>
          </cell>
          <cell r="L347">
            <v>0</v>
          </cell>
          <cell r="M347">
            <v>0</v>
          </cell>
          <cell r="N347">
            <v>0</v>
          </cell>
          <cell r="O347">
            <v>0</v>
          </cell>
          <cell r="P347">
            <v>9</v>
          </cell>
          <cell r="Q347" t="b">
            <v>0</v>
          </cell>
          <cell r="R347">
            <v>0</v>
          </cell>
          <cell r="S347">
            <v>459</v>
          </cell>
          <cell r="T347">
            <v>7.1</v>
          </cell>
          <cell r="U347" t="str">
            <v>Gap</v>
          </cell>
          <cell r="V347">
            <v>0</v>
          </cell>
          <cell r="W347" t="str">
            <v>FALSE בענה</v>
          </cell>
          <cell r="X347">
            <v>881</v>
          </cell>
          <cell r="Y347">
            <v>0</v>
          </cell>
          <cell r="Z347">
            <v>10</v>
          </cell>
          <cell r="AA347" t="str">
            <v>Gap</v>
          </cell>
          <cell r="AB347">
            <v>0</v>
          </cell>
        </row>
        <row r="348">
          <cell r="B348">
            <v>6200</v>
          </cell>
          <cell r="C348" t="str">
            <v>בת ים</v>
          </cell>
          <cell r="D348">
            <v>129545</v>
          </cell>
          <cell r="E348" t="str">
            <v>ים</v>
          </cell>
          <cell r="F348" t="str">
            <v>ים בת ים</v>
          </cell>
          <cell r="G348" t="str">
            <v>בת- ים בראש מורם בראשות שלמה לחיאני</v>
          </cell>
          <cell r="H348" t="str">
            <v>לחיאני שלמה</v>
          </cell>
          <cell r="I348" t="str">
            <v>בת ים לחיאני שלמה</v>
          </cell>
          <cell r="J348">
            <v>34738</v>
          </cell>
          <cell r="K348">
            <v>34738</v>
          </cell>
          <cell r="L348">
            <v>0.34633542518279692</v>
          </cell>
          <cell r="M348">
            <v>12031</v>
          </cell>
          <cell r="N348">
            <v>0.34633542518279692</v>
          </cell>
          <cell r="O348">
            <v>12031</v>
          </cell>
          <cell r="P348">
            <v>25</v>
          </cell>
          <cell r="Q348" t="b">
            <v>1</v>
          </cell>
          <cell r="R348">
            <v>8.6999999999999993</v>
          </cell>
          <cell r="S348">
            <v>1390</v>
          </cell>
          <cell r="T348">
            <v>23.300000000000004</v>
          </cell>
          <cell r="U348" t="str">
            <v>Gap</v>
          </cell>
          <cell r="V348">
            <v>1</v>
          </cell>
          <cell r="W348" t="str">
            <v>TRUE בת ים</v>
          </cell>
          <cell r="X348">
            <v>32393</v>
          </cell>
          <cell r="Y348">
            <v>9</v>
          </cell>
          <cell r="Z348">
            <v>25</v>
          </cell>
          <cell r="AA348" t="str">
            <v/>
          </cell>
          <cell r="AB348">
            <v>10</v>
          </cell>
        </row>
        <row r="349">
          <cell r="B349">
            <v>6200</v>
          </cell>
          <cell r="C349" t="str">
            <v>בת ים</v>
          </cell>
          <cell r="D349">
            <v>129545</v>
          </cell>
          <cell r="E349" t="str">
            <v>א</v>
          </cell>
          <cell r="F349" t="str">
            <v>א בת ים</v>
          </cell>
          <cell r="G349" t="str">
            <v>בת-ים אחת בראשות אלי יריב</v>
          </cell>
          <cell r="H349" t="str">
            <v>יריב אלי</v>
          </cell>
          <cell r="I349" t="str">
            <v>בת ים יריב אלי</v>
          </cell>
          <cell r="J349">
            <v>34738</v>
          </cell>
          <cell r="K349">
            <v>34738</v>
          </cell>
          <cell r="L349">
            <v>0.13368645287581324</v>
          </cell>
          <cell r="M349">
            <v>4644</v>
          </cell>
          <cell r="N349">
            <v>0.13368645287581324</v>
          </cell>
          <cell r="O349">
            <v>4644</v>
          </cell>
          <cell r="P349">
            <v>25</v>
          </cell>
          <cell r="Q349" t="b">
            <v>1</v>
          </cell>
          <cell r="R349">
            <v>3.3</v>
          </cell>
          <cell r="S349">
            <v>1390</v>
          </cell>
          <cell r="T349">
            <v>23.300000000000004</v>
          </cell>
          <cell r="U349" t="str">
            <v>Gap</v>
          </cell>
          <cell r="V349">
            <v>0</v>
          </cell>
          <cell r="W349" t="str">
            <v>TRUE בת ים</v>
          </cell>
          <cell r="X349">
            <v>32393</v>
          </cell>
          <cell r="Y349">
            <v>4</v>
          </cell>
          <cell r="Z349">
            <v>25</v>
          </cell>
          <cell r="AA349" t="str">
            <v/>
          </cell>
          <cell r="AB349">
            <v>4</v>
          </cell>
        </row>
        <row r="350">
          <cell r="B350">
            <v>6200</v>
          </cell>
          <cell r="C350" t="str">
            <v>בת ים</v>
          </cell>
          <cell r="D350">
            <v>129545</v>
          </cell>
          <cell r="E350" t="str">
            <v>גב</v>
          </cell>
          <cell r="F350" t="str">
            <v>גב בת ים</v>
          </cell>
          <cell r="G350" t="str">
            <v>הרשימה המאוחדת בראשות אורי בוסקילה</v>
          </cell>
          <cell r="I350" t="str">
            <v xml:space="preserve">בת ים </v>
          </cell>
          <cell r="J350">
            <v>34738</v>
          </cell>
          <cell r="K350">
            <v>34738</v>
          </cell>
          <cell r="L350">
            <v>0.13170015544936381</v>
          </cell>
          <cell r="M350">
            <v>4575</v>
          </cell>
          <cell r="N350">
            <v>0.13170015544936381</v>
          </cell>
          <cell r="O350">
            <v>4575</v>
          </cell>
          <cell r="P350">
            <v>25</v>
          </cell>
          <cell r="Q350" t="b">
            <v>1</v>
          </cell>
          <cell r="R350">
            <v>3.3</v>
          </cell>
          <cell r="S350">
            <v>1390</v>
          </cell>
          <cell r="T350">
            <v>23.300000000000004</v>
          </cell>
          <cell r="U350" t="str">
            <v>Gap</v>
          </cell>
          <cell r="V350">
            <v>0</v>
          </cell>
          <cell r="W350" t="str">
            <v>TRUE בת ים</v>
          </cell>
          <cell r="X350">
            <v>32393</v>
          </cell>
          <cell r="Y350">
            <v>4</v>
          </cell>
          <cell r="Z350">
            <v>25</v>
          </cell>
          <cell r="AA350" t="str">
            <v/>
          </cell>
          <cell r="AB350">
            <v>4</v>
          </cell>
        </row>
        <row r="351">
          <cell r="B351">
            <v>6200</v>
          </cell>
          <cell r="C351" t="str">
            <v>בת ים</v>
          </cell>
          <cell r="D351">
            <v>129545</v>
          </cell>
          <cell r="E351" t="str">
            <v>ל</v>
          </cell>
          <cell r="F351" t="str">
            <v>ל בת ים</v>
          </cell>
          <cell r="G351" t="str">
            <v>ישראל ביתנו</v>
          </cell>
          <cell r="I351" t="str">
            <v xml:space="preserve">בת ים </v>
          </cell>
          <cell r="J351">
            <v>34738</v>
          </cell>
          <cell r="K351">
            <v>34738</v>
          </cell>
          <cell r="L351">
            <v>0.11894755023317405</v>
          </cell>
          <cell r="M351">
            <v>4132</v>
          </cell>
          <cell r="N351">
            <v>0.11894755023317405</v>
          </cell>
          <cell r="O351">
            <v>4132</v>
          </cell>
          <cell r="P351">
            <v>25</v>
          </cell>
          <cell r="Q351" t="b">
            <v>1</v>
          </cell>
          <cell r="R351">
            <v>3</v>
          </cell>
          <cell r="S351">
            <v>1390</v>
          </cell>
          <cell r="T351">
            <v>23.300000000000004</v>
          </cell>
          <cell r="U351" t="str">
            <v>Gap</v>
          </cell>
          <cell r="V351">
            <v>0</v>
          </cell>
          <cell r="W351" t="str">
            <v>TRUE בת ים</v>
          </cell>
          <cell r="X351">
            <v>32393</v>
          </cell>
          <cell r="Y351">
            <v>3</v>
          </cell>
          <cell r="Z351">
            <v>25</v>
          </cell>
          <cell r="AA351" t="str">
            <v/>
          </cell>
          <cell r="AB351">
            <v>3</v>
          </cell>
        </row>
        <row r="352">
          <cell r="B352">
            <v>6200</v>
          </cell>
          <cell r="C352" t="str">
            <v>בת ים</v>
          </cell>
          <cell r="D352">
            <v>129545</v>
          </cell>
          <cell r="E352" t="str">
            <v>מחל</v>
          </cell>
          <cell r="F352" t="str">
            <v>מחל בת ים</v>
          </cell>
          <cell r="G352" t="str">
            <v>הליכוד המתחדש בראשות ששון אליהו</v>
          </cell>
          <cell r="H352" t="str">
            <v>אליהו ששון</v>
          </cell>
          <cell r="I352" t="str">
            <v>בת ים אליהו ששון</v>
          </cell>
          <cell r="J352">
            <v>34738</v>
          </cell>
          <cell r="K352">
            <v>34738</v>
          </cell>
          <cell r="L352">
            <v>9.2952962173988143E-2</v>
          </cell>
          <cell r="M352">
            <v>3229</v>
          </cell>
          <cell r="N352">
            <v>9.2952962173988143E-2</v>
          </cell>
          <cell r="O352">
            <v>3229</v>
          </cell>
          <cell r="P352">
            <v>25</v>
          </cell>
          <cell r="Q352" t="b">
            <v>1</v>
          </cell>
          <cell r="R352">
            <v>2.2999999999999998</v>
          </cell>
          <cell r="S352">
            <v>1390</v>
          </cell>
          <cell r="T352">
            <v>23.300000000000004</v>
          </cell>
          <cell r="U352" t="str">
            <v>Gap</v>
          </cell>
          <cell r="V352">
            <v>0</v>
          </cell>
          <cell r="W352" t="str">
            <v>TRUE בת ים</v>
          </cell>
          <cell r="X352">
            <v>32393</v>
          </cell>
          <cell r="Y352">
            <v>2</v>
          </cell>
          <cell r="Z352">
            <v>25</v>
          </cell>
          <cell r="AA352" t="str">
            <v/>
          </cell>
          <cell r="AB352">
            <v>2</v>
          </cell>
        </row>
        <row r="353">
          <cell r="B353">
            <v>6200</v>
          </cell>
          <cell r="C353" t="str">
            <v>בת ים</v>
          </cell>
          <cell r="D353">
            <v>129545</v>
          </cell>
          <cell r="E353" t="str">
            <v>כן</v>
          </cell>
          <cell r="F353" t="str">
            <v>כן בת ים</v>
          </cell>
          <cell r="G353" t="str">
            <v>טל לבת -ים בתנופה</v>
          </cell>
          <cell r="I353" t="str">
            <v xml:space="preserve">בת ים </v>
          </cell>
          <cell r="J353">
            <v>34738</v>
          </cell>
          <cell r="K353">
            <v>34738</v>
          </cell>
          <cell r="L353">
            <v>6.4799355173009388E-2</v>
          </cell>
          <cell r="M353">
            <v>2251</v>
          </cell>
          <cell r="N353">
            <v>6.4799355173009388E-2</v>
          </cell>
          <cell r="O353">
            <v>2251</v>
          </cell>
          <cell r="P353">
            <v>25</v>
          </cell>
          <cell r="Q353" t="b">
            <v>1</v>
          </cell>
          <cell r="R353">
            <v>1.6</v>
          </cell>
          <cell r="S353">
            <v>1390</v>
          </cell>
          <cell r="T353">
            <v>23.300000000000004</v>
          </cell>
          <cell r="U353" t="str">
            <v>Gap</v>
          </cell>
          <cell r="V353">
            <v>0</v>
          </cell>
          <cell r="W353" t="str">
            <v>TRUE בת ים</v>
          </cell>
          <cell r="X353">
            <v>32393</v>
          </cell>
          <cell r="Y353">
            <v>2</v>
          </cell>
          <cell r="Z353">
            <v>25</v>
          </cell>
          <cell r="AA353" t="str">
            <v/>
          </cell>
          <cell r="AB353">
            <v>2</v>
          </cell>
        </row>
        <row r="354">
          <cell r="B354">
            <v>6200</v>
          </cell>
          <cell r="C354" t="str">
            <v>בת ים</v>
          </cell>
          <cell r="D354">
            <v>129545</v>
          </cell>
          <cell r="E354" t="str">
            <v>מרצ</v>
          </cell>
          <cell r="F354" t="str">
            <v>מרצ בת ים</v>
          </cell>
          <cell r="G354" t="str">
            <v>מרצ הנבחרת הצעירה והירוקה של בת ים בראשות קטי פיאסצקי</v>
          </cell>
          <cell r="I354" t="str">
            <v xml:space="preserve">בת ים </v>
          </cell>
          <cell r="J354">
            <v>34738</v>
          </cell>
          <cell r="K354">
            <v>34738</v>
          </cell>
          <cell r="L354">
            <v>4.4072773331798029E-2</v>
          </cell>
          <cell r="M354">
            <v>1531</v>
          </cell>
          <cell r="N354">
            <v>4.4072773331798029E-2</v>
          </cell>
          <cell r="O354">
            <v>1531</v>
          </cell>
          <cell r="P354">
            <v>25</v>
          </cell>
          <cell r="Q354" t="b">
            <v>1</v>
          </cell>
          <cell r="R354">
            <v>1.1000000000000001</v>
          </cell>
          <cell r="S354">
            <v>1390</v>
          </cell>
          <cell r="T354">
            <v>23.300000000000004</v>
          </cell>
          <cell r="U354" t="str">
            <v>Gap</v>
          </cell>
          <cell r="V354">
            <v>0</v>
          </cell>
          <cell r="W354" t="str">
            <v>TRUE בת ים</v>
          </cell>
          <cell r="X354">
            <v>32393</v>
          </cell>
          <cell r="Y354">
            <v>1</v>
          </cell>
          <cell r="Z354">
            <v>25</v>
          </cell>
          <cell r="AA354" t="str">
            <v/>
          </cell>
          <cell r="AB354">
            <v>1</v>
          </cell>
        </row>
        <row r="355">
          <cell r="B355">
            <v>6200</v>
          </cell>
          <cell r="C355" t="str">
            <v>בת ים</v>
          </cell>
          <cell r="D355">
            <v>129545</v>
          </cell>
          <cell r="E355" t="str">
            <v>פה</v>
          </cell>
          <cell r="F355" t="str">
            <v>פה בת ים</v>
          </cell>
          <cell r="G355" t="str">
            <v>עתיד חדש בבת ים בראשות ירון לוי</v>
          </cell>
          <cell r="I355" t="str">
            <v xml:space="preserve">בת ים </v>
          </cell>
          <cell r="J355">
            <v>34738</v>
          </cell>
          <cell r="K355">
            <v>34738</v>
          </cell>
          <cell r="L355">
            <v>2.823996775865047E-2</v>
          </cell>
          <cell r="M355">
            <v>981</v>
          </cell>
          <cell r="N355">
            <v>2.823996775865047E-2</v>
          </cell>
          <cell r="O355">
            <v>981</v>
          </cell>
          <cell r="P355">
            <v>25</v>
          </cell>
          <cell r="Q355" t="b">
            <v>0</v>
          </cell>
          <cell r="R355">
            <v>0</v>
          </cell>
          <cell r="S355">
            <v>1390</v>
          </cell>
          <cell r="T355">
            <v>23.300000000000004</v>
          </cell>
          <cell r="U355" t="str">
            <v>Gap</v>
          </cell>
          <cell r="V355">
            <v>0</v>
          </cell>
          <cell r="W355" t="str">
            <v>FALSE בת ים</v>
          </cell>
          <cell r="X355">
            <v>2345</v>
          </cell>
          <cell r="Y355">
            <v>0</v>
          </cell>
          <cell r="Z355">
            <v>25</v>
          </cell>
          <cell r="AA355" t="str">
            <v/>
          </cell>
          <cell r="AB355">
            <v>0</v>
          </cell>
        </row>
        <row r="356">
          <cell r="B356">
            <v>6200</v>
          </cell>
          <cell r="C356" t="str">
            <v>בת ים</v>
          </cell>
          <cell r="D356">
            <v>129545</v>
          </cell>
          <cell r="E356" t="str">
            <v>רק</v>
          </cell>
          <cell r="F356" t="str">
            <v>רק בת ים</v>
          </cell>
          <cell r="G356" t="str">
            <v>בת ים הירוקה- מעוף בראשות אסף כהן ואורי בן עטיה</v>
          </cell>
          <cell r="I356" t="str">
            <v xml:space="preserve">בת ים </v>
          </cell>
          <cell r="J356">
            <v>34738</v>
          </cell>
          <cell r="K356">
            <v>34738</v>
          </cell>
          <cell r="L356">
            <v>2.3432552248258392E-2</v>
          </cell>
          <cell r="M356">
            <v>814</v>
          </cell>
          <cell r="N356">
            <v>2.3432552248258392E-2</v>
          </cell>
          <cell r="O356">
            <v>814</v>
          </cell>
          <cell r="P356">
            <v>25</v>
          </cell>
          <cell r="Q356" t="b">
            <v>0</v>
          </cell>
          <cell r="R356">
            <v>0</v>
          </cell>
          <cell r="S356">
            <v>1390</v>
          </cell>
          <cell r="T356">
            <v>23.300000000000004</v>
          </cell>
          <cell r="U356" t="str">
            <v>Gap</v>
          </cell>
          <cell r="V356">
            <v>0</v>
          </cell>
          <cell r="W356" t="str">
            <v>FALSE בת ים</v>
          </cell>
          <cell r="X356">
            <v>2345</v>
          </cell>
          <cell r="Y356">
            <v>0</v>
          </cell>
          <cell r="Z356">
            <v>25</v>
          </cell>
          <cell r="AA356" t="str">
            <v/>
          </cell>
          <cell r="AB356">
            <v>0</v>
          </cell>
        </row>
        <row r="357">
          <cell r="B357">
            <v>6200</v>
          </cell>
          <cell r="C357" t="str">
            <v>בת ים</v>
          </cell>
          <cell r="D357">
            <v>129545</v>
          </cell>
          <cell r="E357" t="str">
            <v>שס</v>
          </cell>
          <cell r="F357" t="str">
            <v>שס בת ים</v>
          </cell>
          <cell r="G357" t="str">
            <v>התאחדות הספרדים העולמית שומרי תורה</v>
          </cell>
          <cell r="I357" t="str">
            <v xml:space="preserve">בת ים </v>
          </cell>
          <cell r="J357">
            <v>34738</v>
          </cell>
          <cell r="K357">
            <v>34738</v>
          </cell>
          <cell r="L357">
            <v>1.5832805573147563E-2</v>
          </cell>
          <cell r="M357">
            <v>550</v>
          </cell>
          <cell r="N357">
            <v>1.5832805573147563E-2</v>
          </cell>
          <cell r="O357">
            <v>550</v>
          </cell>
          <cell r="P357">
            <v>25</v>
          </cell>
          <cell r="Q357" t="b">
            <v>0</v>
          </cell>
          <cell r="R357">
            <v>0</v>
          </cell>
          <cell r="S357">
            <v>1390</v>
          </cell>
          <cell r="T357">
            <v>23.300000000000004</v>
          </cell>
          <cell r="U357" t="str">
            <v>Gap</v>
          </cell>
          <cell r="V357">
            <v>0</v>
          </cell>
          <cell r="W357" t="str">
            <v>FALSE בת ים</v>
          </cell>
          <cell r="X357">
            <v>2345</v>
          </cell>
          <cell r="Y357">
            <v>0</v>
          </cell>
          <cell r="Z357">
            <v>25</v>
          </cell>
          <cell r="AA357" t="str">
            <v/>
          </cell>
          <cell r="AB357">
            <v>0</v>
          </cell>
        </row>
        <row r="358">
          <cell r="B358">
            <v>1292</v>
          </cell>
          <cell r="C358" t="str">
            <v>ג'דיידה-מכר</v>
          </cell>
          <cell r="D358">
            <v>12533</v>
          </cell>
          <cell r="E358" t="str">
            <v>ק</v>
          </cell>
          <cell r="F358" t="str">
            <v>ק ג'דיידה-מכר</v>
          </cell>
          <cell r="G358" t="str">
            <v>אלאסלאח</v>
          </cell>
          <cell r="I358" t="str">
            <v xml:space="preserve">ג'דיידה-מכר </v>
          </cell>
          <cell r="J358">
            <v>9699</v>
          </cell>
          <cell r="K358">
            <v>9699</v>
          </cell>
          <cell r="L358">
            <v>0.10702134240643366</v>
          </cell>
          <cell r="M358">
            <v>1038</v>
          </cell>
          <cell r="N358">
            <v>0.10702134240643366</v>
          </cell>
          <cell r="O358">
            <v>1038</v>
          </cell>
          <cell r="P358">
            <v>13</v>
          </cell>
          <cell r="Q358" t="b">
            <v>1</v>
          </cell>
          <cell r="R358">
            <v>1.4</v>
          </cell>
          <cell r="S358">
            <v>746</v>
          </cell>
          <cell r="T358">
            <v>11.100000000000001</v>
          </cell>
          <cell r="U358" t="str">
            <v>Gap</v>
          </cell>
          <cell r="V358">
            <v>0</v>
          </cell>
          <cell r="W358" t="str">
            <v>TRUE ג'דיידה-מכר</v>
          </cell>
          <cell r="X358">
            <v>8365</v>
          </cell>
          <cell r="Y358">
            <v>2</v>
          </cell>
          <cell r="Z358">
            <v>13</v>
          </cell>
          <cell r="AA358" t="str">
            <v/>
          </cell>
          <cell r="AB358">
            <v>2</v>
          </cell>
        </row>
        <row r="359">
          <cell r="B359">
            <v>1292</v>
          </cell>
          <cell r="C359" t="str">
            <v>ג'דיידה-מכר</v>
          </cell>
          <cell r="D359">
            <v>12533</v>
          </cell>
          <cell r="E359" t="str">
            <v>ו</v>
          </cell>
          <cell r="F359" t="str">
            <v>ו ג'דיידה-מכר</v>
          </cell>
          <cell r="G359" t="str">
            <v>חד"ש ג'דיידה מכר</v>
          </cell>
          <cell r="I359" t="str">
            <v xml:space="preserve">ג'דיידה-מכר </v>
          </cell>
          <cell r="J359">
            <v>9699</v>
          </cell>
          <cell r="K359">
            <v>9699</v>
          </cell>
          <cell r="L359">
            <v>0.10578410145375812</v>
          </cell>
          <cell r="M359">
            <v>1026</v>
          </cell>
          <cell r="N359">
            <v>0.10578410145375812</v>
          </cell>
          <cell r="O359">
            <v>1026</v>
          </cell>
          <cell r="P359">
            <v>13</v>
          </cell>
          <cell r="Q359" t="b">
            <v>1</v>
          </cell>
          <cell r="R359">
            <v>1.4</v>
          </cell>
          <cell r="S359">
            <v>746</v>
          </cell>
          <cell r="T359">
            <v>11.100000000000001</v>
          </cell>
          <cell r="U359" t="str">
            <v>Gap</v>
          </cell>
          <cell r="V359">
            <v>0</v>
          </cell>
          <cell r="W359" t="str">
            <v>TRUE ג'דיידה-מכר</v>
          </cell>
          <cell r="X359">
            <v>8365</v>
          </cell>
          <cell r="Y359">
            <v>2</v>
          </cell>
          <cell r="Z359">
            <v>13</v>
          </cell>
          <cell r="AA359" t="str">
            <v/>
          </cell>
          <cell r="AB359">
            <v>2</v>
          </cell>
        </row>
        <row r="360">
          <cell r="B360">
            <v>1292</v>
          </cell>
          <cell r="C360" t="str">
            <v>ג'דיידה-מכר</v>
          </cell>
          <cell r="D360">
            <v>12533</v>
          </cell>
          <cell r="E360" t="str">
            <v>ס</v>
          </cell>
          <cell r="F360" t="str">
            <v>ס ג'דיידה-מכר</v>
          </cell>
          <cell r="G360" t="str">
            <v>אלסראא</v>
          </cell>
          <cell r="I360" t="str">
            <v xml:space="preserve">ג'דיידה-מכר </v>
          </cell>
          <cell r="J360">
            <v>9699</v>
          </cell>
          <cell r="K360">
            <v>9699</v>
          </cell>
          <cell r="L360">
            <v>0.10537168780286628</v>
          </cell>
          <cell r="M360">
            <v>1022</v>
          </cell>
          <cell r="N360">
            <v>0.10537168780286628</v>
          </cell>
          <cell r="O360">
            <v>1022</v>
          </cell>
          <cell r="P360">
            <v>13</v>
          </cell>
          <cell r="Q360" t="b">
            <v>1</v>
          </cell>
          <cell r="R360">
            <v>1.4</v>
          </cell>
          <cell r="S360">
            <v>746</v>
          </cell>
          <cell r="T360">
            <v>11.100000000000001</v>
          </cell>
          <cell r="U360" t="str">
            <v>Gap</v>
          </cell>
          <cell r="V360">
            <v>0</v>
          </cell>
          <cell r="W360" t="str">
            <v>TRUE ג'דיידה-מכר</v>
          </cell>
          <cell r="X360">
            <v>8365</v>
          </cell>
          <cell r="Y360">
            <v>2</v>
          </cell>
          <cell r="Z360">
            <v>13</v>
          </cell>
          <cell r="AA360" t="str">
            <v/>
          </cell>
          <cell r="AB360">
            <v>2</v>
          </cell>
        </row>
        <row r="361">
          <cell r="B361">
            <v>1292</v>
          </cell>
          <cell r="C361" t="str">
            <v>ג'דיידה-מכר</v>
          </cell>
          <cell r="D361">
            <v>12533</v>
          </cell>
          <cell r="E361" t="str">
            <v>ה</v>
          </cell>
          <cell r="F361" t="str">
            <v>ה ג'דיידה-מכר</v>
          </cell>
          <cell r="G361" t="str">
            <v>אלאהליה</v>
          </cell>
          <cell r="I361" t="str">
            <v xml:space="preserve">ג'דיידה-מכר </v>
          </cell>
          <cell r="J361">
            <v>9699</v>
          </cell>
          <cell r="K361">
            <v>9699</v>
          </cell>
          <cell r="L361">
            <v>9.3824105577894626E-2</v>
          </cell>
          <cell r="M361">
            <v>910</v>
          </cell>
          <cell r="N361">
            <v>9.3824105577894626E-2</v>
          </cell>
          <cell r="O361">
            <v>910</v>
          </cell>
          <cell r="P361">
            <v>13</v>
          </cell>
          <cell r="Q361" t="b">
            <v>1</v>
          </cell>
          <cell r="R361">
            <v>1.2</v>
          </cell>
          <cell r="S361">
            <v>746</v>
          </cell>
          <cell r="T361">
            <v>11.100000000000001</v>
          </cell>
          <cell r="U361" t="str">
            <v>Gap</v>
          </cell>
          <cell r="V361">
            <v>0</v>
          </cell>
          <cell r="W361" t="str">
            <v>TRUE ג'דיידה-מכר</v>
          </cell>
          <cell r="X361">
            <v>8365</v>
          </cell>
          <cell r="Y361">
            <v>1</v>
          </cell>
          <cell r="Z361">
            <v>13</v>
          </cell>
          <cell r="AA361" t="str">
            <v/>
          </cell>
          <cell r="AB361">
            <v>1</v>
          </cell>
        </row>
        <row r="362">
          <cell r="B362">
            <v>1292</v>
          </cell>
          <cell r="C362" t="str">
            <v>ג'דיידה-מכר</v>
          </cell>
          <cell r="D362">
            <v>12533</v>
          </cell>
          <cell r="E362" t="str">
            <v>צף</v>
          </cell>
          <cell r="F362" t="str">
            <v>צף ג'דיידה-מכר</v>
          </cell>
          <cell r="G362" t="str">
            <v>אלהדף</v>
          </cell>
          <cell r="I362" t="str">
            <v xml:space="preserve">ג'דיידה-מכר </v>
          </cell>
          <cell r="J362">
            <v>9699</v>
          </cell>
          <cell r="K362">
            <v>9699</v>
          </cell>
          <cell r="L362">
            <v>9.3824105577894626E-2</v>
          </cell>
          <cell r="M362">
            <v>910</v>
          </cell>
          <cell r="N362">
            <v>9.3824105577894626E-2</v>
          </cell>
          <cell r="O362">
            <v>910</v>
          </cell>
          <cell r="P362">
            <v>13</v>
          </cell>
          <cell r="Q362" t="b">
            <v>1</v>
          </cell>
          <cell r="R362">
            <v>1.2</v>
          </cell>
          <cell r="S362">
            <v>746</v>
          </cell>
          <cell r="T362">
            <v>11.100000000000001</v>
          </cell>
          <cell r="U362" t="str">
            <v>Gap</v>
          </cell>
          <cell r="V362">
            <v>0</v>
          </cell>
          <cell r="W362" t="str">
            <v>TRUE ג'דיידה-מכר</v>
          </cell>
          <cell r="X362">
            <v>8365</v>
          </cell>
          <cell r="Y362">
            <v>1</v>
          </cell>
          <cell r="Z362">
            <v>13</v>
          </cell>
          <cell r="AA362" t="str">
            <v/>
          </cell>
          <cell r="AB362">
            <v>1</v>
          </cell>
        </row>
        <row r="363">
          <cell r="B363">
            <v>1292</v>
          </cell>
          <cell r="C363" t="str">
            <v>ג'דיידה-מכר</v>
          </cell>
          <cell r="D363">
            <v>12533</v>
          </cell>
          <cell r="E363" t="str">
            <v>יק</v>
          </cell>
          <cell r="F363" t="str">
            <v>יק ג'דיידה-מכר</v>
          </cell>
          <cell r="G363" t="str">
            <v>אלופאק</v>
          </cell>
          <cell r="I363" t="str">
            <v xml:space="preserve">ג'דיידה-מכר </v>
          </cell>
          <cell r="J363">
            <v>9699</v>
          </cell>
          <cell r="K363">
            <v>9699</v>
          </cell>
          <cell r="L363">
            <v>9.1143416847097633E-2</v>
          </cell>
          <cell r="M363">
            <v>884</v>
          </cell>
          <cell r="N363">
            <v>9.1143416847097633E-2</v>
          </cell>
          <cell r="O363">
            <v>883.99999999999989</v>
          </cell>
          <cell r="P363">
            <v>13</v>
          </cell>
          <cell r="Q363" t="b">
            <v>1</v>
          </cell>
          <cell r="R363">
            <v>1.2</v>
          </cell>
          <cell r="S363">
            <v>746</v>
          </cell>
          <cell r="T363">
            <v>11.100000000000001</v>
          </cell>
          <cell r="U363" t="str">
            <v>Gap</v>
          </cell>
          <cell r="V363">
            <v>0</v>
          </cell>
          <cell r="W363" t="str">
            <v>TRUE ג'דיידה-מכר</v>
          </cell>
          <cell r="X363">
            <v>8365</v>
          </cell>
          <cell r="Y363">
            <v>1</v>
          </cell>
          <cell r="Z363">
            <v>13</v>
          </cell>
          <cell r="AA363" t="str">
            <v/>
          </cell>
          <cell r="AB363">
            <v>1</v>
          </cell>
        </row>
        <row r="364">
          <cell r="B364">
            <v>1292</v>
          </cell>
          <cell r="C364" t="str">
            <v>ג'דיידה-מכר</v>
          </cell>
          <cell r="D364">
            <v>12533</v>
          </cell>
          <cell r="E364" t="str">
            <v>םד</v>
          </cell>
          <cell r="F364" t="str">
            <v>םד ג'דיידה-מכר</v>
          </cell>
          <cell r="G364" t="str">
            <v>בלדנא</v>
          </cell>
          <cell r="I364" t="str">
            <v xml:space="preserve">ג'דיידה-מכר </v>
          </cell>
          <cell r="J364">
            <v>9699</v>
          </cell>
          <cell r="K364">
            <v>9699</v>
          </cell>
          <cell r="L364">
            <v>7.2997216207856486E-2</v>
          </cell>
          <cell r="M364">
            <v>708</v>
          </cell>
          <cell r="N364">
            <v>7.2997216207856486E-2</v>
          </cell>
          <cell r="O364">
            <v>708</v>
          </cell>
          <cell r="P364">
            <v>13</v>
          </cell>
          <cell r="Q364" t="b">
            <v>1</v>
          </cell>
          <cell r="R364">
            <v>0.9</v>
          </cell>
          <cell r="S364">
            <v>746</v>
          </cell>
          <cell r="T364">
            <v>11.100000000000001</v>
          </cell>
          <cell r="U364" t="str">
            <v>Gap</v>
          </cell>
          <cell r="V364">
            <v>0</v>
          </cell>
          <cell r="W364" t="str">
            <v>TRUE ג'דיידה-מכר</v>
          </cell>
          <cell r="X364">
            <v>8365</v>
          </cell>
          <cell r="Y364">
            <v>1</v>
          </cell>
          <cell r="Z364">
            <v>13</v>
          </cell>
          <cell r="AA364" t="str">
            <v/>
          </cell>
          <cell r="AB364">
            <v>1</v>
          </cell>
        </row>
        <row r="365">
          <cell r="B365">
            <v>1292</v>
          </cell>
          <cell r="C365" t="str">
            <v>ג'דיידה-מכר</v>
          </cell>
          <cell r="D365">
            <v>12533</v>
          </cell>
          <cell r="E365" t="str">
            <v>חר</v>
          </cell>
          <cell r="F365" t="str">
            <v>חר ג'דיידה-מכר</v>
          </cell>
          <cell r="G365" t="str">
            <v>אלמוסתקבל</v>
          </cell>
          <cell r="I365" t="str">
            <v xml:space="preserve">ג'דיידה-מכר </v>
          </cell>
          <cell r="J365">
            <v>9699</v>
          </cell>
          <cell r="K365">
            <v>9699</v>
          </cell>
          <cell r="L365">
            <v>6.5058253428188467E-2</v>
          </cell>
          <cell r="M365">
            <v>631</v>
          </cell>
          <cell r="N365">
            <v>6.5058253428188467E-2</v>
          </cell>
          <cell r="O365">
            <v>631</v>
          </cell>
          <cell r="P365">
            <v>13</v>
          </cell>
          <cell r="Q365" t="b">
            <v>1</v>
          </cell>
          <cell r="R365">
            <v>0.8</v>
          </cell>
          <cell r="S365">
            <v>746</v>
          </cell>
          <cell r="T365">
            <v>11.100000000000001</v>
          </cell>
          <cell r="U365" t="str">
            <v>Gap</v>
          </cell>
          <cell r="V365">
            <v>0</v>
          </cell>
          <cell r="W365" t="str">
            <v>TRUE ג'דיידה-מכר</v>
          </cell>
          <cell r="X365">
            <v>8365</v>
          </cell>
          <cell r="Y365">
            <v>1</v>
          </cell>
          <cell r="Z365">
            <v>13</v>
          </cell>
          <cell r="AA365" t="str">
            <v/>
          </cell>
          <cell r="AB365">
            <v>1</v>
          </cell>
        </row>
        <row r="366">
          <cell r="B366">
            <v>1292</v>
          </cell>
          <cell r="C366" t="str">
            <v>ג'דיידה-מכר</v>
          </cell>
          <cell r="D366">
            <v>12533</v>
          </cell>
          <cell r="E366" t="str">
            <v>ג</v>
          </cell>
          <cell r="F366" t="str">
            <v>ג ג'דיידה-מכר</v>
          </cell>
          <cell r="G366" t="str">
            <v>החזית המתקדמת ג'דיידה מכר</v>
          </cell>
          <cell r="I366" t="str">
            <v xml:space="preserve">ג'דיידה-מכר </v>
          </cell>
          <cell r="J366">
            <v>9699</v>
          </cell>
          <cell r="K366">
            <v>9699</v>
          </cell>
          <cell r="L366">
            <v>6.4233426126404786E-2</v>
          </cell>
          <cell r="M366">
            <v>623</v>
          </cell>
          <cell r="N366">
            <v>6.4233426126404786E-2</v>
          </cell>
          <cell r="O366">
            <v>623</v>
          </cell>
          <cell r="P366">
            <v>13</v>
          </cell>
          <cell r="Q366" t="b">
            <v>1</v>
          </cell>
          <cell r="R366">
            <v>0.8</v>
          </cell>
          <cell r="S366">
            <v>746</v>
          </cell>
          <cell r="T366">
            <v>11.100000000000001</v>
          </cell>
          <cell r="U366" t="str">
            <v>Gap</v>
          </cell>
          <cell r="V366">
            <v>0</v>
          </cell>
          <cell r="W366" t="str">
            <v>TRUE ג'דיידה-מכר</v>
          </cell>
          <cell r="X366">
            <v>8365</v>
          </cell>
          <cell r="Y366">
            <v>1</v>
          </cell>
          <cell r="Z366">
            <v>13</v>
          </cell>
          <cell r="AA366" t="str">
            <v/>
          </cell>
          <cell r="AB366">
            <v>1</v>
          </cell>
        </row>
        <row r="367">
          <cell r="B367">
            <v>1292</v>
          </cell>
          <cell r="C367" t="str">
            <v>ג'דיידה-מכר</v>
          </cell>
          <cell r="D367">
            <v>12533</v>
          </cell>
          <cell r="E367" t="str">
            <v>ד</v>
          </cell>
          <cell r="F367" t="str">
            <v>ד ג'דיידה-מכר</v>
          </cell>
          <cell r="G367" t="str">
            <v>ברית לאומית דימוקרטית</v>
          </cell>
          <cell r="I367" t="str">
            <v xml:space="preserve">ג'דיידה-מכר </v>
          </cell>
          <cell r="J367">
            <v>9699</v>
          </cell>
          <cell r="K367">
            <v>9699</v>
          </cell>
          <cell r="L367">
            <v>6.320239199917517E-2</v>
          </cell>
          <cell r="M367">
            <v>613</v>
          </cell>
          <cell r="N367">
            <v>6.320239199917517E-2</v>
          </cell>
          <cell r="O367">
            <v>613</v>
          </cell>
          <cell r="P367">
            <v>13</v>
          </cell>
          <cell r="Q367" t="b">
            <v>1</v>
          </cell>
          <cell r="R367">
            <v>0.8</v>
          </cell>
          <cell r="S367">
            <v>746</v>
          </cell>
          <cell r="T367">
            <v>11.100000000000001</v>
          </cell>
          <cell r="U367" t="str">
            <v>Gap</v>
          </cell>
          <cell r="V367">
            <v>0</v>
          </cell>
          <cell r="W367" t="str">
            <v>TRUE ג'דיידה-מכר</v>
          </cell>
          <cell r="X367">
            <v>8365</v>
          </cell>
          <cell r="Y367">
            <v>1</v>
          </cell>
          <cell r="Z367">
            <v>13</v>
          </cell>
          <cell r="AA367" t="str">
            <v/>
          </cell>
          <cell r="AB367">
            <v>1</v>
          </cell>
        </row>
        <row r="368">
          <cell r="B368">
            <v>1292</v>
          </cell>
          <cell r="C368" t="str">
            <v>ג'דיידה-מכר</v>
          </cell>
          <cell r="D368">
            <v>12533</v>
          </cell>
          <cell r="E368" t="str">
            <v>קנ</v>
          </cell>
          <cell r="F368" t="str">
            <v>קנ ג'דיידה-מכר</v>
          </cell>
          <cell r="G368" t="str">
            <v>סאות אלחק</v>
          </cell>
          <cell r="I368" t="str">
            <v xml:space="preserve">ג'דיידה-מכר </v>
          </cell>
          <cell r="J368">
            <v>9699</v>
          </cell>
          <cell r="K368">
            <v>9699</v>
          </cell>
          <cell r="L368">
            <v>5.3510671203216828E-2</v>
          </cell>
          <cell r="M368">
            <v>519</v>
          </cell>
          <cell r="N368">
            <v>5.3510671203216828E-2</v>
          </cell>
          <cell r="O368">
            <v>519</v>
          </cell>
          <cell r="P368">
            <v>13</v>
          </cell>
          <cell r="Q368" t="b">
            <v>0</v>
          </cell>
          <cell r="R368">
            <v>0</v>
          </cell>
          <cell r="S368">
            <v>746</v>
          </cell>
          <cell r="T368">
            <v>11.100000000000001</v>
          </cell>
          <cell r="U368" t="str">
            <v>Gap</v>
          </cell>
          <cell r="V368">
            <v>0</v>
          </cell>
          <cell r="W368" t="str">
            <v>FALSE ג'דיידה-מכר</v>
          </cell>
          <cell r="X368">
            <v>1334</v>
          </cell>
          <cell r="Y368">
            <v>0</v>
          </cell>
          <cell r="Z368">
            <v>13</v>
          </cell>
          <cell r="AA368" t="str">
            <v/>
          </cell>
          <cell r="AB368">
            <v>0</v>
          </cell>
        </row>
        <row r="369">
          <cell r="B369">
            <v>1292</v>
          </cell>
          <cell r="C369" t="str">
            <v>ג'דיידה-מכר</v>
          </cell>
          <cell r="D369">
            <v>12533</v>
          </cell>
          <cell r="E369" t="str">
            <v>נ</v>
          </cell>
          <cell r="F369" t="str">
            <v>נ ג'דיידה-מכר</v>
          </cell>
          <cell r="G369" t="str">
            <v>אלאמל</v>
          </cell>
          <cell r="I369" t="str">
            <v xml:space="preserve">ג'דיידה-מכר </v>
          </cell>
          <cell r="J369">
            <v>9699</v>
          </cell>
          <cell r="K369">
            <v>9699</v>
          </cell>
          <cell r="L369">
            <v>4.2478606041859983E-2</v>
          </cell>
          <cell r="M369">
            <v>412</v>
          </cell>
          <cell r="N369">
            <v>4.2478606041859983E-2</v>
          </cell>
          <cell r="O369">
            <v>412</v>
          </cell>
          <cell r="P369">
            <v>13</v>
          </cell>
          <cell r="Q369" t="b">
            <v>0</v>
          </cell>
          <cell r="R369">
            <v>0</v>
          </cell>
          <cell r="S369">
            <v>746</v>
          </cell>
          <cell r="T369">
            <v>11.100000000000001</v>
          </cell>
          <cell r="U369" t="str">
            <v>Gap</v>
          </cell>
          <cell r="V369">
            <v>0</v>
          </cell>
          <cell r="W369" t="str">
            <v>FALSE ג'דיידה-מכר</v>
          </cell>
          <cell r="X369">
            <v>1334</v>
          </cell>
          <cell r="Y369">
            <v>0</v>
          </cell>
          <cell r="Z369">
            <v>13</v>
          </cell>
          <cell r="AA369" t="str">
            <v/>
          </cell>
          <cell r="AB369">
            <v>0</v>
          </cell>
        </row>
        <row r="370">
          <cell r="B370">
            <v>1292</v>
          </cell>
          <cell r="C370" t="str">
            <v>ג'דיידה-מכר</v>
          </cell>
          <cell r="D370">
            <v>12533</v>
          </cell>
          <cell r="E370" t="str">
            <v>ע</v>
          </cell>
          <cell r="F370" t="str">
            <v>ע ג'דיידה-מכר</v>
          </cell>
          <cell r="G370" t="str">
            <v>אלביאן</v>
          </cell>
          <cell r="I370" t="str">
            <v xml:space="preserve">ג'דיידה-מכר </v>
          </cell>
          <cell r="J370">
            <v>9699</v>
          </cell>
          <cell r="K370">
            <v>9699</v>
          </cell>
          <cell r="L370">
            <v>3.8973090009279308E-2</v>
          </cell>
          <cell r="M370">
            <v>378</v>
          </cell>
          <cell r="N370">
            <v>3.8973090009279308E-2</v>
          </cell>
          <cell r="O370">
            <v>378</v>
          </cell>
          <cell r="P370">
            <v>13</v>
          </cell>
          <cell r="Q370" t="b">
            <v>0</v>
          </cell>
          <cell r="R370">
            <v>0</v>
          </cell>
          <cell r="S370">
            <v>746</v>
          </cell>
          <cell r="T370">
            <v>11.100000000000001</v>
          </cell>
          <cell r="U370" t="str">
            <v>Gap</v>
          </cell>
          <cell r="V370">
            <v>0</v>
          </cell>
          <cell r="W370" t="str">
            <v>FALSE ג'דיידה-מכר</v>
          </cell>
          <cell r="X370">
            <v>1334</v>
          </cell>
          <cell r="Y370">
            <v>0</v>
          </cell>
          <cell r="Z370">
            <v>13</v>
          </cell>
          <cell r="AA370" t="str">
            <v/>
          </cell>
          <cell r="AB370">
            <v>0</v>
          </cell>
        </row>
        <row r="371">
          <cell r="B371">
            <v>1292</v>
          </cell>
          <cell r="C371" t="str">
            <v>ג'דיידה-מכר</v>
          </cell>
          <cell r="D371">
            <v>12533</v>
          </cell>
          <cell r="E371" t="str">
            <v>א</v>
          </cell>
          <cell r="F371" t="str">
            <v>א ג'דיידה-מכר</v>
          </cell>
          <cell r="G371" t="str">
            <v>אלבדיל</v>
          </cell>
          <cell r="H371" t="str">
            <v>סח'ניני ח'יר</v>
          </cell>
          <cell r="I371" t="str">
            <v>ג'דיידה-מכר סח'ניני ח'יר</v>
          </cell>
          <cell r="J371">
            <v>9699</v>
          </cell>
          <cell r="K371">
            <v>9699</v>
          </cell>
          <cell r="L371">
            <v>7.2172388906072788E-4</v>
          </cell>
          <cell r="M371">
            <v>7</v>
          </cell>
          <cell r="N371">
            <v>7.2172388906072788E-4</v>
          </cell>
          <cell r="O371">
            <v>7</v>
          </cell>
          <cell r="P371">
            <v>13</v>
          </cell>
          <cell r="Q371" t="b">
            <v>0</v>
          </cell>
          <cell r="R371">
            <v>0</v>
          </cell>
          <cell r="S371">
            <v>746</v>
          </cell>
          <cell r="T371">
            <v>11.100000000000001</v>
          </cell>
          <cell r="U371" t="str">
            <v>Gap</v>
          </cell>
          <cell r="V371">
            <v>0</v>
          </cell>
          <cell r="W371" t="str">
            <v>FALSE ג'דיידה-מכר</v>
          </cell>
          <cell r="X371">
            <v>1334</v>
          </cell>
          <cell r="Y371">
            <v>0</v>
          </cell>
          <cell r="Z371">
            <v>13</v>
          </cell>
          <cell r="AA371" t="str">
            <v/>
          </cell>
          <cell r="AB371">
            <v>0</v>
          </cell>
        </row>
        <row r="372">
          <cell r="B372">
            <v>1292</v>
          </cell>
          <cell r="C372" t="str">
            <v>ג'דיידה-מכר</v>
          </cell>
          <cell r="D372">
            <v>12533</v>
          </cell>
          <cell r="E372" t="str">
            <v>ף</v>
          </cell>
          <cell r="F372" t="str">
            <v>ף ג'דיידה-מכר</v>
          </cell>
          <cell r="G372" t="str">
            <v>אלוחדה</v>
          </cell>
          <cell r="H372" t="str">
            <v>שבל עדנאן</v>
          </cell>
          <cell r="I372" t="str">
            <v>ג'דיידה-מכר שבל עדנאן</v>
          </cell>
          <cell r="J372">
            <v>9699</v>
          </cell>
          <cell r="K372">
            <v>9699</v>
          </cell>
          <cell r="L372">
            <v>7.2172388906072788E-4</v>
          </cell>
          <cell r="M372">
            <v>7</v>
          </cell>
          <cell r="N372">
            <v>7.2172388906072788E-4</v>
          </cell>
          <cell r="O372">
            <v>7</v>
          </cell>
          <cell r="P372">
            <v>13</v>
          </cell>
          <cell r="Q372" t="b">
            <v>0</v>
          </cell>
          <cell r="R372">
            <v>0</v>
          </cell>
          <cell r="S372">
            <v>746</v>
          </cell>
          <cell r="T372">
            <v>11.100000000000001</v>
          </cell>
          <cell r="U372" t="str">
            <v>Gap</v>
          </cell>
          <cell r="V372">
            <v>0</v>
          </cell>
          <cell r="W372" t="str">
            <v>FALSE ג'דיידה-מכר</v>
          </cell>
          <cell r="X372">
            <v>1334</v>
          </cell>
          <cell r="Y372">
            <v>0</v>
          </cell>
          <cell r="Z372">
            <v>13</v>
          </cell>
          <cell r="AA372" t="str">
            <v/>
          </cell>
          <cell r="AB372">
            <v>0</v>
          </cell>
        </row>
        <row r="373">
          <cell r="B373">
            <v>1292</v>
          </cell>
          <cell r="C373" t="str">
            <v>ג'דיידה-מכר</v>
          </cell>
          <cell r="D373">
            <v>12533</v>
          </cell>
          <cell r="E373" t="str">
            <v>ץ</v>
          </cell>
          <cell r="F373" t="str">
            <v>ץ ג'דיידה-מכר</v>
          </cell>
          <cell r="G373" t="str">
            <v>אלע'ד</v>
          </cell>
          <cell r="H373" t="str">
            <v>כיאל עומר</v>
          </cell>
          <cell r="I373" t="str">
            <v>ג'דיידה-מכר כיאל עומר</v>
          </cell>
          <cell r="J373">
            <v>9699</v>
          </cell>
          <cell r="K373">
            <v>9699</v>
          </cell>
          <cell r="L373">
            <v>5.1551706361480565E-4</v>
          </cell>
          <cell r="M373">
            <v>5</v>
          </cell>
          <cell r="N373">
            <v>5.1551706361480565E-4</v>
          </cell>
          <cell r="O373">
            <v>5</v>
          </cell>
          <cell r="P373">
            <v>13</v>
          </cell>
          <cell r="Q373" t="b">
            <v>0</v>
          </cell>
          <cell r="R373">
            <v>0</v>
          </cell>
          <cell r="S373">
            <v>746</v>
          </cell>
          <cell r="T373">
            <v>11.100000000000001</v>
          </cell>
          <cell r="U373" t="str">
            <v>Gap</v>
          </cell>
          <cell r="V373">
            <v>0</v>
          </cell>
          <cell r="W373" t="str">
            <v>FALSE ג'דיידה-מכר</v>
          </cell>
          <cell r="X373">
            <v>1334</v>
          </cell>
          <cell r="Y373">
            <v>0</v>
          </cell>
          <cell r="Z373">
            <v>13</v>
          </cell>
          <cell r="AA373" t="str">
            <v/>
          </cell>
          <cell r="AB373">
            <v>0</v>
          </cell>
        </row>
        <row r="374">
          <cell r="B374">
            <v>1292</v>
          </cell>
          <cell r="C374" t="str">
            <v>ג'דיידה-מכר</v>
          </cell>
          <cell r="D374">
            <v>12533</v>
          </cell>
          <cell r="E374" t="str">
            <v>זי</v>
          </cell>
          <cell r="F374" t="str">
            <v>זי ג'דיידה-מכר</v>
          </cell>
          <cell r="G374" t="str">
            <v>אלפג'ר</v>
          </cell>
          <cell r="H374" t="str">
            <v>עכר טארק</v>
          </cell>
          <cell r="I374" t="str">
            <v>ג'דיידה-מכר עכר טארק</v>
          </cell>
          <cell r="J374">
            <v>9699</v>
          </cell>
          <cell r="K374">
            <v>9699</v>
          </cell>
          <cell r="L374">
            <v>3.0931023816888341E-4</v>
          </cell>
          <cell r="M374">
            <v>3</v>
          </cell>
          <cell r="N374">
            <v>3.0931023816888341E-4</v>
          </cell>
          <cell r="O374">
            <v>3</v>
          </cell>
          <cell r="P374">
            <v>13</v>
          </cell>
          <cell r="Q374" t="b">
            <v>0</v>
          </cell>
          <cell r="R374">
            <v>0</v>
          </cell>
          <cell r="S374">
            <v>746</v>
          </cell>
          <cell r="T374">
            <v>11.100000000000001</v>
          </cell>
          <cell r="U374" t="str">
            <v>Gap</v>
          </cell>
          <cell r="V374">
            <v>0</v>
          </cell>
          <cell r="W374" t="str">
            <v>FALSE ג'דיידה-מכר</v>
          </cell>
          <cell r="X374">
            <v>1334</v>
          </cell>
          <cell r="Y374">
            <v>0</v>
          </cell>
          <cell r="Z374">
            <v>13</v>
          </cell>
          <cell r="AA374" t="str">
            <v/>
          </cell>
          <cell r="AB374">
            <v>0</v>
          </cell>
        </row>
        <row r="375">
          <cell r="B375">
            <v>1292</v>
          </cell>
          <cell r="C375" t="str">
            <v>ג'דיידה-מכר</v>
          </cell>
          <cell r="D375">
            <v>12533</v>
          </cell>
          <cell r="E375" t="str">
            <v>ז</v>
          </cell>
          <cell r="F375" t="str">
            <v>ז ג'דיידה-מכר</v>
          </cell>
          <cell r="G375" t="str">
            <v>מען</v>
          </cell>
          <cell r="H375" t="str">
            <v>עריד ויסאם</v>
          </cell>
          <cell r="I375" t="str">
            <v>ג'דיידה-מכר עריד ויסאם</v>
          </cell>
          <cell r="J375">
            <v>9699</v>
          </cell>
          <cell r="K375">
            <v>9699</v>
          </cell>
          <cell r="L375">
            <v>2.0620682544592226E-4</v>
          </cell>
          <cell r="M375">
            <v>2</v>
          </cell>
          <cell r="N375">
            <v>2.0620682544592226E-4</v>
          </cell>
          <cell r="O375">
            <v>2</v>
          </cell>
          <cell r="P375">
            <v>13</v>
          </cell>
          <cell r="Q375" t="b">
            <v>0</v>
          </cell>
          <cell r="R375">
            <v>0</v>
          </cell>
          <cell r="S375">
            <v>746</v>
          </cell>
          <cell r="T375">
            <v>11.100000000000001</v>
          </cell>
          <cell r="U375" t="str">
            <v>Gap</v>
          </cell>
          <cell r="V375">
            <v>0</v>
          </cell>
          <cell r="W375" t="str">
            <v>FALSE ג'דיידה-מכר</v>
          </cell>
          <cell r="X375">
            <v>1334</v>
          </cell>
          <cell r="Y375">
            <v>0</v>
          </cell>
          <cell r="Z375">
            <v>13</v>
          </cell>
          <cell r="AA375" t="str">
            <v/>
          </cell>
          <cell r="AB375">
            <v>0</v>
          </cell>
        </row>
        <row r="376">
          <cell r="B376">
            <v>1292</v>
          </cell>
          <cell r="C376" t="str">
            <v>ג'דיידה-מכר</v>
          </cell>
          <cell r="D376">
            <v>12533</v>
          </cell>
          <cell r="E376" t="str">
            <v>ך</v>
          </cell>
          <cell r="F376" t="str">
            <v>ך ג'דיידה-מכר</v>
          </cell>
          <cell r="G376" t="str">
            <v>אלמגד</v>
          </cell>
          <cell r="H376" t="str">
            <v>שאמי מוחמד</v>
          </cell>
          <cell r="I376" t="str">
            <v>ג'דיידה-מכר שאמי מוחמד</v>
          </cell>
          <cell r="J376">
            <v>9699</v>
          </cell>
          <cell r="K376">
            <v>9699</v>
          </cell>
          <cell r="L376">
            <v>1.0310341272296113E-4</v>
          </cell>
          <cell r="M376">
            <v>1</v>
          </cell>
          <cell r="N376">
            <v>1.0310341272296113E-4</v>
          </cell>
          <cell r="O376">
            <v>1</v>
          </cell>
          <cell r="P376">
            <v>13</v>
          </cell>
          <cell r="Q376" t="b">
            <v>0</v>
          </cell>
          <cell r="R376">
            <v>0</v>
          </cell>
          <cell r="S376">
            <v>746</v>
          </cell>
          <cell r="T376">
            <v>11.100000000000001</v>
          </cell>
          <cell r="U376" t="str">
            <v>Gap</v>
          </cell>
          <cell r="V376">
            <v>0</v>
          </cell>
          <cell r="W376" t="str">
            <v>FALSE ג'דיידה-מכר</v>
          </cell>
          <cell r="X376">
            <v>1334</v>
          </cell>
          <cell r="Y376">
            <v>0</v>
          </cell>
          <cell r="Z376">
            <v>13</v>
          </cell>
          <cell r="AA376" t="str">
            <v/>
          </cell>
          <cell r="AB376">
            <v>0</v>
          </cell>
        </row>
        <row r="377">
          <cell r="B377">
            <v>485</v>
          </cell>
          <cell r="C377" t="str">
            <v>ג'ולס</v>
          </cell>
          <cell r="D377">
            <v>4223</v>
          </cell>
          <cell r="E377" t="str">
            <v>קי</v>
          </cell>
          <cell r="F377" t="str">
            <v>קי ג'ולס</v>
          </cell>
          <cell r="G377" t="str">
            <v>הנו</v>
          </cell>
          <cell r="I377" t="str">
            <v xml:space="preserve">ג'ולס </v>
          </cell>
          <cell r="J377">
            <v>4025</v>
          </cell>
          <cell r="K377">
            <v>4025</v>
          </cell>
          <cell r="L377">
            <v>0.15801242236024846</v>
          </cell>
          <cell r="M377">
            <v>636</v>
          </cell>
          <cell r="N377">
            <v>0.15801242236024846</v>
          </cell>
          <cell r="O377">
            <v>636</v>
          </cell>
          <cell r="P377">
            <v>9</v>
          </cell>
          <cell r="Q377" t="b">
            <v>1</v>
          </cell>
          <cell r="R377">
            <v>1.4</v>
          </cell>
          <cell r="S377">
            <v>447</v>
          </cell>
          <cell r="T377">
            <v>8.2999999999999989</v>
          </cell>
          <cell r="U377" t="str">
            <v>Gap</v>
          </cell>
          <cell r="V377">
            <v>0</v>
          </cell>
          <cell r="W377" t="str">
            <v>TRUE ג'ולס</v>
          </cell>
          <cell r="X377">
            <v>3719</v>
          </cell>
          <cell r="Y377">
            <v>2</v>
          </cell>
          <cell r="Z377">
            <v>10</v>
          </cell>
          <cell r="AA377" t="str">
            <v>Gap</v>
          </cell>
          <cell r="AB377">
            <v>2</v>
          </cell>
        </row>
        <row r="378">
          <cell r="B378">
            <v>485</v>
          </cell>
          <cell r="C378" t="str">
            <v>ג'ולס</v>
          </cell>
          <cell r="D378">
            <v>4223</v>
          </cell>
          <cell r="E378" t="str">
            <v>יק</v>
          </cell>
          <cell r="F378" t="str">
            <v>יק ג'ולס</v>
          </cell>
          <cell r="G378" t="str">
            <v>תחריר</v>
          </cell>
          <cell r="I378" t="str">
            <v xml:space="preserve">ג'ולס </v>
          </cell>
          <cell r="J378">
            <v>4025</v>
          </cell>
          <cell r="K378">
            <v>4025</v>
          </cell>
          <cell r="L378">
            <v>0.11354037267080745</v>
          </cell>
          <cell r="M378">
            <v>457</v>
          </cell>
          <cell r="N378">
            <v>0.11354037267080745</v>
          </cell>
          <cell r="O378">
            <v>457</v>
          </cell>
          <cell r="P378">
            <v>9</v>
          </cell>
          <cell r="Q378" t="b">
            <v>1</v>
          </cell>
          <cell r="R378">
            <v>1</v>
          </cell>
          <cell r="S378">
            <v>447</v>
          </cell>
          <cell r="T378">
            <v>8.2999999999999989</v>
          </cell>
          <cell r="U378" t="str">
            <v>Gap</v>
          </cell>
          <cell r="V378">
            <v>0</v>
          </cell>
          <cell r="W378" t="str">
            <v>TRUE ג'ולס</v>
          </cell>
          <cell r="X378">
            <v>3719</v>
          </cell>
          <cell r="Y378">
            <v>1</v>
          </cell>
          <cell r="Z378">
            <v>10</v>
          </cell>
          <cell r="AA378" t="str">
            <v>Gap</v>
          </cell>
          <cell r="AB378">
            <v>1</v>
          </cell>
        </row>
        <row r="379">
          <cell r="B379">
            <v>485</v>
          </cell>
          <cell r="C379" t="str">
            <v>ג'ולס</v>
          </cell>
          <cell r="D379">
            <v>4223</v>
          </cell>
          <cell r="E379" t="str">
            <v>נף</v>
          </cell>
          <cell r="F379" t="str">
            <v>נף ג'ולס</v>
          </cell>
          <cell r="G379" t="str">
            <v>צדק ושקיפות</v>
          </cell>
          <cell r="I379" t="str">
            <v xml:space="preserve">ג'ולס </v>
          </cell>
          <cell r="J379">
            <v>4025</v>
          </cell>
          <cell r="K379">
            <v>4025</v>
          </cell>
          <cell r="L379">
            <v>0.10683229813664596</v>
          </cell>
          <cell r="M379">
            <v>430</v>
          </cell>
          <cell r="N379">
            <v>0.10683229813664596</v>
          </cell>
          <cell r="O379">
            <v>430</v>
          </cell>
          <cell r="P379">
            <v>9</v>
          </cell>
          <cell r="Q379" t="b">
            <v>1</v>
          </cell>
          <cell r="R379">
            <v>1</v>
          </cell>
          <cell r="S379">
            <v>447</v>
          </cell>
          <cell r="T379">
            <v>8.2999999999999989</v>
          </cell>
          <cell r="U379" t="str">
            <v>Gap</v>
          </cell>
          <cell r="V379">
            <v>0</v>
          </cell>
          <cell r="W379" t="str">
            <v>TRUE ג'ולס</v>
          </cell>
          <cell r="X379">
            <v>3719</v>
          </cell>
          <cell r="Y379">
            <v>1</v>
          </cell>
          <cell r="Z379">
            <v>10</v>
          </cell>
          <cell r="AA379" t="str">
            <v>Gap</v>
          </cell>
          <cell r="AB379">
            <v>1</v>
          </cell>
        </row>
        <row r="380">
          <cell r="B380">
            <v>485</v>
          </cell>
          <cell r="C380" t="str">
            <v>ג'ולס</v>
          </cell>
          <cell r="D380">
            <v>4223</v>
          </cell>
          <cell r="E380" t="str">
            <v>קנ</v>
          </cell>
          <cell r="F380" t="str">
            <v>קנ ג'ולס</v>
          </cell>
          <cell r="G380" t="str">
            <v>אלויפאק</v>
          </cell>
          <cell r="I380" t="str">
            <v xml:space="preserve">ג'ולס </v>
          </cell>
          <cell r="J380">
            <v>4025</v>
          </cell>
          <cell r="K380">
            <v>4025</v>
          </cell>
          <cell r="L380">
            <v>9.8136645962732916E-2</v>
          </cell>
          <cell r="M380">
            <v>395</v>
          </cell>
          <cell r="N380">
            <v>9.8136645962732916E-2</v>
          </cell>
          <cell r="O380">
            <v>395</v>
          </cell>
          <cell r="P380">
            <v>9</v>
          </cell>
          <cell r="Q380" t="b">
            <v>1</v>
          </cell>
          <cell r="R380">
            <v>0.9</v>
          </cell>
          <cell r="S380">
            <v>447</v>
          </cell>
          <cell r="T380">
            <v>8.2999999999999989</v>
          </cell>
          <cell r="U380" t="str">
            <v>Gap</v>
          </cell>
          <cell r="V380">
            <v>0</v>
          </cell>
          <cell r="W380" t="str">
            <v>TRUE ג'ולס</v>
          </cell>
          <cell r="X380">
            <v>3719</v>
          </cell>
          <cell r="Y380">
            <v>1</v>
          </cell>
          <cell r="Z380">
            <v>10</v>
          </cell>
          <cell r="AA380" t="str">
            <v>Gap</v>
          </cell>
          <cell r="AB380">
            <v>1</v>
          </cell>
        </row>
        <row r="381">
          <cell r="B381">
            <v>485</v>
          </cell>
          <cell r="C381" t="str">
            <v>ג'ולס</v>
          </cell>
          <cell r="D381">
            <v>4223</v>
          </cell>
          <cell r="E381" t="str">
            <v>נש</v>
          </cell>
          <cell r="F381" t="str">
            <v>נש ג'ולס</v>
          </cell>
          <cell r="G381" t="str">
            <v>סולידאריות</v>
          </cell>
          <cell r="I381" t="str">
            <v xml:space="preserve">ג'ולס </v>
          </cell>
          <cell r="J381">
            <v>4025</v>
          </cell>
          <cell r="K381">
            <v>4025</v>
          </cell>
          <cell r="L381">
            <v>9.1180124223602485E-2</v>
          </cell>
          <cell r="M381">
            <v>367</v>
          </cell>
          <cell r="N381">
            <v>9.1180124223602485E-2</v>
          </cell>
          <cell r="O381">
            <v>367</v>
          </cell>
          <cell r="P381">
            <v>9</v>
          </cell>
          <cell r="Q381" t="b">
            <v>1</v>
          </cell>
          <cell r="R381">
            <v>0.8</v>
          </cell>
          <cell r="S381">
            <v>447</v>
          </cell>
          <cell r="T381">
            <v>8.2999999999999989</v>
          </cell>
          <cell r="U381" t="str">
            <v>Gap</v>
          </cell>
          <cell r="V381">
            <v>0</v>
          </cell>
          <cell r="W381" t="str">
            <v>TRUE ג'ולס</v>
          </cell>
          <cell r="X381">
            <v>3719</v>
          </cell>
          <cell r="Y381">
            <v>1</v>
          </cell>
          <cell r="Z381">
            <v>10</v>
          </cell>
          <cell r="AA381" t="str">
            <v>Gap</v>
          </cell>
          <cell r="AB381">
            <v>1</v>
          </cell>
        </row>
        <row r="382">
          <cell r="B382">
            <v>485</v>
          </cell>
          <cell r="C382" t="str">
            <v>ג'ולס</v>
          </cell>
          <cell r="D382">
            <v>4223</v>
          </cell>
          <cell r="E382" t="str">
            <v>ים</v>
          </cell>
          <cell r="F382" t="str">
            <v>ים ג'ולס</v>
          </cell>
          <cell r="G382" t="str">
            <v>נצחון</v>
          </cell>
          <cell r="I382" t="str">
            <v xml:space="preserve">ג'ולס </v>
          </cell>
          <cell r="J382">
            <v>4025</v>
          </cell>
          <cell r="K382">
            <v>4025</v>
          </cell>
          <cell r="L382">
            <v>9.0683229813664598E-2</v>
          </cell>
          <cell r="M382">
            <v>365</v>
          </cell>
          <cell r="N382">
            <v>9.0683229813664598E-2</v>
          </cell>
          <cell r="O382">
            <v>365</v>
          </cell>
          <cell r="P382">
            <v>9</v>
          </cell>
          <cell r="Q382" t="b">
            <v>1</v>
          </cell>
          <cell r="R382">
            <v>0.8</v>
          </cell>
          <cell r="S382">
            <v>447</v>
          </cell>
          <cell r="T382">
            <v>8.2999999999999989</v>
          </cell>
          <cell r="U382" t="str">
            <v>Gap</v>
          </cell>
          <cell r="V382">
            <v>0</v>
          </cell>
          <cell r="W382" t="str">
            <v>TRUE ג'ולס</v>
          </cell>
          <cell r="X382">
            <v>3719</v>
          </cell>
          <cell r="Y382">
            <v>1</v>
          </cell>
          <cell r="Z382">
            <v>10</v>
          </cell>
          <cell r="AA382" t="str">
            <v>Gap</v>
          </cell>
          <cell r="AB382">
            <v>1</v>
          </cell>
        </row>
        <row r="383">
          <cell r="B383">
            <v>485</v>
          </cell>
          <cell r="C383" t="str">
            <v>ג'ולס</v>
          </cell>
          <cell r="D383">
            <v>4223</v>
          </cell>
          <cell r="E383" t="str">
            <v>קץ</v>
          </cell>
          <cell r="F383" t="str">
            <v>קץ ג'ולס</v>
          </cell>
          <cell r="G383" t="str">
            <v>ג'ולס מווחדה</v>
          </cell>
          <cell r="I383" t="str">
            <v xml:space="preserve">ג'ולס </v>
          </cell>
          <cell r="J383">
            <v>4025</v>
          </cell>
          <cell r="K383">
            <v>4025</v>
          </cell>
          <cell r="L383">
            <v>9.0434782608695655E-2</v>
          </cell>
          <cell r="M383">
            <v>364</v>
          </cell>
          <cell r="N383">
            <v>9.0434782608695655E-2</v>
          </cell>
          <cell r="O383">
            <v>364</v>
          </cell>
          <cell r="P383">
            <v>9</v>
          </cell>
          <cell r="Q383" t="b">
            <v>1</v>
          </cell>
          <cell r="R383">
            <v>0.8</v>
          </cell>
          <cell r="S383">
            <v>447</v>
          </cell>
          <cell r="T383">
            <v>8.2999999999999989</v>
          </cell>
          <cell r="U383" t="str">
            <v>Gap</v>
          </cell>
          <cell r="V383">
            <v>0</v>
          </cell>
          <cell r="W383" t="str">
            <v>TRUE ג'ולס</v>
          </cell>
          <cell r="X383">
            <v>3719</v>
          </cell>
          <cell r="Y383">
            <v>1</v>
          </cell>
          <cell r="Z383">
            <v>10</v>
          </cell>
          <cell r="AA383" t="str">
            <v>Gap</v>
          </cell>
          <cell r="AB383">
            <v>1</v>
          </cell>
        </row>
        <row r="384">
          <cell r="B384">
            <v>485</v>
          </cell>
          <cell r="C384" t="str">
            <v>ג'ולס</v>
          </cell>
          <cell r="D384">
            <v>4223</v>
          </cell>
          <cell r="E384" t="str">
            <v>ק</v>
          </cell>
          <cell r="F384" t="str">
            <v>ק ג'ולס</v>
          </cell>
          <cell r="G384" t="str">
            <v>הרפורמה</v>
          </cell>
          <cell r="I384" t="str">
            <v xml:space="preserve">ג'ולס </v>
          </cell>
          <cell r="J384">
            <v>4025</v>
          </cell>
          <cell r="K384">
            <v>4025</v>
          </cell>
          <cell r="L384">
            <v>8.8944099378881994E-2</v>
          </cell>
          <cell r="M384">
            <v>358</v>
          </cell>
          <cell r="N384">
            <v>8.8944099378881994E-2</v>
          </cell>
          <cell r="O384">
            <v>358</v>
          </cell>
          <cell r="P384">
            <v>9</v>
          </cell>
          <cell r="Q384" t="b">
            <v>1</v>
          </cell>
          <cell r="R384">
            <v>0.8</v>
          </cell>
          <cell r="S384">
            <v>447</v>
          </cell>
          <cell r="T384">
            <v>8.2999999999999989</v>
          </cell>
          <cell r="U384" t="str">
            <v>Gap</v>
          </cell>
          <cell r="V384">
            <v>0</v>
          </cell>
          <cell r="W384" t="str">
            <v>TRUE ג'ולס</v>
          </cell>
          <cell r="X384">
            <v>3719</v>
          </cell>
          <cell r="Y384">
            <v>1</v>
          </cell>
          <cell r="Z384">
            <v>10</v>
          </cell>
          <cell r="AA384" t="str">
            <v>Gap</v>
          </cell>
          <cell r="AB384">
            <v>1</v>
          </cell>
        </row>
        <row r="385">
          <cell r="B385">
            <v>485</v>
          </cell>
          <cell r="C385" t="str">
            <v>ג'ולס</v>
          </cell>
          <cell r="D385">
            <v>4223</v>
          </cell>
          <cell r="E385" t="str">
            <v>נץ</v>
          </cell>
          <cell r="F385" t="str">
            <v>נץ ג'ולס</v>
          </cell>
          <cell r="G385" t="str">
            <v>אלאמל</v>
          </cell>
          <cell r="I385" t="str">
            <v xml:space="preserve">ג'ולס </v>
          </cell>
          <cell r="J385">
            <v>4025</v>
          </cell>
          <cell r="K385">
            <v>4025</v>
          </cell>
          <cell r="L385">
            <v>8.6211180124223602E-2</v>
          </cell>
          <cell r="M385">
            <v>347</v>
          </cell>
          <cell r="N385">
            <v>8.6211180124223602E-2</v>
          </cell>
          <cell r="O385">
            <v>347</v>
          </cell>
          <cell r="P385">
            <v>9</v>
          </cell>
          <cell r="Q385" t="b">
            <v>1</v>
          </cell>
          <cell r="R385">
            <v>0.8</v>
          </cell>
          <cell r="S385">
            <v>447</v>
          </cell>
          <cell r="T385">
            <v>8.2999999999999989</v>
          </cell>
          <cell r="U385" t="str">
            <v>Gap</v>
          </cell>
          <cell r="V385">
            <v>0</v>
          </cell>
          <cell r="W385" t="str">
            <v>TRUE ג'ולס</v>
          </cell>
          <cell r="X385">
            <v>3719</v>
          </cell>
          <cell r="Y385">
            <v>1</v>
          </cell>
          <cell r="Z385">
            <v>10</v>
          </cell>
          <cell r="AA385" t="str">
            <v>Gap</v>
          </cell>
          <cell r="AB385">
            <v>1</v>
          </cell>
        </row>
        <row r="386">
          <cell r="B386">
            <v>485</v>
          </cell>
          <cell r="C386" t="str">
            <v>ג'ולס</v>
          </cell>
          <cell r="D386">
            <v>4223</v>
          </cell>
          <cell r="E386" t="str">
            <v>ץ</v>
          </cell>
          <cell r="F386" t="str">
            <v>ץ ג'ולס</v>
          </cell>
          <cell r="G386" t="str">
            <v>האמצע</v>
          </cell>
          <cell r="I386" t="str">
            <v xml:space="preserve">ג'ולס </v>
          </cell>
          <cell r="J386">
            <v>4025</v>
          </cell>
          <cell r="K386">
            <v>4025</v>
          </cell>
          <cell r="L386">
            <v>7.4782608695652175E-2</v>
          </cell>
          <cell r="M386">
            <v>301</v>
          </cell>
          <cell r="N386">
            <v>7.4782608695652175E-2</v>
          </cell>
          <cell r="O386">
            <v>301</v>
          </cell>
          <cell r="P386">
            <v>9</v>
          </cell>
          <cell r="Q386" t="b">
            <v>0</v>
          </cell>
          <cell r="R386">
            <v>0</v>
          </cell>
          <cell r="S386">
            <v>447</v>
          </cell>
          <cell r="T386">
            <v>8.2999999999999989</v>
          </cell>
          <cell r="U386" t="str">
            <v>Gap</v>
          </cell>
          <cell r="V386">
            <v>0</v>
          </cell>
          <cell r="W386" t="str">
            <v>FALSE ג'ולס</v>
          </cell>
          <cell r="X386">
            <v>306</v>
          </cell>
          <cell r="Y386">
            <v>0</v>
          </cell>
          <cell r="Z386">
            <v>10</v>
          </cell>
          <cell r="AA386" t="str">
            <v>Gap</v>
          </cell>
          <cell r="AB386">
            <v>0</v>
          </cell>
        </row>
        <row r="387">
          <cell r="B387">
            <v>485</v>
          </cell>
          <cell r="C387" t="str">
            <v>ג'ולס</v>
          </cell>
          <cell r="D387">
            <v>4223</v>
          </cell>
          <cell r="E387" t="str">
            <v>זך</v>
          </cell>
          <cell r="F387" t="str">
            <v>זך ג'ולס</v>
          </cell>
          <cell r="G387" t="str">
            <v>הלא</v>
          </cell>
          <cell r="H387" t="str">
            <v>עאמר סלמאן</v>
          </cell>
          <cell r="I387" t="str">
            <v>ג'ולס עאמר סלמאן</v>
          </cell>
          <cell r="J387">
            <v>4025</v>
          </cell>
          <cell r="K387">
            <v>4025</v>
          </cell>
          <cell r="L387">
            <v>9.9378881987577643E-4</v>
          </cell>
          <cell r="M387">
            <v>4</v>
          </cell>
          <cell r="N387">
            <v>9.9378881987577643E-4</v>
          </cell>
          <cell r="O387">
            <v>4</v>
          </cell>
          <cell r="P387">
            <v>9</v>
          </cell>
          <cell r="Q387" t="b">
            <v>0</v>
          </cell>
          <cell r="R387">
            <v>0</v>
          </cell>
          <cell r="S387">
            <v>447</v>
          </cell>
          <cell r="T387">
            <v>8.2999999999999989</v>
          </cell>
          <cell r="U387" t="str">
            <v>Gap</v>
          </cell>
          <cell r="V387">
            <v>1</v>
          </cell>
          <cell r="W387" t="str">
            <v>FALSE ג'ולס</v>
          </cell>
          <cell r="X387">
            <v>306</v>
          </cell>
          <cell r="Y387">
            <v>0</v>
          </cell>
          <cell r="Z387">
            <v>10</v>
          </cell>
          <cell r="AA387" t="str">
            <v>Gap</v>
          </cell>
          <cell r="AB387">
            <v>0</v>
          </cell>
        </row>
        <row r="388">
          <cell r="B388">
            <v>485</v>
          </cell>
          <cell r="C388" t="str">
            <v>ג'ולס</v>
          </cell>
          <cell r="D388">
            <v>4223</v>
          </cell>
          <cell r="E388" t="str">
            <v>ינ</v>
          </cell>
          <cell r="F388" t="str">
            <v>ינ ג'ולס</v>
          </cell>
          <cell r="G388" t="str">
            <v>השלום</v>
          </cell>
          <cell r="H388" t="str">
            <v>הנו סלמאן</v>
          </cell>
          <cell r="I388" t="str">
            <v>ג'ולס הנו סלמאן</v>
          </cell>
          <cell r="J388">
            <v>4025</v>
          </cell>
          <cell r="K388">
            <v>4025</v>
          </cell>
          <cell r="L388">
            <v>2.4844720496894411E-4</v>
          </cell>
          <cell r="M388">
            <v>1</v>
          </cell>
          <cell r="N388">
            <v>2.4844720496894411E-4</v>
          </cell>
          <cell r="O388">
            <v>1</v>
          </cell>
          <cell r="P388">
            <v>9</v>
          </cell>
          <cell r="Q388" t="b">
            <v>0</v>
          </cell>
          <cell r="R388">
            <v>0</v>
          </cell>
          <cell r="S388">
            <v>447</v>
          </cell>
          <cell r="T388">
            <v>8.2999999999999989</v>
          </cell>
          <cell r="U388" t="str">
            <v>Gap</v>
          </cell>
          <cell r="V388">
            <v>0</v>
          </cell>
          <cell r="W388" t="str">
            <v>FALSE ג'ולס</v>
          </cell>
          <cell r="X388">
            <v>306</v>
          </cell>
          <cell r="Y388">
            <v>0</v>
          </cell>
          <cell r="Z388">
            <v>10</v>
          </cell>
          <cell r="AA388" t="str">
            <v>Gap</v>
          </cell>
          <cell r="AB388">
            <v>0</v>
          </cell>
        </row>
        <row r="389">
          <cell r="B389">
            <v>485</v>
          </cell>
          <cell r="C389" t="str">
            <v>ג'ולס</v>
          </cell>
          <cell r="D389">
            <v>4223</v>
          </cell>
          <cell r="E389" t="str">
            <v>ז</v>
          </cell>
          <cell r="F389" t="str">
            <v>ז ג'ולס</v>
          </cell>
          <cell r="G389" t="str">
            <v>אלבדיל</v>
          </cell>
          <cell r="H389" t="str">
            <v>הנו עאטף</v>
          </cell>
          <cell r="I389" t="str">
            <v>ג'ולס הנו עאטף</v>
          </cell>
          <cell r="J389">
            <v>4025</v>
          </cell>
          <cell r="K389">
            <v>4025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9</v>
          </cell>
          <cell r="Q389" t="b">
            <v>0</v>
          </cell>
          <cell r="R389">
            <v>0</v>
          </cell>
          <cell r="S389">
            <v>447</v>
          </cell>
          <cell r="T389">
            <v>8.2999999999999989</v>
          </cell>
          <cell r="U389" t="str">
            <v>Gap</v>
          </cell>
          <cell r="V389">
            <v>0</v>
          </cell>
          <cell r="W389" t="str">
            <v>FALSE ג'ולס</v>
          </cell>
          <cell r="X389">
            <v>306</v>
          </cell>
          <cell r="Y389">
            <v>0</v>
          </cell>
          <cell r="Z389">
            <v>10</v>
          </cell>
          <cell r="AA389" t="str">
            <v>Gap</v>
          </cell>
          <cell r="AB389">
            <v>0</v>
          </cell>
        </row>
        <row r="390">
          <cell r="B390">
            <v>485</v>
          </cell>
          <cell r="C390" t="str">
            <v>ג'ולס</v>
          </cell>
          <cell r="D390">
            <v>4223</v>
          </cell>
          <cell r="E390" t="str">
            <v>י</v>
          </cell>
          <cell r="F390" t="str">
            <v>י ג'ולס</v>
          </cell>
          <cell r="G390" t="str">
            <v>ג'ולס החדשה</v>
          </cell>
          <cell r="H390" t="str">
            <v>עמאר נדים</v>
          </cell>
          <cell r="I390" t="str">
            <v>ג'ולס עמאר נדים</v>
          </cell>
          <cell r="J390">
            <v>4025</v>
          </cell>
          <cell r="K390">
            <v>4025</v>
          </cell>
          <cell r="L390">
            <v>0</v>
          </cell>
          <cell r="M390">
            <v>0</v>
          </cell>
          <cell r="N390">
            <v>0</v>
          </cell>
          <cell r="O390">
            <v>0</v>
          </cell>
          <cell r="P390">
            <v>9</v>
          </cell>
          <cell r="Q390" t="b">
            <v>0</v>
          </cell>
          <cell r="R390">
            <v>0</v>
          </cell>
          <cell r="S390">
            <v>447</v>
          </cell>
          <cell r="T390">
            <v>8.2999999999999989</v>
          </cell>
          <cell r="U390" t="str">
            <v>Gap</v>
          </cell>
          <cell r="V390">
            <v>0</v>
          </cell>
          <cell r="W390" t="str">
            <v>FALSE ג'ולס</v>
          </cell>
          <cell r="X390">
            <v>306</v>
          </cell>
          <cell r="Y390">
            <v>0</v>
          </cell>
          <cell r="Z390">
            <v>10</v>
          </cell>
          <cell r="AA390" t="str">
            <v>Gap</v>
          </cell>
          <cell r="AB390">
            <v>0</v>
          </cell>
        </row>
        <row r="391">
          <cell r="B391">
            <v>485</v>
          </cell>
          <cell r="C391" t="str">
            <v>ג'ולס</v>
          </cell>
          <cell r="D391">
            <v>4223</v>
          </cell>
          <cell r="E391" t="str">
            <v>ך</v>
          </cell>
          <cell r="F391" t="str">
            <v>ך ג'ולס</v>
          </cell>
          <cell r="G391" t="str">
            <v>אחדות</v>
          </cell>
          <cell r="H391" t="str">
            <v>עבאס מוניר</v>
          </cell>
          <cell r="I391" t="str">
            <v>ג'ולס עבאס מוניר</v>
          </cell>
          <cell r="J391">
            <v>4025</v>
          </cell>
          <cell r="K391">
            <v>4025</v>
          </cell>
          <cell r="L391">
            <v>0</v>
          </cell>
          <cell r="M391">
            <v>0</v>
          </cell>
          <cell r="N391">
            <v>0</v>
          </cell>
          <cell r="O391">
            <v>0</v>
          </cell>
          <cell r="P391">
            <v>9</v>
          </cell>
          <cell r="Q391" t="b">
            <v>0</v>
          </cell>
          <cell r="R391">
            <v>0</v>
          </cell>
          <cell r="S391">
            <v>447</v>
          </cell>
          <cell r="T391">
            <v>8.2999999999999989</v>
          </cell>
          <cell r="U391" t="str">
            <v>Gap</v>
          </cell>
          <cell r="V391">
            <v>0</v>
          </cell>
          <cell r="W391" t="str">
            <v>FALSE ג'ולס</v>
          </cell>
          <cell r="X391">
            <v>306</v>
          </cell>
          <cell r="Y391">
            <v>0</v>
          </cell>
          <cell r="Z391">
            <v>10</v>
          </cell>
          <cell r="AA391" t="str">
            <v>Gap</v>
          </cell>
          <cell r="AB391">
            <v>0</v>
          </cell>
        </row>
        <row r="392">
          <cell r="B392">
            <v>485</v>
          </cell>
          <cell r="C392" t="str">
            <v>ג'ולס</v>
          </cell>
          <cell r="D392">
            <v>4223</v>
          </cell>
          <cell r="E392" t="str">
            <v>ף</v>
          </cell>
          <cell r="F392" t="str">
            <v>ף ג'ולס</v>
          </cell>
          <cell r="G392" t="str">
            <v>כולנו יחד</v>
          </cell>
          <cell r="H392" t="str">
            <v>אבו חסן קאסם</v>
          </cell>
          <cell r="I392" t="str">
            <v>ג'ולס אבו חסן קאסם</v>
          </cell>
          <cell r="J392">
            <v>4025</v>
          </cell>
          <cell r="K392">
            <v>4025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9</v>
          </cell>
          <cell r="Q392" t="b">
            <v>0</v>
          </cell>
          <cell r="R392">
            <v>0</v>
          </cell>
          <cell r="S392">
            <v>447</v>
          </cell>
          <cell r="T392">
            <v>8.2999999999999989</v>
          </cell>
          <cell r="U392" t="str">
            <v>Gap</v>
          </cell>
          <cell r="V392">
            <v>0</v>
          </cell>
          <cell r="W392" t="str">
            <v>FALSE ג'ולס</v>
          </cell>
          <cell r="X392">
            <v>306</v>
          </cell>
          <cell r="Y392">
            <v>0</v>
          </cell>
          <cell r="Z392">
            <v>10</v>
          </cell>
          <cell r="AA392" t="str">
            <v>Gap</v>
          </cell>
          <cell r="AB392">
            <v>0</v>
          </cell>
        </row>
        <row r="393">
          <cell r="B393">
            <v>627</v>
          </cell>
          <cell r="C393" t="str">
            <v>ג'לג'וליה</v>
          </cell>
          <cell r="D393">
            <v>5612</v>
          </cell>
          <cell r="E393" t="str">
            <v>ת</v>
          </cell>
          <cell r="F393" t="str">
            <v>ת ג'לג'וליה</v>
          </cell>
          <cell r="G393" t="str">
            <v>אלמג'ד</v>
          </cell>
          <cell r="I393" t="str">
            <v xml:space="preserve">ג'לג'וליה </v>
          </cell>
          <cell r="J393">
            <v>4981</v>
          </cell>
          <cell r="K393">
            <v>4981</v>
          </cell>
          <cell r="L393">
            <v>0.11162417185304156</v>
          </cell>
          <cell r="M393">
            <v>556</v>
          </cell>
          <cell r="N393">
            <v>0.11162417185304156</v>
          </cell>
          <cell r="O393">
            <v>556</v>
          </cell>
          <cell r="P393">
            <v>9</v>
          </cell>
          <cell r="Q393" t="b">
            <v>1</v>
          </cell>
          <cell r="R393">
            <v>1</v>
          </cell>
          <cell r="S393">
            <v>553</v>
          </cell>
          <cell r="T393">
            <v>8.5000000000000018</v>
          </cell>
          <cell r="U393" t="str">
            <v>Gap</v>
          </cell>
          <cell r="V393">
            <v>0</v>
          </cell>
          <cell r="W393" t="str">
            <v>TRUE ג'לג'וליה</v>
          </cell>
          <cell r="X393">
            <v>4568</v>
          </cell>
          <cell r="Y393">
            <v>1</v>
          </cell>
          <cell r="Z393">
            <v>9</v>
          </cell>
          <cell r="AA393" t="str">
            <v/>
          </cell>
          <cell r="AB393">
            <v>1</v>
          </cell>
        </row>
        <row r="394">
          <cell r="B394">
            <v>627</v>
          </cell>
          <cell r="C394" t="str">
            <v>ג'לג'וליה</v>
          </cell>
          <cell r="D394">
            <v>5612</v>
          </cell>
          <cell r="E394" t="str">
            <v>נ</v>
          </cell>
          <cell r="F394" t="str">
            <v>נ ג'לג'וליה</v>
          </cell>
          <cell r="G394" t="str">
            <v>אלנור</v>
          </cell>
          <cell r="I394" t="str">
            <v xml:space="preserve">ג'לג'וליה </v>
          </cell>
          <cell r="J394">
            <v>4981</v>
          </cell>
          <cell r="K394">
            <v>4981</v>
          </cell>
          <cell r="L394">
            <v>0.10760891387271632</v>
          </cell>
          <cell r="M394">
            <v>536</v>
          </cell>
          <cell r="N394">
            <v>0.10760891387271632</v>
          </cell>
          <cell r="O394">
            <v>536</v>
          </cell>
          <cell r="P394">
            <v>9</v>
          </cell>
          <cell r="Q394" t="b">
            <v>1</v>
          </cell>
          <cell r="R394">
            <v>1</v>
          </cell>
          <cell r="S394">
            <v>553</v>
          </cell>
          <cell r="T394">
            <v>8.5000000000000018</v>
          </cell>
          <cell r="U394" t="str">
            <v>Gap</v>
          </cell>
          <cell r="V394">
            <v>0</v>
          </cell>
          <cell r="W394" t="str">
            <v>TRUE ג'לג'וליה</v>
          </cell>
          <cell r="X394">
            <v>4568</v>
          </cell>
          <cell r="Y394">
            <v>1</v>
          </cell>
          <cell r="Z394">
            <v>9</v>
          </cell>
          <cell r="AA394" t="str">
            <v/>
          </cell>
          <cell r="AB394">
            <v>1</v>
          </cell>
        </row>
        <row r="395">
          <cell r="B395">
            <v>627</v>
          </cell>
          <cell r="C395" t="str">
            <v>ג'לג'וליה</v>
          </cell>
          <cell r="D395">
            <v>5612</v>
          </cell>
          <cell r="E395" t="str">
            <v>ץ</v>
          </cell>
          <cell r="F395" t="str">
            <v>ץ ג'לג'וליה</v>
          </cell>
          <cell r="G395" t="str">
            <v>העצמאות</v>
          </cell>
          <cell r="I395" t="str">
            <v xml:space="preserve">ג'לג'וליה </v>
          </cell>
          <cell r="J395">
            <v>4981</v>
          </cell>
          <cell r="K395">
            <v>4981</v>
          </cell>
          <cell r="L395">
            <v>0.10620357357960249</v>
          </cell>
          <cell r="M395">
            <v>529</v>
          </cell>
          <cell r="N395">
            <v>0.10620357357960249</v>
          </cell>
          <cell r="O395">
            <v>529</v>
          </cell>
          <cell r="P395">
            <v>9</v>
          </cell>
          <cell r="Q395" t="b">
            <v>1</v>
          </cell>
          <cell r="R395">
            <v>1</v>
          </cell>
          <cell r="S395">
            <v>553</v>
          </cell>
          <cell r="T395">
            <v>8.5000000000000018</v>
          </cell>
          <cell r="U395" t="str">
            <v>Gap</v>
          </cell>
          <cell r="V395">
            <v>0</v>
          </cell>
          <cell r="W395" t="str">
            <v>TRUE ג'לג'וליה</v>
          </cell>
          <cell r="X395">
            <v>4568</v>
          </cell>
          <cell r="Y395">
            <v>1</v>
          </cell>
          <cell r="Z395">
            <v>9</v>
          </cell>
          <cell r="AA395" t="str">
            <v/>
          </cell>
          <cell r="AB395">
            <v>1</v>
          </cell>
        </row>
        <row r="396">
          <cell r="B396">
            <v>627</v>
          </cell>
          <cell r="C396" t="str">
            <v>ג'לג'וליה</v>
          </cell>
          <cell r="D396">
            <v>5612</v>
          </cell>
          <cell r="E396" t="str">
            <v>ק</v>
          </cell>
          <cell r="F396" t="str">
            <v>ק ג'לג'וליה</v>
          </cell>
          <cell r="G396" t="str">
            <v>אלטקוא</v>
          </cell>
          <cell r="I396" t="str">
            <v xml:space="preserve">ג'לג'וליה </v>
          </cell>
          <cell r="J396">
            <v>4981</v>
          </cell>
          <cell r="K396">
            <v>4981</v>
          </cell>
          <cell r="L396">
            <v>0.1056012848825537</v>
          </cell>
          <cell r="M396">
            <v>526</v>
          </cell>
          <cell r="N396">
            <v>0.1056012848825537</v>
          </cell>
          <cell r="O396">
            <v>526</v>
          </cell>
          <cell r="P396">
            <v>9</v>
          </cell>
          <cell r="Q396" t="b">
            <v>1</v>
          </cell>
          <cell r="R396">
            <v>1</v>
          </cell>
          <cell r="S396">
            <v>553</v>
          </cell>
          <cell r="T396">
            <v>8.5000000000000018</v>
          </cell>
          <cell r="U396" t="str">
            <v>Gap</v>
          </cell>
          <cell r="V396">
            <v>0</v>
          </cell>
          <cell r="W396" t="str">
            <v>TRUE ג'לג'וליה</v>
          </cell>
          <cell r="X396">
            <v>4568</v>
          </cell>
          <cell r="Y396">
            <v>1</v>
          </cell>
          <cell r="Z396">
            <v>9</v>
          </cell>
          <cell r="AA396" t="str">
            <v/>
          </cell>
          <cell r="AB396">
            <v>1</v>
          </cell>
        </row>
        <row r="397">
          <cell r="B397">
            <v>627</v>
          </cell>
          <cell r="C397" t="str">
            <v>ג'לג'וליה</v>
          </cell>
          <cell r="D397">
            <v>5612</v>
          </cell>
          <cell r="E397" t="str">
            <v>ף</v>
          </cell>
          <cell r="F397" t="str">
            <v>ף ג'לג'וליה</v>
          </cell>
          <cell r="G397" t="str">
            <v>אלעהד</v>
          </cell>
          <cell r="I397" t="str">
            <v xml:space="preserve">ג'לג'וליה </v>
          </cell>
          <cell r="J397">
            <v>4981</v>
          </cell>
          <cell r="K397">
            <v>4981</v>
          </cell>
          <cell r="L397">
            <v>9.977916081108211E-2</v>
          </cell>
          <cell r="M397">
            <v>497</v>
          </cell>
          <cell r="N397">
            <v>9.977916081108211E-2</v>
          </cell>
          <cell r="O397">
            <v>497</v>
          </cell>
          <cell r="P397">
            <v>9</v>
          </cell>
          <cell r="Q397" t="b">
            <v>1</v>
          </cell>
          <cell r="R397">
            <v>0.9</v>
          </cell>
          <cell r="S397">
            <v>553</v>
          </cell>
          <cell r="T397">
            <v>8.5000000000000018</v>
          </cell>
          <cell r="U397" t="str">
            <v>Gap</v>
          </cell>
          <cell r="V397">
            <v>0</v>
          </cell>
          <cell r="W397" t="str">
            <v>TRUE ג'לג'וליה</v>
          </cell>
          <cell r="X397">
            <v>4568</v>
          </cell>
          <cell r="Y397">
            <v>1</v>
          </cell>
          <cell r="Z397">
            <v>9</v>
          </cell>
          <cell r="AA397" t="str">
            <v/>
          </cell>
          <cell r="AB397">
            <v>1</v>
          </cell>
        </row>
        <row r="398">
          <cell r="B398">
            <v>627</v>
          </cell>
          <cell r="C398" t="str">
            <v>ג'לג'וליה</v>
          </cell>
          <cell r="D398">
            <v>5612</v>
          </cell>
          <cell r="E398" t="str">
            <v>יז</v>
          </cell>
          <cell r="F398" t="str">
            <v>יז ג'לג'וליה</v>
          </cell>
          <cell r="G398" t="str">
            <v>אלופאק</v>
          </cell>
          <cell r="I398" t="str">
            <v xml:space="preserve">ג'לג'וליה </v>
          </cell>
          <cell r="J398">
            <v>4981</v>
          </cell>
          <cell r="K398">
            <v>4981</v>
          </cell>
          <cell r="L398">
            <v>9.8574583416984538E-2</v>
          </cell>
          <cell r="M398">
            <v>491</v>
          </cell>
          <cell r="N398">
            <v>9.8574583416984538E-2</v>
          </cell>
          <cell r="O398">
            <v>491</v>
          </cell>
          <cell r="P398">
            <v>9</v>
          </cell>
          <cell r="Q398" t="b">
            <v>1</v>
          </cell>
          <cell r="R398">
            <v>0.9</v>
          </cell>
          <cell r="S398">
            <v>553</v>
          </cell>
          <cell r="T398">
            <v>8.5000000000000018</v>
          </cell>
          <cell r="U398" t="str">
            <v>Gap</v>
          </cell>
          <cell r="V398">
            <v>0</v>
          </cell>
          <cell r="W398" t="str">
            <v>TRUE ג'לג'וליה</v>
          </cell>
          <cell r="X398">
            <v>4568</v>
          </cell>
          <cell r="Y398">
            <v>1</v>
          </cell>
          <cell r="Z398">
            <v>9</v>
          </cell>
          <cell r="AA398" t="str">
            <v/>
          </cell>
          <cell r="AB398">
            <v>1</v>
          </cell>
        </row>
        <row r="399">
          <cell r="B399">
            <v>627</v>
          </cell>
          <cell r="C399" t="str">
            <v>ג'לג'וליה</v>
          </cell>
          <cell r="D399">
            <v>5612</v>
          </cell>
          <cell r="E399" t="str">
            <v>ים</v>
          </cell>
          <cell r="F399" t="str">
            <v>ים ג'לג'וליה</v>
          </cell>
          <cell r="G399" t="str">
            <v>אלסלאם</v>
          </cell>
          <cell r="I399" t="str">
            <v xml:space="preserve">ג'לג'וליה </v>
          </cell>
          <cell r="J399">
            <v>4981</v>
          </cell>
          <cell r="K399">
            <v>4981</v>
          </cell>
          <cell r="L399">
            <v>9.6566954426821922E-2</v>
          </cell>
          <cell r="M399">
            <v>481</v>
          </cell>
          <cell r="N399">
            <v>9.6566954426821922E-2</v>
          </cell>
          <cell r="O399">
            <v>481</v>
          </cell>
          <cell r="P399">
            <v>9</v>
          </cell>
          <cell r="Q399" t="b">
            <v>1</v>
          </cell>
          <cell r="R399">
            <v>0.9</v>
          </cell>
          <cell r="S399">
            <v>553</v>
          </cell>
          <cell r="T399">
            <v>8.5000000000000018</v>
          </cell>
          <cell r="U399" t="str">
            <v>Gap</v>
          </cell>
          <cell r="V399">
            <v>0</v>
          </cell>
          <cell r="W399" t="str">
            <v>TRUE ג'לג'וליה</v>
          </cell>
          <cell r="X399">
            <v>4568</v>
          </cell>
          <cell r="Y399">
            <v>1</v>
          </cell>
          <cell r="Z399">
            <v>9</v>
          </cell>
          <cell r="AA399" t="str">
            <v/>
          </cell>
          <cell r="AB399">
            <v>1</v>
          </cell>
        </row>
        <row r="400">
          <cell r="B400">
            <v>627</v>
          </cell>
          <cell r="C400" t="str">
            <v>ג'לג'וליה</v>
          </cell>
          <cell r="D400">
            <v>5612</v>
          </cell>
          <cell r="E400" t="str">
            <v>ו</v>
          </cell>
          <cell r="F400" t="str">
            <v>ו ג'לג'וליה</v>
          </cell>
          <cell r="G400" t="str">
            <v>החזית הדימוקרטית לשלום ושוויון</v>
          </cell>
          <cell r="I400" t="str">
            <v xml:space="preserve">ג'לג'וליה </v>
          </cell>
          <cell r="J400">
            <v>4981</v>
          </cell>
          <cell r="K400">
            <v>4981</v>
          </cell>
          <cell r="L400">
            <v>9.6366191527805664E-2</v>
          </cell>
          <cell r="M400">
            <v>480</v>
          </cell>
          <cell r="N400">
            <v>9.6366191527805664E-2</v>
          </cell>
          <cell r="O400">
            <v>480</v>
          </cell>
          <cell r="P400">
            <v>9</v>
          </cell>
          <cell r="Q400" t="b">
            <v>1</v>
          </cell>
          <cell r="R400">
            <v>0.9</v>
          </cell>
          <cell r="S400">
            <v>553</v>
          </cell>
          <cell r="T400">
            <v>8.5000000000000018</v>
          </cell>
          <cell r="U400" t="str">
            <v>Gap</v>
          </cell>
          <cell r="V400">
            <v>0</v>
          </cell>
          <cell r="W400" t="str">
            <v>TRUE ג'לג'וליה</v>
          </cell>
          <cell r="X400">
            <v>4568</v>
          </cell>
          <cell r="Y400">
            <v>1</v>
          </cell>
          <cell r="Z400">
            <v>9</v>
          </cell>
          <cell r="AA400" t="str">
            <v/>
          </cell>
          <cell r="AB400">
            <v>1</v>
          </cell>
        </row>
        <row r="401">
          <cell r="B401">
            <v>627</v>
          </cell>
          <cell r="C401" t="str">
            <v>ג'לג'וליה</v>
          </cell>
          <cell r="D401">
            <v>5612</v>
          </cell>
          <cell r="E401" t="str">
            <v>הק</v>
          </cell>
          <cell r="F401" t="str">
            <v>הק ג'לג'וליה</v>
          </cell>
          <cell r="G401" t="str">
            <v>הנאמנות אלאכלאס</v>
          </cell>
          <cell r="I401" t="str">
            <v xml:space="preserve">ג'לג'וליה </v>
          </cell>
          <cell r="J401">
            <v>4981</v>
          </cell>
          <cell r="K401">
            <v>4981</v>
          </cell>
          <cell r="L401">
            <v>9.4760088335675563E-2</v>
          </cell>
          <cell r="M401">
            <v>472</v>
          </cell>
          <cell r="N401">
            <v>9.4760088335675563E-2</v>
          </cell>
          <cell r="O401">
            <v>472</v>
          </cell>
          <cell r="P401">
            <v>9</v>
          </cell>
          <cell r="Q401" t="b">
            <v>1</v>
          </cell>
          <cell r="R401">
            <v>0.9</v>
          </cell>
          <cell r="S401">
            <v>553</v>
          </cell>
          <cell r="T401">
            <v>8.5000000000000018</v>
          </cell>
          <cell r="U401" t="str">
            <v>Gap</v>
          </cell>
          <cell r="V401">
            <v>0</v>
          </cell>
          <cell r="W401" t="str">
            <v>TRUE ג'לג'וליה</v>
          </cell>
          <cell r="X401">
            <v>4568</v>
          </cell>
          <cell r="Y401">
            <v>1</v>
          </cell>
          <cell r="Z401">
            <v>9</v>
          </cell>
          <cell r="AA401" t="str">
            <v/>
          </cell>
          <cell r="AB401">
            <v>1</v>
          </cell>
        </row>
        <row r="402">
          <cell r="B402">
            <v>627</v>
          </cell>
          <cell r="C402" t="str">
            <v>ג'לג'וליה</v>
          </cell>
          <cell r="D402">
            <v>5612</v>
          </cell>
          <cell r="E402" t="str">
            <v>זך</v>
          </cell>
          <cell r="F402" t="str">
            <v>זך ג'לג'וליה</v>
          </cell>
          <cell r="G402" t="str">
            <v>אלכראמה ואלאזדהאר</v>
          </cell>
          <cell r="I402" t="str">
            <v xml:space="preserve">ג'לג'וליה </v>
          </cell>
          <cell r="J402">
            <v>4981</v>
          </cell>
          <cell r="K402">
            <v>4981</v>
          </cell>
          <cell r="L402">
            <v>8.1710499899618552E-2</v>
          </cell>
          <cell r="M402">
            <v>407</v>
          </cell>
          <cell r="N402">
            <v>8.1710499899618552E-2</v>
          </cell>
          <cell r="O402">
            <v>407</v>
          </cell>
          <cell r="P402">
            <v>9</v>
          </cell>
          <cell r="Q402" t="b">
            <v>0</v>
          </cell>
          <cell r="R402">
            <v>0</v>
          </cell>
          <cell r="S402">
            <v>553</v>
          </cell>
          <cell r="T402">
            <v>8.5000000000000018</v>
          </cell>
          <cell r="U402" t="str">
            <v>Gap</v>
          </cell>
          <cell r="V402">
            <v>0</v>
          </cell>
          <cell r="W402" t="str">
            <v>FALSE ג'לג'וליה</v>
          </cell>
          <cell r="X402">
            <v>413</v>
          </cell>
          <cell r="Y402">
            <v>0</v>
          </cell>
          <cell r="Z402">
            <v>9</v>
          </cell>
          <cell r="AA402" t="str">
            <v/>
          </cell>
          <cell r="AB402">
            <v>0</v>
          </cell>
        </row>
        <row r="403">
          <cell r="B403">
            <v>627</v>
          </cell>
          <cell r="C403" t="str">
            <v>ג'לג'וליה</v>
          </cell>
          <cell r="D403">
            <v>5612</v>
          </cell>
          <cell r="E403" t="str">
            <v>א</v>
          </cell>
          <cell r="F403" t="str">
            <v>א ג'לג'וליה</v>
          </cell>
          <cell r="G403" t="str">
            <v>סולידריות</v>
          </cell>
          <cell r="H403" t="str">
            <v>עודה פאיק</v>
          </cell>
          <cell r="I403" t="str">
            <v>ג'לג'וליה עודה פאיק</v>
          </cell>
          <cell r="J403">
            <v>4981</v>
          </cell>
          <cell r="K403">
            <v>4981</v>
          </cell>
          <cell r="L403">
            <v>6.0228869704878542E-4</v>
          </cell>
          <cell r="M403">
            <v>3</v>
          </cell>
          <cell r="N403">
            <v>6.0228869704878542E-4</v>
          </cell>
          <cell r="O403">
            <v>3</v>
          </cell>
          <cell r="P403">
            <v>9</v>
          </cell>
          <cell r="Q403" t="b">
            <v>0</v>
          </cell>
          <cell r="R403">
            <v>0</v>
          </cell>
          <cell r="S403">
            <v>553</v>
          </cell>
          <cell r="T403">
            <v>8.5000000000000018</v>
          </cell>
          <cell r="U403" t="str">
            <v>Gap</v>
          </cell>
          <cell r="V403">
            <v>1</v>
          </cell>
          <cell r="W403" t="str">
            <v>FALSE ג'לג'וליה</v>
          </cell>
          <cell r="X403">
            <v>413</v>
          </cell>
          <cell r="Y403">
            <v>0</v>
          </cell>
          <cell r="Z403">
            <v>9</v>
          </cell>
          <cell r="AA403" t="str">
            <v/>
          </cell>
          <cell r="AB403">
            <v>1</v>
          </cell>
        </row>
        <row r="404">
          <cell r="B404">
            <v>627</v>
          </cell>
          <cell r="C404" t="str">
            <v>ג'לג'וליה</v>
          </cell>
          <cell r="D404">
            <v>5612</v>
          </cell>
          <cell r="E404" t="str">
            <v>ך</v>
          </cell>
          <cell r="F404" t="str">
            <v>ך ג'לג'וליה</v>
          </cell>
          <cell r="G404" t="str">
            <v>אלהודא</v>
          </cell>
          <cell r="H404" t="str">
            <v>גאבר גאבר</v>
          </cell>
          <cell r="I404" t="str">
            <v>ג'לג'וליה גאבר גאבר</v>
          </cell>
          <cell r="J404">
            <v>4981</v>
          </cell>
          <cell r="K404">
            <v>4981</v>
          </cell>
          <cell r="L404">
            <v>6.0228869704878542E-4</v>
          </cell>
          <cell r="M404">
            <v>3</v>
          </cell>
          <cell r="N404">
            <v>6.0228869704878542E-4</v>
          </cell>
          <cell r="O404">
            <v>3</v>
          </cell>
          <cell r="P404">
            <v>9</v>
          </cell>
          <cell r="Q404" t="b">
            <v>0</v>
          </cell>
          <cell r="R404">
            <v>0</v>
          </cell>
          <cell r="S404">
            <v>553</v>
          </cell>
          <cell r="T404">
            <v>8.5000000000000018</v>
          </cell>
          <cell r="U404" t="str">
            <v>Gap</v>
          </cell>
          <cell r="V404">
            <v>0</v>
          </cell>
          <cell r="W404" t="str">
            <v>FALSE ג'לג'וליה</v>
          </cell>
          <cell r="X404">
            <v>413</v>
          </cell>
          <cell r="Y404">
            <v>0</v>
          </cell>
          <cell r="Z404">
            <v>9</v>
          </cell>
          <cell r="AA404" t="str">
            <v/>
          </cell>
          <cell r="AB404">
            <v>0</v>
          </cell>
        </row>
        <row r="405">
          <cell r="B405">
            <v>541</v>
          </cell>
          <cell r="C405" t="str">
            <v>ג'סר א-זרקא</v>
          </cell>
          <cell r="D405">
            <v>7832</v>
          </cell>
          <cell r="E405" t="str">
            <v>ט</v>
          </cell>
          <cell r="F405" t="str">
            <v>ט ג'סר א-זרקא</v>
          </cell>
          <cell r="G405" t="str">
            <v>אלאזדהאר</v>
          </cell>
          <cell r="I405" t="str">
            <v xml:space="preserve">ג'סר א-זרקא </v>
          </cell>
          <cell r="J405">
            <v>4484</v>
          </cell>
          <cell r="K405">
            <v>4484</v>
          </cell>
          <cell r="L405">
            <v>0.21476360392506691</v>
          </cell>
          <cell r="M405">
            <v>963</v>
          </cell>
          <cell r="N405">
            <v>0.21476360392506691</v>
          </cell>
          <cell r="O405">
            <v>963</v>
          </cell>
          <cell r="P405">
            <v>11</v>
          </cell>
          <cell r="Q405" t="b">
            <v>1</v>
          </cell>
          <cell r="R405">
            <v>2.4</v>
          </cell>
          <cell r="S405">
            <v>408</v>
          </cell>
          <cell r="T405">
            <v>10.999999999999998</v>
          </cell>
          <cell r="U405" t="str">
            <v/>
          </cell>
          <cell r="V405">
            <v>0</v>
          </cell>
          <cell r="W405" t="str">
            <v>TRUE ג'סר א-זרקא</v>
          </cell>
          <cell r="X405">
            <v>4484</v>
          </cell>
          <cell r="Y405">
            <v>2</v>
          </cell>
          <cell r="Z405">
            <v>10</v>
          </cell>
          <cell r="AA405" t="str">
            <v>Gap</v>
          </cell>
          <cell r="AB405">
            <v>2</v>
          </cell>
        </row>
        <row r="406">
          <cell r="B406">
            <v>541</v>
          </cell>
          <cell r="C406" t="str">
            <v>ג'סר א-זרקא</v>
          </cell>
          <cell r="D406">
            <v>7832</v>
          </cell>
          <cell r="E406" t="str">
            <v>ע</v>
          </cell>
          <cell r="F406" t="str">
            <v>ע ג'סר א-זרקא</v>
          </cell>
          <cell r="G406" t="str">
            <v>המפלגה הדמוקרטית הערבית</v>
          </cell>
          <cell r="I406" t="str">
            <v xml:space="preserve">ג'סר א-זרקא </v>
          </cell>
          <cell r="J406">
            <v>4484</v>
          </cell>
          <cell r="K406">
            <v>4484</v>
          </cell>
          <cell r="L406">
            <v>0.2116413916146298</v>
          </cell>
          <cell r="M406">
            <v>949</v>
          </cell>
          <cell r="N406">
            <v>0.2116413916146298</v>
          </cell>
          <cell r="O406">
            <v>949</v>
          </cell>
          <cell r="P406">
            <v>11</v>
          </cell>
          <cell r="Q406" t="b">
            <v>1</v>
          </cell>
          <cell r="R406">
            <v>2.2999999999999998</v>
          </cell>
          <cell r="S406">
            <v>408</v>
          </cell>
          <cell r="T406">
            <v>10.999999999999998</v>
          </cell>
          <cell r="U406" t="str">
            <v/>
          </cell>
          <cell r="V406">
            <v>0</v>
          </cell>
          <cell r="W406" t="str">
            <v>TRUE ג'סר א-זרקא</v>
          </cell>
          <cell r="X406">
            <v>4484</v>
          </cell>
          <cell r="Y406">
            <v>2</v>
          </cell>
          <cell r="Z406">
            <v>10</v>
          </cell>
          <cell r="AA406" t="str">
            <v>Gap</v>
          </cell>
          <cell r="AB406">
            <v>2</v>
          </cell>
        </row>
        <row r="407">
          <cell r="B407">
            <v>541</v>
          </cell>
          <cell r="C407" t="str">
            <v>ג'סר א-זרקא</v>
          </cell>
          <cell r="D407">
            <v>7832</v>
          </cell>
          <cell r="E407" t="str">
            <v>ץ</v>
          </cell>
          <cell r="F407" t="str">
            <v>ץ ג'סר א-זרקא</v>
          </cell>
          <cell r="G407" t="str">
            <v>אלקוא אלשאבה ללתגדיד</v>
          </cell>
          <cell r="I407" t="str">
            <v xml:space="preserve">ג'סר א-זרקא </v>
          </cell>
          <cell r="J407">
            <v>4484</v>
          </cell>
          <cell r="K407">
            <v>4484</v>
          </cell>
          <cell r="L407">
            <v>0.2076271186440678</v>
          </cell>
          <cell r="M407">
            <v>931</v>
          </cell>
          <cell r="N407">
            <v>0.2076271186440678</v>
          </cell>
          <cell r="O407">
            <v>931</v>
          </cell>
          <cell r="P407">
            <v>11</v>
          </cell>
          <cell r="Q407" t="b">
            <v>1</v>
          </cell>
          <cell r="R407">
            <v>2.2999999999999998</v>
          </cell>
          <cell r="S407">
            <v>408</v>
          </cell>
          <cell r="T407">
            <v>10.999999999999998</v>
          </cell>
          <cell r="U407" t="str">
            <v/>
          </cell>
          <cell r="V407">
            <v>0</v>
          </cell>
          <cell r="W407" t="str">
            <v>TRUE ג'סר א-זרקא</v>
          </cell>
          <cell r="X407">
            <v>4484</v>
          </cell>
          <cell r="Y407">
            <v>2</v>
          </cell>
          <cell r="Z407">
            <v>10</v>
          </cell>
          <cell r="AA407" t="str">
            <v>Gap</v>
          </cell>
          <cell r="AB407">
            <v>2</v>
          </cell>
        </row>
        <row r="408">
          <cell r="B408">
            <v>541</v>
          </cell>
          <cell r="C408" t="str">
            <v>ג'סר א-זרקא</v>
          </cell>
          <cell r="D408">
            <v>7832</v>
          </cell>
          <cell r="E408" t="str">
            <v>ק</v>
          </cell>
          <cell r="F408" t="str">
            <v>ק ג'סר א-זרקא</v>
          </cell>
          <cell r="G408" t="str">
            <v>ג'סר אלזרקא אחת</v>
          </cell>
          <cell r="I408" t="str">
            <v xml:space="preserve">ג'סר א-זרקא </v>
          </cell>
          <cell r="J408">
            <v>4484</v>
          </cell>
          <cell r="K408">
            <v>4484</v>
          </cell>
          <cell r="L408">
            <v>0.15811775200713649</v>
          </cell>
          <cell r="M408">
            <v>709</v>
          </cell>
          <cell r="N408">
            <v>0.15811775200713649</v>
          </cell>
          <cell r="O408">
            <v>709</v>
          </cell>
          <cell r="P408">
            <v>11</v>
          </cell>
          <cell r="Q408" t="b">
            <v>1</v>
          </cell>
          <cell r="R408">
            <v>1.7</v>
          </cell>
          <cell r="S408">
            <v>408</v>
          </cell>
          <cell r="T408">
            <v>10.999999999999998</v>
          </cell>
          <cell r="U408" t="str">
            <v/>
          </cell>
          <cell r="V408">
            <v>0</v>
          </cell>
          <cell r="W408" t="str">
            <v>TRUE ג'סר א-זרקא</v>
          </cell>
          <cell r="X408">
            <v>4484</v>
          </cell>
          <cell r="Y408">
            <v>2</v>
          </cell>
          <cell r="Z408">
            <v>10</v>
          </cell>
          <cell r="AA408" t="str">
            <v>Gap</v>
          </cell>
          <cell r="AB408">
            <v>2</v>
          </cell>
        </row>
        <row r="409">
          <cell r="B409">
            <v>541</v>
          </cell>
          <cell r="C409" t="str">
            <v>ג'סר א-זרקא</v>
          </cell>
          <cell r="D409">
            <v>7832</v>
          </cell>
          <cell r="E409" t="str">
            <v>ד</v>
          </cell>
          <cell r="F409" t="str">
            <v>ד ג'סר א-זרקא</v>
          </cell>
          <cell r="G409" t="str">
            <v>אלתג'מוע אלג'סראוי</v>
          </cell>
          <cell r="H409" t="str">
            <v>ג'רבאן סמי</v>
          </cell>
          <cell r="I409" t="str">
            <v>ג'סר א-זרקא ג'רבאן סמי</v>
          </cell>
          <cell r="J409">
            <v>4484</v>
          </cell>
          <cell r="K409">
            <v>4484</v>
          </cell>
          <cell r="L409">
            <v>0.10548617305976807</v>
          </cell>
          <cell r="M409">
            <v>473</v>
          </cell>
          <cell r="N409">
            <v>0.10548617305976807</v>
          </cell>
          <cell r="O409">
            <v>473</v>
          </cell>
          <cell r="P409">
            <v>11</v>
          </cell>
          <cell r="Q409" t="b">
            <v>1</v>
          </cell>
          <cell r="R409">
            <v>1.2</v>
          </cell>
          <cell r="S409">
            <v>408</v>
          </cell>
          <cell r="T409">
            <v>10.999999999999998</v>
          </cell>
          <cell r="U409" t="str">
            <v/>
          </cell>
          <cell r="V409">
            <v>0</v>
          </cell>
          <cell r="W409" t="str">
            <v>TRUE ג'סר א-זרקא</v>
          </cell>
          <cell r="X409">
            <v>4484</v>
          </cell>
          <cell r="Y409">
            <v>1</v>
          </cell>
          <cell r="Z409">
            <v>10</v>
          </cell>
          <cell r="AA409" t="str">
            <v>Gap</v>
          </cell>
          <cell r="AB409">
            <v>1</v>
          </cell>
        </row>
        <row r="410">
          <cell r="B410">
            <v>541</v>
          </cell>
          <cell r="C410" t="str">
            <v>ג'סר א-זרקא</v>
          </cell>
          <cell r="D410">
            <v>7832</v>
          </cell>
          <cell r="E410" t="str">
            <v>נ</v>
          </cell>
          <cell r="F410" t="str">
            <v>נ ג'סר א-זרקא</v>
          </cell>
          <cell r="G410" t="str">
            <v>אלעדאלה</v>
          </cell>
          <cell r="I410" t="str">
            <v xml:space="preserve">ג'סר א-זרקא </v>
          </cell>
          <cell r="J410">
            <v>4484</v>
          </cell>
          <cell r="K410">
            <v>4484</v>
          </cell>
          <cell r="L410">
            <v>0.10236396074933095</v>
          </cell>
          <cell r="M410">
            <v>459</v>
          </cell>
          <cell r="N410">
            <v>0.10236396074933095</v>
          </cell>
          <cell r="O410">
            <v>459</v>
          </cell>
          <cell r="P410">
            <v>11</v>
          </cell>
          <cell r="Q410" t="b">
            <v>1</v>
          </cell>
          <cell r="R410">
            <v>1.1000000000000001</v>
          </cell>
          <cell r="S410">
            <v>408</v>
          </cell>
          <cell r="T410">
            <v>10.999999999999998</v>
          </cell>
          <cell r="U410" t="str">
            <v/>
          </cell>
          <cell r="V410">
            <v>0</v>
          </cell>
          <cell r="W410" t="str">
            <v>TRUE ג'סר א-זרקא</v>
          </cell>
          <cell r="X410">
            <v>4484</v>
          </cell>
          <cell r="Y410">
            <v>1</v>
          </cell>
          <cell r="Z410">
            <v>10</v>
          </cell>
          <cell r="AA410" t="str">
            <v>Gap</v>
          </cell>
          <cell r="AB410">
            <v>1</v>
          </cell>
        </row>
        <row r="411">
          <cell r="B411">
            <v>541</v>
          </cell>
          <cell r="C411" t="str">
            <v>ג'סר א-זרקא</v>
          </cell>
          <cell r="D411">
            <v>7832</v>
          </cell>
          <cell r="E411" t="str">
            <v>א</v>
          </cell>
          <cell r="F411" t="str">
            <v>א ג'סר א-זרקא</v>
          </cell>
          <cell r="G411" t="str">
            <v>אלתעאון</v>
          </cell>
          <cell r="I411" t="str">
            <v xml:space="preserve">ג'סר א-זרקא </v>
          </cell>
          <cell r="J411">
            <v>4484</v>
          </cell>
          <cell r="K411">
            <v>4484</v>
          </cell>
          <cell r="L411">
            <v>0</v>
          </cell>
          <cell r="N411">
            <v>0</v>
          </cell>
          <cell r="O411">
            <v>0</v>
          </cell>
          <cell r="P411">
            <v>11</v>
          </cell>
          <cell r="Q411" t="b">
            <v>0</v>
          </cell>
          <cell r="R411">
            <v>0</v>
          </cell>
          <cell r="S411">
            <v>408</v>
          </cell>
          <cell r="T411">
            <v>10.999999999999998</v>
          </cell>
          <cell r="U411" t="str">
            <v/>
          </cell>
          <cell r="V411">
            <v>0</v>
          </cell>
          <cell r="W411" t="str">
            <v>FALSE ג'סר א-זרקא</v>
          </cell>
          <cell r="X411">
            <v>0</v>
          </cell>
          <cell r="Y411">
            <v>0</v>
          </cell>
          <cell r="Z411">
            <v>10</v>
          </cell>
          <cell r="AA411" t="str">
            <v>Gap</v>
          </cell>
          <cell r="AB411">
            <v>0</v>
          </cell>
        </row>
        <row r="412">
          <cell r="B412">
            <v>541</v>
          </cell>
          <cell r="C412" t="str">
            <v>ג'סר א-זרקא</v>
          </cell>
          <cell r="D412">
            <v>7832</v>
          </cell>
          <cell r="E412" t="str">
            <v>ו</v>
          </cell>
          <cell r="F412" t="str">
            <v>ו ג'סר א-זרקא</v>
          </cell>
          <cell r="G412" t="str">
            <v>גבהת אלאנקאד</v>
          </cell>
          <cell r="I412" t="str">
            <v xml:space="preserve">ג'סר א-זרקא </v>
          </cell>
          <cell r="J412">
            <v>4484</v>
          </cell>
          <cell r="K412">
            <v>4484</v>
          </cell>
          <cell r="L412">
            <v>0</v>
          </cell>
          <cell r="N412">
            <v>0</v>
          </cell>
          <cell r="O412">
            <v>0</v>
          </cell>
          <cell r="P412">
            <v>11</v>
          </cell>
          <cell r="Q412" t="b">
            <v>0</v>
          </cell>
          <cell r="R412">
            <v>0</v>
          </cell>
          <cell r="S412">
            <v>408</v>
          </cell>
          <cell r="T412">
            <v>10.999999999999998</v>
          </cell>
          <cell r="U412" t="str">
            <v/>
          </cell>
          <cell r="V412">
            <v>0</v>
          </cell>
          <cell r="W412" t="str">
            <v>FALSE ג'סר א-זרקא</v>
          </cell>
          <cell r="X412">
            <v>0</v>
          </cell>
          <cell r="Y412">
            <v>0</v>
          </cell>
          <cell r="Z412">
            <v>10</v>
          </cell>
          <cell r="AA412" t="str">
            <v>Gap</v>
          </cell>
          <cell r="AB412">
            <v>0</v>
          </cell>
        </row>
        <row r="413">
          <cell r="B413">
            <v>541</v>
          </cell>
          <cell r="C413" t="str">
            <v>ג'סר א-זרקא</v>
          </cell>
          <cell r="D413">
            <v>7832</v>
          </cell>
          <cell r="E413" t="str">
            <v>ז</v>
          </cell>
          <cell r="F413" t="str">
            <v>ז ג'סר א-זרקא</v>
          </cell>
          <cell r="G413" t="str">
            <v>אלמיזאן</v>
          </cell>
          <cell r="I413" t="str">
            <v xml:space="preserve">ג'סר א-זרקא </v>
          </cell>
          <cell r="J413">
            <v>4484</v>
          </cell>
          <cell r="K413">
            <v>4484</v>
          </cell>
          <cell r="L413">
            <v>0</v>
          </cell>
          <cell r="N413">
            <v>0</v>
          </cell>
          <cell r="O413">
            <v>0</v>
          </cell>
          <cell r="P413">
            <v>11</v>
          </cell>
          <cell r="Q413" t="b">
            <v>0</v>
          </cell>
          <cell r="R413">
            <v>0</v>
          </cell>
          <cell r="S413">
            <v>408</v>
          </cell>
          <cell r="T413">
            <v>10.999999999999998</v>
          </cell>
          <cell r="U413" t="str">
            <v/>
          </cell>
          <cell r="V413">
            <v>0</v>
          </cell>
          <cell r="W413" t="str">
            <v>FALSE ג'סר א-זרקא</v>
          </cell>
          <cell r="X413">
            <v>0</v>
          </cell>
          <cell r="Y413">
            <v>0</v>
          </cell>
          <cell r="Z413">
            <v>10</v>
          </cell>
          <cell r="AA413" t="str">
            <v>Gap</v>
          </cell>
          <cell r="AB413">
            <v>0</v>
          </cell>
        </row>
        <row r="414">
          <cell r="B414">
            <v>541</v>
          </cell>
          <cell r="C414" t="str">
            <v>ג'סר א-זרקא</v>
          </cell>
          <cell r="D414">
            <v>7832</v>
          </cell>
          <cell r="E414" t="str">
            <v>י</v>
          </cell>
          <cell r="F414" t="str">
            <v>י ג'סר א-זרקא</v>
          </cell>
          <cell r="G414" t="str">
            <v>עאהד ג'דיד</v>
          </cell>
          <cell r="H414" t="str">
            <v>עמאש מוראד</v>
          </cell>
          <cell r="I414" t="str">
            <v>ג'סר א-זרקא עמאש מוראד</v>
          </cell>
          <cell r="J414">
            <v>4484</v>
          </cell>
          <cell r="K414">
            <v>4484</v>
          </cell>
          <cell r="L414">
            <v>0</v>
          </cell>
          <cell r="N414">
            <v>0</v>
          </cell>
          <cell r="O414">
            <v>0</v>
          </cell>
          <cell r="P414">
            <v>11</v>
          </cell>
          <cell r="Q414" t="b">
            <v>0</v>
          </cell>
          <cell r="R414">
            <v>0</v>
          </cell>
          <cell r="S414">
            <v>408</v>
          </cell>
          <cell r="T414">
            <v>10.999999999999998</v>
          </cell>
          <cell r="U414" t="str">
            <v/>
          </cell>
          <cell r="V414">
            <v>0</v>
          </cell>
          <cell r="W414" t="str">
            <v>FALSE ג'סר א-זרקא</v>
          </cell>
          <cell r="X414">
            <v>0</v>
          </cell>
          <cell r="Y414">
            <v>0</v>
          </cell>
          <cell r="Z414">
            <v>10</v>
          </cell>
          <cell r="AA414" t="str">
            <v>Gap</v>
          </cell>
          <cell r="AB414">
            <v>0</v>
          </cell>
        </row>
        <row r="415">
          <cell r="B415">
            <v>541</v>
          </cell>
          <cell r="C415" t="str">
            <v>ג'סר א-זרקא</v>
          </cell>
          <cell r="D415">
            <v>7832</v>
          </cell>
          <cell r="E415" t="str">
            <v>ם</v>
          </cell>
          <cell r="F415" t="str">
            <v>ם ג'סר א-זרקא</v>
          </cell>
          <cell r="G415" t="str">
            <v>האיחוד הערבי</v>
          </cell>
          <cell r="I415" t="str">
            <v xml:space="preserve">ג'סר א-זרקא </v>
          </cell>
          <cell r="J415">
            <v>4484</v>
          </cell>
          <cell r="K415">
            <v>4484</v>
          </cell>
          <cell r="L415">
            <v>0</v>
          </cell>
          <cell r="N415">
            <v>0</v>
          </cell>
          <cell r="O415">
            <v>0</v>
          </cell>
          <cell r="P415">
            <v>11</v>
          </cell>
          <cell r="Q415" t="b">
            <v>0</v>
          </cell>
          <cell r="R415">
            <v>0</v>
          </cell>
          <cell r="S415">
            <v>408</v>
          </cell>
          <cell r="T415">
            <v>10.999999999999998</v>
          </cell>
          <cell r="U415" t="str">
            <v/>
          </cell>
          <cell r="V415">
            <v>0</v>
          </cell>
          <cell r="W415" t="str">
            <v>FALSE ג'סר א-זרקא</v>
          </cell>
          <cell r="X415">
            <v>0</v>
          </cell>
          <cell r="Y415">
            <v>0</v>
          </cell>
          <cell r="Z415">
            <v>10</v>
          </cell>
          <cell r="AA415" t="str">
            <v>Gap</v>
          </cell>
          <cell r="AB415">
            <v>0</v>
          </cell>
        </row>
        <row r="416">
          <cell r="B416">
            <v>541</v>
          </cell>
          <cell r="C416" t="str">
            <v>ג'סר א-זרקא</v>
          </cell>
          <cell r="D416">
            <v>7832</v>
          </cell>
          <cell r="E416" t="str">
            <v>ף</v>
          </cell>
          <cell r="F416" t="str">
            <v>ף ג'סר א-זרקא</v>
          </cell>
          <cell r="G416" t="str">
            <v>אלמג'ד צאות אלשבאב</v>
          </cell>
          <cell r="I416" t="str">
            <v xml:space="preserve">ג'סר א-זרקא </v>
          </cell>
          <cell r="J416">
            <v>4484</v>
          </cell>
          <cell r="K416">
            <v>4484</v>
          </cell>
          <cell r="L416">
            <v>0</v>
          </cell>
          <cell r="N416">
            <v>0</v>
          </cell>
          <cell r="O416">
            <v>0</v>
          </cell>
          <cell r="P416">
            <v>11</v>
          </cell>
          <cell r="Q416" t="b">
            <v>0</v>
          </cell>
          <cell r="R416">
            <v>0</v>
          </cell>
          <cell r="S416">
            <v>408</v>
          </cell>
          <cell r="T416">
            <v>10.999999999999998</v>
          </cell>
          <cell r="U416" t="str">
            <v/>
          </cell>
          <cell r="V416">
            <v>0</v>
          </cell>
          <cell r="W416" t="str">
            <v>FALSE ג'סר א-זרקא</v>
          </cell>
          <cell r="X416">
            <v>0</v>
          </cell>
          <cell r="Y416">
            <v>0</v>
          </cell>
          <cell r="Z416">
            <v>10</v>
          </cell>
          <cell r="AA416" t="str">
            <v>Gap</v>
          </cell>
          <cell r="AB416">
            <v>0</v>
          </cell>
        </row>
        <row r="417">
          <cell r="B417">
            <v>541</v>
          </cell>
          <cell r="C417" t="str">
            <v>ג'סר א-זרקא</v>
          </cell>
          <cell r="D417">
            <v>7832</v>
          </cell>
          <cell r="E417" t="str">
            <v>תעל</v>
          </cell>
          <cell r="F417" t="str">
            <v>תעל ג'סר א-זרקא</v>
          </cell>
          <cell r="G417" t="str">
            <v>אלתג'ייר ואלאסלאח</v>
          </cell>
          <cell r="H417" t="str">
            <v>עמאש מוראד</v>
          </cell>
          <cell r="I417" t="str">
            <v>ג'סר א-זרקא עמאש מוראד</v>
          </cell>
          <cell r="J417">
            <v>4484</v>
          </cell>
          <cell r="K417">
            <v>4484</v>
          </cell>
          <cell r="L417">
            <v>0</v>
          </cell>
          <cell r="N417">
            <v>0</v>
          </cell>
          <cell r="O417">
            <v>0</v>
          </cell>
          <cell r="P417">
            <v>11</v>
          </cell>
          <cell r="Q417" t="b">
            <v>0</v>
          </cell>
          <cell r="R417">
            <v>0</v>
          </cell>
          <cell r="S417">
            <v>408</v>
          </cell>
          <cell r="T417">
            <v>10.999999999999998</v>
          </cell>
          <cell r="U417" t="str">
            <v/>
          </cell>
          <cell r="V417">
            <v>0</v>
          </cell>
          <cell r="W417" t="str">
            <v>FALSE ג'סר א-זרקא</v>
          </cell>
          <cell r="X417">
            <v>0</v>
          </cell>
          <cell r="Y417">
            <v>0</v>
          </cell>
          <cell r="Z417">
            <v>10</v>
          </cell>
          <cell r="AA417" t="str">
            <v>Gap</v>
          </cell>
          <cell r="AB417">
            <v>0</v>
          </cell>
        </row>
        <row r="418">
          <cell r="B418">
            <v>487</v>
          </cell>
          <cell r="C418" t="str">
            <v>ג'ש (גוש חלב)</v>
          </cell>
          <cell r="D418">
            <v>2319</v>
          </cell>
          <cell r="E418" t="str">
            <v>גמ</v>
          </cell>
          <cell r="F418" t="str">
            <v>גמ ג'ש (גוש חלב)</v>
          </cell>
          <cell r="G418" t="str">
            <v>ג'ש אלמוסתקבל</v>
          </cell>
          <cell r="I418" t="str">
            <v xml:space="preserve">ג'ש (גוש חלב) </v>
          </cell>
          <cell r="J418">
            <v>1615</v>
          </cell>
          <cell r="K418">
            <v>1615</v>
          </cell>
          <cell r="L418">
            <v>0.20123839009287925</v>
          </cell>
          <cell r="M418">
            <v>325</v>
          </cell>
          <cell r="N418">
            <v>0.20123839009287925</v>
          </cell>
          <cell r="O418">
            <v>325</v>
          </cell>
          <cell r="P418">
            <v>9</v>
          </cell>
          <cell r="Q418" t="b">
            <v>1</v>
          </cell>
          <cell r="R418">
            <v>1.8</v>
          </cell>
          <cell r="S418">
            <v>179</v>
          </cell>
          <cell r="T418">
            <v>8.9</v>
          </cell>
          <cell r="U418" t="str">
            <v>Gap</v>
          </cell>
          <cell r="V418">
            <v>0</v>
          </cell>
          <cell r="W418" t="str">
            <v>TRUE ג'ש (גוש חלב)</v>
          </cell>
          <cell r="X418">
            <v>1615</v>
          </cell>
          <cell r="Y418">
            <v>2</v>
          </cell>
          <cell r="Z418">
            <v>9</v>
          </cell>
          <cell r="AA418" t="str">
            <v/>
          </cell>
          <cell r="AB418">
            <v>2</v>
          </cell>
        </row>
        <row r="419">
          <cell r="B419">
            <v>487</v>
          </cell>
          <cell r="C419" t="str">
            <v>ג'ש (גוש חלב)</v>
          </cell>
          <cell r="D419">
            <v>2319</v>
          </cell>
          <cell r="E419" t="str">
            <v>פז</v>
          </cell>
          <cell r="F419" t="str">
            <v>פז ג'ש (גוש חלב)</v>
          </cell>
          <cell r="G419" t="str">
            <v>הברית</v>
          </cell>
          <cell r="I419" t="str">
            <v xml:space="preserve">ג'ש (גוש חלב) </v>
          </cell>
          <cell r="J419">
            <v>1615</v>
          </cell>
          <cell r="K419">
            <v>1615</v>
          </cell>
          <cell r="L419">
            <v>0.17089783281733747</v>
          </cell>
          <cell r="M419">
            <v>276</v>
          </cell>
          <cell r="N419">
            <v>0.17089783281733747</v>
          </cell>
          <cell r="O419">
            <v>276</v>
          </cell>
          <cell r="P419">
            <v>9</v>
          </cell>
          <cell r="Q419" t="b">
            <v>1</v>
          </cell>
          <cell r="R419">
            <v>1.5</v>
          </cell>
          <cell r="S419">
            <v>179</v>
          </cell>
          <cell r="T419">
            <v>8.9</v>
          </cell>
          <cell r="U419" t="str">
            <v>Gap</v>
          </cell>
          <cell r="V419">
            <v>0</v>
          </cell>
          <cell r="W419" t="str">
            <v>TRUE ג'ש (גוש חלב)</v>
          </cell>
          <cell r="X419">
            <v>1615</v>
          </cell>
          <cell r="Y419">
            <v>2</v>
          </cell>
          <cell r="Z419">
            <v>9</v>
          </cell>
          <cell r="AA419" t="str">
            <v/>
          </cell>
          <cell r="AB419">
            <v>2</v>
          </cell>
        </row>
        <row r="420">
          <cell r="B420">
            <v>487</v>
          </cell>
          <cell r="C420" t="str">
            <v>ג'ש (גוש חלב)</v>
          </cell>
          <cell r="D420">
            <v>2319</v>
          </cell>
          <cell r="E420" t="str">
            <v>נ</v>
          </cell>
          <cell r="F420" t="str">
            <v>נ ג'ש (גוש חלב)</v>
          </cell>
          <cell r="G420" t="str">
            <v>אלחל</v>
          </cell>
          <cell r="I420" t="str">
            <v xml:space="preserve">ג'ש (גוש חלב) </v>
          </cell>
          <cell r="J420">
            <v>1615</v>
          </cell>
          <cell r="K420">
            <v>1615</v>
          </cell>
          <cell r="L420">
            <v>0.16718266253869968</v>
          </cell>
          <cell r="M420">
            <v>270</v>
          </cell>
          <cell r="N420">
            <v>0.16718266253869968</v>
          </cell>
          <cell r="O420">
            <v>270</v>
          </cell>
          <cell r="P420">
            <v>9</v>
          </cell>
          <cell r="Q420" t="b">
            <v>1</v>
          </cell>
          <cell r="R420">
            <v>1.5</v>
          </cell>
          <cell r="S420">
            <v>179</v>
          </cell>
          <cell r="T420">
            <v>8.9</v>
          </cell>
          <cell r="U420" t="str">
            <v>Gap</v>
          </cell>
          <cell r="V420">
            <v>0</v>
          </cell>
          <cell r="W420" t="str">
            <v>TRUE ג'ש (גוש חלב)</v>
          </cell>
          <cell r="X420">
            <v>1615</v>
          </cell>
          <cell r="Y420">
            <v>2</v>
          </cell>
          <cell r="Z420">
            <v>9</v>
          </cell>
          <cell r="AA420" t="str">
            <v/>
          </cell>
          <cell r="AB420">
            <v>2</v>
          </cell>
        </row>
        <row r="421">
          <cell r="B421">
            <v>487</v>
          </cell>
          <cell r="C421" t="str">
            <v>ג'ש (גוש חלב)</v>
          </cell>
          <cell r="D421">
            <v>2319</v>
          </cell>
          <cell r="E421" t="str">
            <v>רם</v>
          </cell>
          <cell r="F421" t="str">
            <v>רם ג'ש (גוש חלב)</v>
          </cell>
          <cell r="G421" t="str">
            <v>שחר חדש</v>
          </cell>
          <cell r="I421" t="str">
            <v xml:space="preserve">ג'ש (גוש חלב) </v>
          </cell>
          <cell r="J421">
            <v>1615</v>
          </cell>
          <cell r="K421">
            <v>1615</v>
          </cell>
          <cell r="L421">
            <v>0.15789473684210525</v>
          </cell>
          <cell r="M421">
            <v>255</v>
          </cell>
          <cell r="N421">
            <v>0.15789473684210525</v>
          </cell>
          <cell r="O421">
            <v>255</v>
          </cell>
          <cell r="P421">
            <v>9</v>
          </cell>
          <cell r="Q421" t="b">
            <v>1</v>
          </cell>
          <cell r="R421">
            <v>1.4</v>
          </cell>
          <cell r="S421">
            <v>179</v>
          </cell>
          <cell r="T421">
            <v>8.9</v>
          </cell>
          <cell r="U421" t="str">
            <v>Gap</v>
          </cell>
          <cell r="V421">
            <v>0</v>
          </cell>
          <cell r="W421" t="str">
            <v>TRUE ג'ש (גוש חלב)</v>
          </cell>
          <cell r="X421">
            <v>1615</v>
          </cell>
          <cell r="Y421">
            <v>1</v>
          </cell>
          <cell r="Z421">
            <v>9</v>
          </cell>
          <cell r="AA421" t="str">
            <v/>
          </cell>
          <cell r="AB421">
            <v>1</v>
          </cell>
        </row>
        <row r="422">
          <cell r="B422">
            <v>487</v>
          </cell>
          <cell r="C422" t="str">
            <v>ג'ש (גוש חלב)</v>
          </cell>
          <cell r="D422">
            <v>2319</v>
          </cell>
          <cell r="E422" t="str">
            <v>ך</v>
          </cell>
          <cell r="F422" t="str">
            <v>ך ג'ש (גוש חלב)</v>
          </cell>
          <cell r="G422" t="str">
            <v>אלמואחדה</v>
          </cell>
          <cell r="I422" t="str">
            <v xml:space="preserve">ג'ש (גוש חלב) </v>
          </cell>
          <cell r="J422">
            <v>1615</v>
          </cell>
          <cell r="K422">
            <v>1615</v>
          </cell>
          <cell r="L422">
            <v>0.15603715170278637</v>
          </cell>
          <cell r="M422">
            <v>252</v>
          </cell>
          <cell r="N422">
            <v>0.15603715170278637</v>
          </cell>
          <cell r="O422">
            <v>252</v>
          </cell>
          <cell r="P422">
            <v>9</v>
          </cell>
          <cell r="Q422" t="b">
            <v>1</v>
          </cell>
          <cell r="R422">
            <v>1.4</v>
          </cell>
          <cell r="S422">
            <v>179</v>
          </cell>
          <cell r="T422">
            <v>8.9</v>
          </cell>
          <cell r="U422" t="str">
            <v>Gap</v>
          </cell>
          <cell r="V422">
            <v>0</v>
          </cell>
          <cell r="W422" t="str">
            <v>TRUE ג'ש (גוש חלב)</v>
          </cell>
          <cell r="X422">
            <v>1615</v>
          </cell>
          <cell r="Y422">
            <v>1</v>
          </cell>
          <cell r="Z422">
            <v>9</v>
          </cell>
          <cell r="AA422" t="str">
            <v/>
          </cell>
          <cell r="AB422">
            <v>1</v>
          </cell>
        </row>
        <row r="423">
          <cell r="B423">
            <v>487</v>
          </cell>
          <cell r="C423" t="str">
            <v>ג'ש (גוש חלב)</v>
          </cell>
          <cell r="D423">
            <v>2319</v>
          </cell>
          <cell r="E423" t="str">
            <v>וד</v>
          </cell>
          <cell r="F423" t="str">
            <v>וד ג'ש (גוש חלב)</v>
          </cell>
          <cell r="G423" t="str">
            <v>חרקה</v>
          </cell>
          <cell r="I423" t="str">
            <v xml:space="preserve">ג'ש (גוש חלב) </v>
          </cell>
          <cell r="J423">
            <v>1615</v>
          </cell>
          <cell r="K423">
            <v>1615</v>
          </cell>
          <cell r="L423">
            <v>0.14674922600619195</v>
          </cell>
          <cell r="M423">
            <v>237</v>
          </cell>
          <cell r="N423">
            <v>0.14674922600619195</v>
          </cell>
          <cell r="O423">
            <v>237</v>
          </cell>
          <cell r="P423">
            <v>9</v>
          </cell>
          <cell r="Q423" t="b">
            <v>1</v>
          </cell>
          <cell r="R423">
            <v>1.3</v>
          </cell>
          <cell r="S423">
            <v>179</v>
          </cell>
          <cell r="T423">
            <v>8.9</v>
          </cell>
          <cell r="U423" t="str">
            <v>Gap</v>
          </cell>
          <cell r="V423">
            <v>0</v>
          </cell>
          <cell r="W423" t="str">
            <v>TRUE ג'ש (גוש חלב)</v>
          </cell>
          <cell r="X423">
            <v>1615</v>
          </cell>
          <cell r="Y423">
            <v>1</v>
          </cell>
          <cell r="Z423">
            <v>9</v>
          </cell>
          <cell r="AA423" t="str">
            <v/>
          </cell>
          <cell r="AB423">
            <v>1</v>
          </cell>
        </row>
        <row r="424">
          <cell r="B424">
            <v>487</v>
          </cell>
          <cell r="C424" t="str">
            <v>ג'ש (גוש חלב)</v>
          </cell>
          <cell r="D424">
            <v>2319</v>
          </cell>
          <cell r="E424" t="str">
            <v>ד</v>
          </cell>
          <cell r="F424" t="str">
            <v>ד ג'ש (גוש חלב)</v>
          </cell>
          <cell r="G424" t="str">
            <v>ג'יל ג'דיד</v>
          </cell>
          <cell r="H424" t="str">
            <v>גובראן פאוזי</v>
          </cell>
          <cell r="I424" t="str">
            <v>ג'ש (גוש חלב) גובראן פאוזי</v>
          </cell>
          <cell r="J424">
            <v>1615</v>
          </cell>
          <cell r="K424">
            <v>1615</v>
          </cell>
          <cell r="L424">
            <v>0</v>
          </cell>
          <cell r="N424">
            <v>0</v>
          </cell>
          <cell r="O424">
            <v>0</v>
          </cell>
          <cell r="P424">
            <v>9</v>
          </cell>
          <cell r="Q424" t="b">
            <v>0</v>
          </cell>
          <cell r="R424">
            <v>0</v>
          </cell>
          <cell r="S424">
            <v>179</v>
          </cell>
          <cell r="T424">
            <v>8.9</v>
          </cell>
          <cell r="U424" t="str">
            <v>Gap</v>
          </cell>
          <cell r="V424">
            <v>0</v>
          </cell>
          <cell r="W424" t="str">
            <v>FALSE ג'ש (גוש חלב)</v>
          </cell>
          <cell r="X424">
            <v>0</v>
          </cell>
          <cell r="Y424">
            <v>0</v>
          </cell>
          <cell r="Z424">
            <v>9</v>
          </cell>
          <cell r="AA424" t="str">
            <v/>
          </cell>
          <cell r="AB424">
            <v>0</v>
          </cell>
        </row>
        <row r="425">
          <cell r="B425">
            <v>487</v>
          </cell>
          <cell r="C425" t="str">
            <v>ג'ש (גוש חלב)</v>
          </cell>
          <cell r="D425">
            <v>2319</v>
          </cell>
          <cell r="E425" t="str">
            <v>י</v>
          </cell>
          <cell r="F425" t="str">
            <v>י ג'ש (גוש חלב)</v>
          </cell>
          <cell r="G425" t="str">
            <v>אלוחדה ללתעייר</v>
          </cell>
          <cell r="H425" t="str">
            <v>אליאס אליאס</v>
          </cell>
          <cell r="I425" t="str">
            <v>ג'ש (גוש חלב) אליאס אליאס</v>
          </cell>
          <cell r="J425">
            <v>1615</v>
          </cell>
          <cell r="K425">
            <v>1615</v>
          </cell>
          <cell r="L425">
            <v>0</v>
          </cell>
          <cell r="N425">
            <v>0</v>
          </cell>
          <cell r="O425">
            <v>0</v>
          </cell>
          <cell r="P425">
            <v>9</v>
          </cell>
          <cell r="Q425" t="b">
            <v>0</v>
          </cell>
          <cell r="R425">
            <v>0</v>
          </cell>
          <cell r="S425">
            <v>179</v>
          </cell>
          <cell r="T425">
            <v>8.9</v>
          </cell>
          <cell r="U425" t="str">
            <v>Gap</v>
          </cell>
          <cell r="V425">
            <v>1</v>
          </cell>
          <cell r="W425" t="str">
            <v>FALSE ג'ש (גוש חלב)</v>
          </cell>
          <cell r="X425">
            <v>0</v>
          </cell>
          <cell r="Y425">
            <v>0</v>
          </cell>
          <cell r="Z425">
            <v>9</v>
          </cell>
          <cell r="AA425" t="str">
            <v/>
          </cell>
          <cell r="AB425">
            <v>1</v>
          </cell>
        </row>
        <row r="426">
          <cell r="B426">
            <v>487</v>
          </cell>
          <cell r="C426" t="str">
            <v>ג'ש (גוש חלב)</v>
          </cell>
          <cell r="D426">
            <v>2319</v>
          </cell>
          <cell r="E426" t="str">
            <v>ץ</v>
          </cell>
          <cell r="F426" t="str">
            <v>ץ ג'ש (גוש חלב)</v>
          </cell>
          <cell r="G426" t="str">
            <v>החברים</v>
          </cell>
          <cell r="H426" t="str">
            <v>חלייחל מאליק</v>
          </cell>
          <cell r="I426" t="str">
            <v>ג'ש (גוש חלב) חלייחל מאליק</v>
          </cell>
          <cell r="J426">
            <v>1615</v>
          </cell>
          <cell r="K426">
            <v>1615</v>
          </cell>
          <cell r="L426">
            <v>0</v>
          </cell>
          <cell r="N426">
            <v>0</v>
          </cell>
          <cell r="O426">
            <v>0</v>
          </cell>
          <cell r="P426">
            <v>9</v>
          </cell>
          <cell r="Q426" t="b">
            <v>0</v>
          </cell>
          <cell r="R426">
            <v>0</v>
          </cell>
          <cell r="S426">
            <v>179</v>
          </cell>
          <cell r="T426">
            <v>8.9</v>
          </cell>
          <cell r="U426" t="str">
            <v>Gap</v>
          </cell>
          <cell r="V426">
            <v>0</v>
          </cell>
          <cell r="W426" t="str">
            <v>FALSE ג'ש (גוש חלב)</v>
          </cell>
          <cell r="X426">
            <v>0</v>
          </cell>
          <cell r="Y426">
            <v>0</v>
          </cell>
          <cell r="Z426">
            <v>9</v>
          </cell>
          <cell r="AA426" t="str">
            <v/>
          </cell>
          <cell r="AB426">
            <v>0</v>
          </cell>
        </row>
        <row r="427">
          <cell r="B427">
            <v>3730</v>
          </cell>
          <cell r="C427" t="str">
            <v>גבעת זאב</v>
          </cell>
          <cell r="D427">
            <v>9892</v>
          </cell>
          <cell r="E427" t="str">
            <v>נ</v>
          </cell>
          <cell r="F427" t="str">
            <v>נ גבעת זאב</v>
          </cell>
          <cell r="G427" t="str">
            <v>תושבים מובילים אחרת</v>
          </cell>
          <cell r="H427" t="str">
            <v>גולדשטיין אילנה</v>
          </cell>
          <cell r="I427" t="str">
            <v>גבעת זאב גולדשטיין אילנה</v>
          </cell>
          <cell r="J427">
            <v>6520</v>
          </cell>
          <cell r="K427">
            <v>6520</v>
          </cell>
          <cell r="L427">
            <v>0.25720858895705523</v>
          </cell>
          <cell r="M427">
            <v>1677</v>
          </cell>
          <cell r="N427">
            <v>0.25720858895705523</v>
          </cell>
          <cell r="O427">
            <v>1677</v>
          </cell>
          <cell r="P427">
            <v>11</v>
          </cell>
          <cell r="Q427" t="b">
            <v>1</v>
          </cell>
          <cell r="R427">
            <v>2.8</v>
          </cell>
          <cell r="S427">
            <v>593</v>
          </cell>
          <cell r="T427">
            <v>9.7999999999999989</v>
          </cell>
          <cell r="U427" t="str">
            <v>Gap</v>
          </cell>
          <cell r="V427">
            <v>0</v>
          </cell>
          <cell r="W427" t="str">
            <v>TRUE גבעת זאב</v>
          </cell>
          <cell r="X427">
            <v>5839</v>
          </cell>
          <cell r="Y427">
            <v>3</v>
          </cell>
          <cell r="Z427">
            <v>10</v>
          </cell>
          <cell r="AA427" t="str">
            <v>Gap</v>
          </cell>
          <cell r="AB427">
            <v>3</v>
          </cell>
        </row>
        <row r="428">
          <cell r="B428">
            <v>3730</v>
          </cell>
          <cell r="C428" t="str">
            <v>גבעת זאב</v>
          </cell>
          <cell r="D428">
            <v>9892</v>
          </cell>
          <cell r="E428" t="str">
            <v>גז</v>
          </cell>
          <cell r="F428" t="str">
            <v>גז גבעת זאב</v>
          </cell>
          <cell r="G428" t="str">
            <v>הרשימה התורנית המאוחדת</v>
          </cell>
          <cell r="I428" t="str">
            <v xml:space="preserve">גבעת זאב </v>
          </cell>
          <cell r="J428">
            <v>6520</v>
          </cell>
          <cell r="K428">
            <v>6520</v>
          </cell>
          <cell r="L428">
            <v>0.17592024539877302</v>
          </cell>
          <cell r="M428">
            <v>1147</v>
          </cell>
          <cell r="N428">
            <v>0.17592024539877302</v>
          </cell>
          <cell r="O428">
            <v>1147</v>
          </cell>
          <cell r="P428">
            <v>11</v>
          </cell>
          <cell r="Q428" t="b">
            <v>1</v>
          </cell>
          <cell r="R428">
            <v>1.9</v>
          </cell>
          <cell r="S428">
            <v>593</v>
          </cell>
          <cell r="T428">
            <v>9.7999999999999989</v>
          </cell>
          <cell r="U428" t="str">
            <v>Gap</v>
          </cell>
          <cell r="V428">
            <v>0</v>
          </cell>
          <cell r="W428" t="str">
            <v>TRUE גבעת זאב</v>
          </cell>
          <cell r="X428">
            <v>5839</v>
          </cell>
          <cell r="Y428">
            <v>2</v>
          </cell>
          <cell r="Z428">
            <v>10</v>
          </cell>
          <cell r="AA428" t="str">
            <v>Gap</v>
          </cell>
          <cell r="AB428">
            <v>2</v>
          </cell>
        </row>
        <row r="429">
          <cell r="B429">
            <v>3730</v>
          </cell>
          <cell r="C429" t="str">
            <v>גבעת זאב</v>
          </cell>
          <cell r="D429">
            <v>9892</v>
          </cell>
          <cell r="E429" t="str">
            <v>חי</v>
          </cell>
          <cell r="F429" t="str">
            <v>חי גבעת זאב</v>
          </cell>
          <cell r="G429" t="str">
            <v>יחד</v>
          </cell>
          <cell r="H429" t="str">
            <v>אברהמי יוסף</v>
          </cell>
          <cell r="I429" t="str">
            <v>גבעת זאב אברהמי יוסף</v>
          </cell>
          <cell r="J429">
            <v>6520</v>
          </cell>
          <cell r="K429">
            <v>6520</v>
          </cell>
          <cell r="L429">
            <v>0.16533742331288342</v>
          </cell>
          <cell r="M429">
            <v>1078</v>
          </cell>
          <cell r="N429">
            <v>0.16533742331288342</v>
          </cell>
          <cell r="O429">
            <v>1078</v>
          </cell>
          <cell r="P429">
            <v>11</v>
          </cell>
          <cell r="Q429" t="b">
            <v>1</v>
          </cell>
          <cell r="R429">
            <v>1.8</v>
          </cell>
          <cell r="S429">
            <v>593</v>
          </cell>
          <cell r="T429">
            <v>9.7999999999999989</v>
          </cell>
          <cell r="U429" t="str">
            <v>Gap</v>
          </cell>
          <cell r="V429">
            <v>1</v>
          </cell>
          <cell r="W429" t="str">
            <v>TRUE גבעת זאב</v>
          </cell>
          <cell r="X429">
            <v>5839</v>
          </cell>
          <cell r="Y429">
            <v>2</v>
          </cell>
          <cell r="Z429">
            <v>10</v>
          </cell>
          <cell r="AA429" t="str">
            <v>Gap</v>
          </cell>
          <cell r="AB429">
            <v>3</v>
          </cell>
        </row>
        <row r="430">
          <cell r="B430">
            <v>3730</v>
          </cell>
          <cell r="C430" t="str">
            <v>גבעת זאב</v>
          </cell>
          <cell r="D430">
            <v>9892</v>
          </cell>
          <cell r="E430" t="str">
            <v>שס</v>
          </cell>
          <cell r="F430" t="str">
            <v>שס גבעת זאב</v>
          </cell>
          <cell r="G430" t="str">
            <v>התאחדות הספרדים העולמית שומרי תורה</v>
          </cell>
          <cell r="I430" t="str">
            <v xml:space="preserve">גבעת זאב </v>
          </cell>
          <cell r="J430">
            <v>6520</v>
          </cell>
          <cell r="K430">
            <v>6520</v>
          </cell>
          <cell r="L430">
            <v>0.11932515337423313</v>
          </cell>
          <cell r="M430">
            <v>778</v>
          </cell>
          <cell r="N430">
            <v>0.11932515337423313</v>
          </cell>
          <cell r="O430">
            <v>778</v>
          </cell>
          <cell r="P430">
            <v>11</v>
          </cell>
          <cell r="Q430" t="b">
            <v>1</v>
          </cell>
          <cell r="R430">
            <v>1.3</v>
          </cell>
          <cell r="S430">
            <v>593</v>
          </cell>
          <cell r="T430">
            <v>9.7999999999999989</v>
          </cell>
          <cell r="U430" t="str">
            <v>Gap</v>
          </cell>
          <cell r="V430">
            <v>0</v>
          </cell>
          <cell r="W430" t="str">
            <v>TRUE גבעת זאב</v>
          </cell>
          <cell r="X430">
            <v>5839</v>
          </cell>
          <cell r="Y430">
            <v>1</v>
          </cell>
          <cell r="Z430">
            <v>10</v>
          </cell>
          <cell r="AA430" t="str">
            <v>Gap</v>
          </cell>
          <cell r="AB430">
            <v>1</v>
          </cell>
        </row>
        <row r="431">
          <cell r="B431">
            <v>3730</v>
          </cell>
          <cell r="C431" t="str">
            <v>גבעת זאב</v>
          </cell>
          <cell r="D431">
            <v>9892</v>
          </cell>
          <cell r="E431" t="str">
            <v>זך</v>
          </cell>
          <cell r="F431" t="str">
            <v>זך גבעת זאב</v>
          </cell>
          <cell r="G431" t="str">
            <v>כחול לבן</v>
          </cell>
          <cell r="I431" t="str">
            <v xml:space="preserve">גבעת זאב </v>
          </cell>
          <cell r="J431">
            <v>6520</v>
          </cell>
          <cell r="K431">
            <v>6520</v>
          </cell>
          <cell r="L431">
            <v>8.9723926380368094E-2</v>
          </cell>
          <cell r="M431">
            <v>585</v>
          </cell>
          <cell r="N431">
            <v>8.9723926380368094E-2</v>
          </cell>
          <cell r="O431">
            <v>585</v>
          </cell>
          <cell r="P431">
            <v>11</v>
          </cell>
          <cell r="Q431" t="b">
            <v>1</v>
          </cell>
          <cell r="R431">
            <v>1</v>
          </cell>
          <cell r="S431">
            <v>593</v>
          </cell>
          <cell r="T431">
            <v>9.7999999999999989</v>
          </cell>
          <cell r="U431" t="str">
            <v>Gap</v>
          </cell>
          <cell r="V431">
            <v>0</v>
          </cell>
          <cell r="W431" t="str">
            <v>TRUE גבעת זאב</v>
          </cell>
          <cell r="X431">
            <v>5839</v>
          </cell>
          <cell r="Y431">
            <v>1</v>
          </cell>
          <cell r="Z431">
            <v>10</v>
          </cell>
          <cell r="AA431" t="str">
            <v>Gap</v>
          </cell>
          <cell r="AB431">
            <v>1</v>
          </cell>
        </row>
        <row r="432">
          <cell r="B432">
            <v>3730</v>
          </cell>
          <cell r="C432" t="str">
            <v>גבעת זאב</v>
          </cell>
          <cell r="D432">
            <v>9892</v>
          </cell>
          <cell r="E432" t="str">
            <v>טב</v>
          </cell>
          <cell r="F432" t="str">
            <v>טב גבעת זאב</v>
          </cell>
          <cell r="G432" t="str">
            <v>הבית היהודי בראשות אילנה דרור</v>
          </cell>
          <cell r="I432" t="str">
            <v xml:space="preserve">גבעת זאב </v>
          </cell>
          <cell r="J432">
            <v>6520</v>
          </cell>
          <cell r="K432">
            <v>6520</v>
          </cell>
          <cell r="L432">
            <v>8.8036809815950925E-2</v>
          </cell>
          <cell r="M432">
            <v>574</v>
          </cell>
          <cell r="N432">
            <v>8.8036809815950925E-2</v>
          </cell>
          <cell r="O432">
            <v>574</v>
          </cell>
          <cell r="P432">
            <v>11</v>
          </cell>
          <cell r="Q432" t="b">
            <v>1</v>
          </cell>
          <cell r="R432">
            <v>1</v>
          </cell>
          <cell r="S432">
            <v>593</v>
          </cell>
          <cell r="T432">
            <v>9.7999999999999989</v>
          </cell>
          <cell r="U432" t="str">
            <v>Gap</v>
          </cell>
          <cell r="V432">
            <v>0</v>
          </cell>
          <cell r="W432" t="str">
            <v>TRUE גבעת זאב</v>
          </cell>
          <cell r="X432">
            <v>5839</v>
          </cell>
          <cell r="Y432">
            <v>1</v>
          </cell>
          <cell r="Z432">
            <v>10</v>
          </cell>
          <cell r="AA432" t="str">
            <v>Gap</v>
          </cell>
          <cell r="AB432">
            <v>1</v>
          </cell>
        </row>
        <row r="433">
          <cell r="B433">
            <v>3730</v>
          </cell>
          <cell r="C433" t="str">
            <v>גבעת זאב</v>
          </cell>
          <cell r="D433">
            <v>9892</v>
          </cell>
          <cell r="E433" t="str">
            <v>ק</v>
          </cell>
          <cell r="F433" t="str">
            <v>ק גבעת זאב</v>
          </cell>
          <cell r="G433" t="str">
            <v>אופק חדש לגבעה</v>
          </cell>
          <cell r="H433" t="str">
            <v>כהן יעקב</v>
          </cell>
          <cell r="I433" t="str">
            <v>גבעת זאב כהן יעקב</v>
          </cell>
          <cell r="J433">
            <v>6520</v>
          </cell>
          <cell r="K433">
            <v>6520</v>
          </cell>
          <cell r="L433">
            <v>5.2607361963190186E-2</v>
          </cell>
          <cell r="M433">
            <v>343</v>
          </cell>
          <cell r="N433">
            <v>5.2607361963190186E-2</v>
          </cell>
          <cell r="O433">
            <v>343</v>
          </cell>
          <cell r="P433">
            <v>11</v>
          </cell>
          <cell r="Q433" t="b">
            <v>0</v>
          </cell>
          <cell r="R433">
            <v>0</v>
          </cell>
          <cell r="S433">
            <v>593</v>
          </cell>
          <cell r="T433">
            <v>9.7999999999999989</v>
          </cell>
          <cell r="U433" t="str">
            <v>Gap</v>
          </cell>
          <cell r="V433">
            <v>0</v>
          </cell>
          <cell r="W433" t="str">
            <v>FALSE גבעת זאב</v>
          </cell>
          <cell r="X433">
            <v>681</v>
          </cell>
          <cell r="Y433">
            <v>0</v>
          </cell>
          <cell r="Z433">
            <v>10</v>
          </cell>
          <cell r="AA433" t="str">
            <v>Gap</v>
          </cell>
          <cell r="AB433">
            <v>0</v>
          </cell>
        </row>
        <row r="434">
          <cell r="B434">
            <v>3730</v>
          </cell>
          <cell r="C434" t="str">
            <v>גבעת זאב</v>
          </cell>
          <cell r="D434">
            <v>9892</v>
          </cell>
          <cell r="E434" t="str">
            <v>ף</v>
          </cell>
          <cell r="F434" t="str">
            <v>ף גבעת זאב</v>
          </cell>
          <cell r="G434" t="str">
            <v>דרך חדשה בראשות שלומי אלפסי</v>
          </cell>
          <cell r="H434" t="str">
            <v>אלפסי שלומי</v>
          </cell>
          <cell r="I434" t="str">
            <v>גבעת זאב אלפסי שלומי</v>
          </cell>
          <cell r="J434">
            <v>6520</v>
          </cell>
          <cell r="K434">
            <v>6520</v>
          </cell>
          <cell r="L434">
            <v>5.1840490797546011E-2</v>
          </cell>
          <cell r="M434">
            <v>338</v>
          </cell>
          <cell r="N434">
            <v>5.1840490797546011E-2</v>
          </cell>
          <cell r="O434">
            <v>338</v>
          </cell>
          <cell r="P434">
            <v>11</v>
          </cell>
          <cell r="Q434" t="b">
            <v>0</v>
          </cell>
          <cell r="R434">
            <v>0</v>
          </cell>
          <cell r="S434">
            <v>593</v>
          </cell>
          <cell r="T434">
            <v>9.7999999999999989</v>
          </cell>
          <cell r="U434" t="str">
            <v>Gap</v>
          </cell>
          <cell r="V434">
            <v>0</v>
          </cell>
          <cell r="W434" t="str">
            <v>FALSE גבעת זאב</v>
          </cell>
          <cell r="X434">
            <v>681</v>
          </cell>
          <cell r="Y434">
            <v>0</v>
          </cell>
          <cell r="Z434">
            <v>10</v>
          </cell>
          <cell r="AA434" t="str">
            <v>Gap</v>
          </cell>
          <cell r="AB434">
            <v>0</v>
          </cell>
        </row>
        <row r="435">
          <cell r="B435">
            <v>3730</v>
          </cell>
          <cell r="C435" t="str">
            <v>גבעת זאב</v>
          </cell>
          <cell r="D435">
            <v>9892</v>
          </cell>
          <cell r="E435" t="str">
            <v>יץ</v>
          </cell>
          <cell r="F435" t="str">
            <v>יץ גבעת זאב</v>
          </cell>
          <cell r="G435" t="str">
            <v>עתיד טוב לגבעה</v>
          </cell>
          <cell r="H435" t="str">
            <v>מלכה חנן</v>
          </cell>
          <cell r="I435" t="str">
            <v>גבעת זאב מלכה חנן</v>
          </cell>
          <cell r="J435">
            <v>6520</v>
          </cell>
          <cell r="K435">
            <v>6520</v>
          </cell>
          <cell r="L435">
            <v>0</v>
          </cell>
          <cell r="N435">
            <v>0</v>
          </cell>
          <cell r="O435">
            <v>0</v>
          </cell>
          <cell r="P435">
            <v>11</v>
          </cell>
          <cell r="Q435" t="b">
            <v>0</v>
          </cell>
          <cell r="R435">
            <v>0</v>
          </cell>
          <cell r="S435">
            <v>593</v>
          </cell>
          <cell r="T435">
            <v>9.7999999999999989</v>
          </cell>
          <cell r="U435" t="str">
            <v>Gap</v>
          </cell>
          <cell r="V435">
            <v>0</v>
          </cell>
          <cell r="W435" t="str">
            <v>FALSE גבעת זאב</v>
          </cell>
          <cell r="X435">
            <v>681</v>
          </cell>
          <cell r="Y435">
            <v>0</v>
          </cell>
          <cell r="Z435">
            <v>10</v>
          </cell>
          <cell r="AA435" t="str">
            <v>Gap</v>
          </cell>
          <cell r="AB435">
            <v>0</v>
          </cell>
        </row>
        <row r="436">
          <cell r="B436">
            <v>681</v>
          </cell>
          <cell r="C436" t="str">
            <v>גבעת שמואל</v>
          </cell>
          <cell r="D436">
            <v>16529</v>
          </cell>
          <cell r="E436" t="str">
            <v>הן</v>
          </cell>
          <cell r="F436" t="str">
            <v>הן גבעת שמואל</v>
          </cell>
          <cell r="G436" t="str">
            <v>תנופה בגבעה בראשות יוסי ברודני</v>
          </cell>
          <cell r="H436" t="str">
            <v>ברודני יוסף</v>
          </cell>
          <cell r="I436" t="str">
            <v>גבעת שמואל ברודני יוסף</v>
          </cell>
          <cell r="J436">
            <v>8041</v>
          </cell>
          <cell r="K436">
            <v>8041</v>
          </cell>
          <cell r="L436">
            <v>0.30257430667827384</v>
          </cell>
          <cell r="M436">
            <v>2433</v>
          </cell>
          <cell r="N436">
            <v>0.30257430667827384</v>
          </cell>
          <cell r="O436">
            <v>2433</v>
          </cell>
          <cell r="P436">
            <v>13</v>
          </cell>
          <cell r="Q436" t="b">
            <v>1</v>
          </cell>
          <cell r="R436">
            <v>3.9</v>
          </cell>
          <cell r="S436">
            <v>619</v>
          </cell>
          <cell r="T436">
            <v>12.200000000000001</v>
          </cell>
          <cell r="U436" t="str">
            <v>Gap</v>
          </cell>
          <cell r="V436">
            <v>1</v>
          </cell>
          <cell r="W436" t="str">
            <v>TRUE גבעת שמואל</v>
          </cell>
          <cell r="X436">
            <v>7589</v>
          </cell>
          <cell r="Y436">
            <v>4</v>
          </cell>
          <cell r="Z436">
            <v>12</v>
          </cell>
          <cell r="AA436" t="str">
            <v>Gap</v>
          </cell>
          <cell r="AB436">
            <v>5</v>
          </cell>
        </row>
        <row r="437">
          <cell r="B437">
            <v>681</v>
          </cell>
          <cell r="C437" t="str">
            <v>גבעת שמואל</v>
          </cell>
          <cell r="D437">
            <v>16529</v>
          </cell>
          <cell r="E437" t="str">
            <v>טב</v>
          </cell>
          <cell r="F437" t="str">
            <v>טב גבעת שמואל</v>
          </cell>
          <cell r="G437" t="str">
            <v>הבית היהודי בראשות יעקב ויליאן</v>
          </cell>
          <cell r="I437" t="str">
            <v xml:space="preserve">גבעת שמואל </v>
          </cell>
          <cell r="J437">
            <v>8041</v>
          </cell>
          <cell r="K437">
            <v>8041</v>
          </cell>
          <cell r="L437">
            <v>0.20644198482775775</v>
          </cell>
          <cell r="M437">
            <v>1660</v>
          </cell>
          <cell r="N437">
            <v>0.20644198482775775</v>
          </cell>
          <cell r="O437">
            <v>1660</v>
          </cell>
          <cell r="P437">
            <v>13</v>
          </cell>
          <cell r="Q437" t="b">
            <v>1</v>
          </cell>
          <cell r="R437">
            <v>2.7</v>
          </cell>
          <cell r="S437">
            <v>619</v>
          </cell>
          <cell r="T437">
            <v>12.200000000000001</v>
          </cell>
          <cell r="U437" t="str">
            <v>Gap</v>
          </cell>
          <cell r="V437">
            <v>0</v>
          </cell>
          <cell r="W437" t="str">
            <v>TRUE גבעת שמואל</v>
          </cell>
          <cell r="X437">
            <v>7589</v>
          </cell>
          <cell r="Y437">
            <v>3</v>
          </cell>
          <cell r="Z437">
            <v>12</v>
          </cell>
          <cell r="AA437" t="str">
            <v>Gap</v>
          </cell>
          <cell r="AB437">
            <v>3</v>
          </cell>
        </row>
        <row r="438">
          <cell r="B438">
            <v>681</v>
          </cell>
          <cell r="C438" t="str">
            <v>גבעת שמואל</v>
          </cell>
          <cell r="D438">
            <v>16529</v>
          </cell>
          <cell r="E438" t="str">
            <v>פה</v>
          </cell>
          <cell r="F438" t="str">
            <v>פה גבעת שמואל</v>
          </cell>
          <cell r="G438" t="str">
            <v>חופש לעתיד הרשימה החילונית בראשות משה מרר</v>
          </cell>
          <cell r="I438" t="str">
            <v xml:space="preserve">גבעת שמואל </v>
          </cell>
          <cell r="J438">
            <v>8041</v>
          </cell>
          <cell r="K438">
            <v>8041</v>
          </cell>
          <cell r="L438">
            <v>0.17286407163288148</v>
          </cell>
          <cell r="M438">
            <v>1390</v>
          </cell>
          <cell r="N438">
            <v>0.17286407163288148</v>
          </cell>
          <cell r="O438">
            <v>1390</v>
          </cell>
          <cell r="P438">
            <v>13</v>
          </cell>
          <cell r="Q438" t="b">
            <v>1</v>
          </cell>
          <cell r="R438">
            <v>2.2000000000000002</v>
          </cell>
          <cell r="S438">
            <v>619</v>
          </cell>
          <cell r="T438">
            <v>12.200000000000001</v>
          </cell>
          <cell r="U438" t="str">
            <v>Gap</v>
          </cell>
          <cell r="V438">
            <v>0</v>
          </cell>
          <cell r="W438" t="str">
            <v>TRUE גבעת שמואל</v>
          </cell>
          <cell r="X438">
            <v>7589</v>
          </cell>
          <cell r="Y438">
            <v>2</v>
          </cell>
          <cell r="Z438">
            <v>12</v>
          </cell>
          <cell r="AA438" t="str">
            <v>Gap</v>
          </cell>
          <cell r="AB438">
            <v>2</v>
          </cell>
        </row>
        <row r="439">
          <cell r="B439">
            <v>681</v>
          </cell>
          <cell r="C439" t="str">
            <v>גבעת שמואל</v>
          </cell>
          <cell r="D439">
            <v>16529</v>
          </cell>
          <cell r="E439" t="str">
            <v>גש</v>
          </cell>
          <cell r="F439" t="str">
            <v>גש גבעת שמואל</v>
          </cell>
          <cell r="G439" t="str">
            <v>גש מחוברים למען גבעת שמואל</v>
          </cell>
          <cell r="I439" t="str">
            <v xml:space="preserve">גבעת שמואל </v>
          </cell>
          <cell r="J439">
            <v>8041</v>
          </cell>
          <cell r="K439">
            <v>8041</v>
          </cell>
          <cell r="L439">
            <v>0.16390996144758116</v>
          </cell>
          <cell r="M439">
            <v>1318</v>
          </cell>
          <cell r="N439">
            <v>0.16390996144758116</v>
          </cell>
          <cell r="O439">
            <v>1318</v>
          </cell>
          <cell r="P439">
            <v>13</v>
          </cell>
          <cell r="Q439" t="b">
            <v>1</v>
          </cell>
          <cell r="R439">
            <v>2.1</v>
          </cell>
          <cell r="S439">
            <v>619</v>
          </cell>
          <cell r="T439">
            <v>12.200000000000001</v>
          </cell>
          <cell r="U439" t="str">
            <v>Gap</v>
          </cell>
          <cell r="V439">
            <v>0</v>
          </cell>
          <cell r="W439" t="str">
            <v>TRUE גבעת שמואל</v>
          </cell>
          <cell r="X439">
            <v>7589</v>
          </cell>
          <cell r="Y439">
            <v>2</v>
          </cell>
          <cell r="Z439">
            <v>12</v>
          </cell>
          <cell r="AA439" t="str">
            <v>Gap</v>
          </cell>
          <cell r="AB439">
            <v>2</v>
          </cell>
        </row>
        <row r="440">
          <cell r="B440">
            <v>681</v>
          </cell>
          <cell r="C440" t="str">
            <v>גבעת שמואל</v>
          </cell>
          <cell r="D440">
            <v>16529</v>
          </cell>
          <cell r="E440" t="str">
            <v>כח</v>
          </cell>
          <cell r="F440" t="str">
            <v>כח גבעת שמואל</v>
          </cell>
          <cell r="G440" t="str">
            <v>ביחד</v>
          </cell>
          <cell r="I440" t="str">
            <v xml:space="preserve">גבעת שמואל </v>
          </cell>
          <cell r="J440">
            <v>8041</v>
          </cell>
          <cell r="K440">
            <v>8041</v>
          </cell>
          <cell r="L440">
            <v>9.7997761472453676E-2</v>
          </cell>
          <cell r="M440">
            <v>788</v>
          </cell>
          <cell r="N440">
            <v>9.7997761472453676E-2</v>
          </cell>
          <cell r="O440">
            <v>788</v>
          </cell>
          <cell r="P440">
            <v>13</v>
          </cell>
          <cell r="Q440" t="b">
            <v>1</v>
          </cell>
          <cell r="R440">
            <v>1.3</v>
          </cell>
          <cell r="S440">
            <v>619</v>
          </cell>
          <cell r="T440">
            <v>12.200000000000001</v>
          </cell>
          <cell r="U440" t="str">
            <v>Gap</v>
          </cell>
          <cell r="V440">
            <v>0</v>
          </cell>
          <cell r="W440" t="str">
            <v>TRUE גבעת שמואל</v>
          </cell>
          <cell r="X440">
            <v>7589</v>
          </cell>
          <cell r="Y440">
            <v>1</v>
          </cell>
          <cell r="Z440">
            <v>12</v>
          </cell>
          <cell r="AA440" t="str">
            <v>Gap</v>
          </cell>
          <cell r="AB440">
            <v>1</v>
          </cell>
        </row>
        <row r="441">
          <cell r="B441">
            <v>681</v>
          </cell>
          <cell r="C441" t="str">
            <v>גבעת שמואל</v>
          </cell>
          <cell r="D441">
            <v>16529</v>
          </cell>
          <cell r="E441" t="str">
            <v>מחל</v>
          </cell>
          <cell r="F441" t="str">
            <v>מחל גבעת שמואל</v>
          </cell>
          <cell r="G441" t="str">
            <v>הליכוד</v>
          </cell>
          <cell r="I441" t="str">
            <v xml:space="preserve">גבעת שמואל </v>
          </cell>
          <cell r="J441">
            <v>8041</v>
          </cell>
          <cell r="K441">
            <v>8041</v>
          </cell>
          <cell r="L441">
            <v>5.6211913941052107E-2</v>
          </cell>
          <cell r="M441">
            <v>452</v>
          </cell>
          <cell r="N441">
            <v>5.6211913941052107E-2</v>
          </cell>
          <cell r="O441">
            <v>452</v>
          </cell>
          <cell r="P441">
            <v>13</v>
          </cell>
          <cell r="Q441" t="b">
            <v>0</v>
          </cell>
          <cell r="R441">
            <v>0</v>
          </cell>
          <cell r="S441">
            <v>619</v>
          </cell>
          <cell r="T441">
            <v>12.200000000000001</v>
          </cell>
          <cell r="U441" t="str">
            <v>Gap</v>
          </cell>
          <cell r="V441">
            <v>0</v>
          </cell>
          <cell r="W441" t="str">
            <v>FALSE גבעת שמואל</v>
          </cell>
          <cell r="X441">
            <v>452</v>
          </cell>
          <cell r="Y441">
            <v>0</v>
          </cell>
          <cell r="Z441">
            <v>12</v>
          </cell>
          <cell r="AA441" t="str">
            <v>Gap</v>
          </cell>
          <cell r="AB441">
            <v>0</v>
          </cell>
        </row>
        <row r="442">
          <cell r="B442">
            <v>6300</v>
          </cell>
          <cell r="C442" t="str">
            <v>גבעתיים</v>
          </cell>
          <cell r="D442">
            <v>46431</v>
          </cell>
          <cell r="E442" t="str">
            <v>רק</v>
          </cell>
          <cell r="F442" t="str">
            <v>רק גבעתיים</v>
          </cell>
          <cell r="G442" t="str">
            <v>גבעתיים שלנו</v>
          </cell>
          <cell r="H442" t="str">
            <v>קוניק רן</v>
          </cell>
          <cell r="I442" t="str">
            <v>גבעתיים קוניק רן</v>
          </cell>
          <cell r="J442">
            <v>20635</v>
          </cell>
          <cell r="K442">
            <v>20635</v>
          </cell>
          <cell r="L442">
            <v>0.32071722801066149</v>
          </cell>
          <cell r="M442">
            <v>6618</v>
          </cell>
          <cell r="N442">
            <v>0.32071722801066149</v>
          </cell>
          <cell r="O442">
            <v>6618</v>
          </cell>
          <cell r="P442">
            <v>17</v>
          </cell>
          <cell r="Q442" t="b">
            <v>1</v>
          </cell>
          <cell r="R442">
            <v>5.5</v>
          </cell>
          <cell r="S442">
            <v>1214</v>
          </cell>
          <cell r="T442">
            <v>17</v>
          </cell>
          <cell r="U442" t="str">
            <v/>
          </cell>
          <cell r="V442">
            <v>1</v>
          </cell>
          <cell r="W442" t="str">
            <v>TRUE גבעתיים</v>
          </cell>
          <cell r="X442">
            <v>20635</v>
          </cell>
          <cell r="Y442">
            <v>5</v>
          </cell>
          <cell r="Z442">
            <v>17</v>
          </cell>
          <cell r="AA442" t="str">
            <v/>
          </cell>
          <cell r="AB442">
            <v>6</v>
          </cell>
        </row>
        <row r="443">
          <cell r="B443">
            <v>6300</v>
          </cell>
          <cell r="C443" t="str">
            <v>גבעתיים</v>
          </cell>
          <cell r="D443">
            <v>46431</v>
          </cell>
          <cell r="E443" t="str">
            <v>כן</v>
          </cell>
          <cell r="F443" t="str">
            <v>כן גבעתיים</v>
          </cell>
          <cell r="G443" t="str">
            <v>כן לגבעתיים</v>
          </cell>
          <cell r="H443" t="str">
            <v>בן שחר ראובן</v>
          </cell>
          <cell r="I443" t="str">
            <v>גבעתיים בן שחר ראובן</v>
          </cell>
          <cell r="J443">
            <v>20635</v>
          </cell>
          <cell r="K443">
            <v>20635</v>
          </cell>
          <cell r="L443">
            <v>0.18967773200872304</v>
          </cell>
          <cell r="M443">
            <v>3914</v>
          </cell>
          <cell r="N443">
            <v>0.18967773200872304</v>
          </cell>
          <cell r="O443">
            <v>3914</v>
          </cell>
          <cell r="P443">
            <v>17</v>
          </cell>
          <cell r="Q443" t="b">
            <v>1</v>
          </cell>
          <cell r="R443">
            <v>3.2</v>
          </cell>
          <cell r="S443">
            <v>1214</v>
          </cell>
          <cell r="T443">
            <v>17</v>
          </cell>
          <cell r="U443" t="str">
            <v/>
          </cell>
          <cell r="V443">
            <v>0</v>
          </cell>
          <cell r="W443" t="str">
            <v>TRUE גבעתיים</v>
          </cell>
          <cell r="X443">
            <v>20635</v>
          </cell>
          <cell r="Y443">
            <v>3</v>
          </cell>
          <cell r="Z443">
            <v>17</v>
          </cell>
          <cell r="AA443" t="str">
            <v/>
          </cell>
          <cell r="AB443">
            <v>3</v>
          </cell>
        </row>
        <row r="444">
          <cell r="B444">
            <v>6300</v>
          </cell>
          <cell r="C444" t="str">
            <v>גבעתיים</v>
          </cell>
          <cell r="D444">
            <v>46431</v>
          </cell>
          <cell r="E444" t="str">
            <v>מרצ</v>
          </cell>
          <cell r="F444" t="str">
            <v>מרצ גבעתיים</v>
          </cell>
          <cell r="G444" t="str">
            <v>מרצ בראשות ויוי וולפסון</v>
          </cell>
          <cell r="I444" t="str">
            <v xml:space="preserve">גבעתיים </v>
          </cell>
          <cell r="J444">
            <v>20635</v>
          </cell>
          <cell r="K444">
            <v>20635</v>
          </cell>
          <cell r="L444">
            <v>0.15338017930700268</v>
          </cell>
          <cell r="M444">
            <v>3165</v>
          </cell>
          <cell r="N444">
            <v>0.15338017930700268</v>
          </cell>
          <cell r="O444">
            <v>3165.0000000000005</v>
          </cell>
          <cell r="P444">
            <v>17</v>
          </cell>
          <cell r="Q444" t="b">
            <v>1</v>
          </cell>
          <cell r="R444">
            <v>2.6</v>
          </cell>
          <cell r="S444">
            <v>1214</v>
          </cell>
          <cell r="T444">
            <v>17</v>
          </cell>
          <cell r="U444" t="str">
            <v/>
          </cell>
          <cell r="V444">
            <v>0</v>
          </cell>
          <cell r="W444" t="str">
            <v>TRUE גבעתיים</v>
          </cell>
          <cell r="X444">
            <v>20635</v>
          </cell>
          <cell r="Y444">
            <v>3</v>
          </cell>
          <cell r="Z444">
            <v>17</v>
          </cell>
          <cell r="AA444" t="str">
            <v/>
          </cell>
          <cell r="AB444">
            <v>3</v>
          </cell>
        </row>
        <row r="445">
          <cell r="B445">
            <v>6300</v>
          </cell>
          <cell r="C445" t="str">
            <v>גבעתיים</v>
          </cell>
          <cell r="D445">
            <v>46431</v>
          </cell>
          <cell r="E445" t="str">
            <v>אמת</v>
          </cell>
          <cell r="F445" t="str">
            <v>אמת גבעתיים</v>
          </cell>
          <cell r="G445" t="str">
            <v>העבודה בראשות איריס אברהם</v>
          </cell>
          <cell r="H445" t="str">
            <v>אברהם איריס</v>
          </cell>
          <cell r="I445" t="str">
            <v>גבעתיים אברהם איריס</v>
          </cell>
          <cell r="J445">
            <v>20635</v>
          </cell>
          <cell r="K445">
            <v>20635</v>
          </cell>
          <cell r="L445">
            <v>0.11005573055488248</v>
          </cell>
          <cell r="M445">
            <v>2271</v>
          </cell>
          <cell r="N445">
            <v>0.11005573055488248</v>
          </cell>
          <cell r="O445">
            <v>2271</v>
          </cell>
          <cell r="P445">
            <v>17</v>
          </cell>
          <cell r="Q445" t="b">
            <v>1</v>
          </cell>
          <cell r="R445">
            <v>1.9</v>
          </cell>
          <cell r="S445">
            <v>1214</v>
          </cell>
          <cell r="T445">
            <v>17</v>
          </cell>
          <cell r="U445" t="str">
            <v/>
          </cell>
          <cell r="V445">
            <v>0</v>
          </cell>
          <cell r="W445" t="str">
            <v>TRUE גבעתיים</v>
          </cell>
          <cell r="X445">
            <v>20635</v>
          </cell>
          <cell r="Y445">
            <v>2</v>
          </cell>
          <cell r="Z445">
            <v>17</v>
          </cell>
          <cell r="AA445" t="str">
            <v/>
          </cell>
          <cell r="AB445">
            <v>2</v>
          </cell>
        </row>
        <row r="446">
          <cell r="B446">
            <v>6300</v>
          </cell>
          <cell r="C446" t="str">
            <v>גבעתיים</v>
          </cell>
          <cell r="D446">
            <v>46431</v>
          </cell>
          <cell r="E446" t="str">
            <v>טב</v>
          </cell>
          <cell r="F446" t="str">
            <v>טב גבעתיים</v>
          </cell>
          <cell r="G446" t="str">
            <v>הבית שלנו בגבעתיים בראשות מושיק גולדשטיין</v>
          </cell>
          <cell r="I446" t="str">
            <v xml:space="preserve">גבעתיים </v>
          </cell>
          <cell r="J446">
            <v>20635</v>
          </cell>
          <cell r="K446">
            <v>20635</v>
          </cell>
          <cell r="L446">
            <v>0.10758420159922462</v>
          </cell>
          <cell r="M446">
            <v>2220</v>
          </cell>
          <cell r="N446">
            <v>0.10758420159922462</v>
          </cell>
          <cell r="O446">
            <v>2220</v>
          </cell>
          <cell r="P446">
            <v>17</v>
          </cell>
          <cell r="Q446" t="b">
            <v>1</v>
          </cell>
          <cell r="R446">
            <v>1.8</v>
          </cell>
          <cell r="S446">
            <v>1214</v>
          </cell>
          <cell r="T446">
            <v>17</v>
          </cell>
          <cell r="U446" t="str">
            <v/>
          </cell>
          <cell r="V446">
            <v>0</v>
          </cell>
          <cell r="W446" t="str">
            <v>TRUE גבעתיים</v>
          </cell>
          <cell r="X446">
            <v>20635</v>
          </cell>
          <cell r="Y446">
            <v>2</v>
          </cell>
          <cell r="Z446">
            <v>17</v>
          </cell>
          <cell r="AA446" t="str">
            <v/>
          </cell>
          <cell r="AB446">
            <v>2</v>
          </cell>
        </row>
        <row r="447">
          <cell r="B447">
            <v>6300</v>
          </cell>
          <cell r="C447" t="str">
            <v>גבעתיים</v>
          </cell>
          <cell r="D447">
            <v>46431</v>
          </cell>
          <cell r="E447" t="str">
            <v>זך</v>
          </cell>
          <cell r="F447" t="str">
            <v>זך גבעתיים</v>
          </cell>
          <cell r="G447" t="str">
            <v>הגימלאים בגבעתיים למועצת העיר בראשות בני רייך</v>
          </cell>
          <cell r="I447" t="str">
            <v xml:space="preserve">גבעתיים </v>
          </cell>
          <cell r="J447">
            <v>20635</v>
          </cell>
          <cell r="K447">
            <v>20635</v>
          </cell>
          <cell r="L447">
            <v>6.5374363944754058E-2</v>
          </cell>
          <cell r="M447">
            <v>1349</v>
          </cell>
          <cell r="N447">
            <v>6.5374363944754058E-2</v>
          </cell>
          <cell r="O447">
            <v>1349</v>
          </cell>
          <cell r="P447">
            <v>17</v>
          </cell>
          <cell r="Q447" t="b">
            <v>1</v>
          </cell>
          <cell r="R447">
            <v>1.1000000000000001</v>
          </cell>
          <cell r="S447">
            <v>1214</v>
          </cell>
          <cell r="T447">
            <v>17</v>
          </cell>
          <cell r="U447" t="str">
            <v/>
          </cell>
          <cell r="V447">
            <v>0</v>
          </cell>
          <cell r="W447" t="str">
            <v>TRUE גבעתיים</v>
          </cell>
          <cell r="X447">
            <v>20635</v>
          </cell>
          <cell r="Y447">
            <v>1</v>
          </cell>
          <cell r="Z447">
            <v>17</v>
          </cell>
          <cell r="AA447" t="str">
            <v/>
          </cell>
          <cell r="AB447">
            <v>1</v>
          </cell>
        </row>
        <row r="448">
          <cell r="B448">
            <v>6300</v>
          </cell>
          <cell r="C448" t="str">
            <v>גבעתיים</v>
          </cell>
          <cell r="D448">
            <v>46431</v>
          </cell>
          <cell r="E448" t="str">
            <v>מחל</v>
          </cell>
          <cell r="F448" t="str">
            <v>מחל גבעתיים</v>
          </cell>
          <cell r="G448" t="str">
            <v>הליכוד בראשות ארגמן טלי</v>
          </cell>
          <cell r="I448" t="str">
            <v xml:space="preserve">גבעתיים </v>
          </cell>
          <cell r="J448">
            <v>20635</v>
          </cell>
          <cell r="K448">
            <v>20635</v>
          </cell>
          <cell r="L448">
            <v>5.3210564574751637E-2</v>
          </cell>
          <cell r="M448">
            <v>1098</v>
          </cell>
          <cell r="N448">
            <v>5.3210564574751637E-2</v>
          </cell>
          <cell r="O448">
            <v>1098</v>
          </cell>
          <cell r="P448">
            <v>17</v>
          </cell>
          <cell r="Q448" t="b">
            <v>1</v>
          </cell>
          <cell r="R448">
            <v>0.9</v>
          </cell>
          <cell r="S448">
            <v>1214</v>
          </cell>
          <cell r="T448">
            <v>17</v>
          </cell>
          <cell r="U448" t="str">
            <v/>
          </cell>
          <cell r="V448">
            <v>0</v>
          </cell>
          <cell r="W448" t="str">
            <v>TRUE גבעתיים</v>
          </cell>
          <cell r="X448">
            <v>20635</v>
          </cell>
          <cell r="Y448">
            <v>1</v>
          </cell>
          <cell r="Z448">
            <v>17</v>
          </cell>
          <cell r="AA448" t="str">
            <v/>
          </cell>
          <cell r="AB448">
            <v>1</v>
          </cell>
        </row>
        <row r="449">
          <cell r="B449">
            <v>2550</v>
          </cell>
          <cell r="C449" t="str">
            <v>גדרה</v>
          </cell>
          <cell r="D449">
            <v>15325</v>
          </cell>
          <cell r="E449" t="str">
            <v>א</v>
          </cell>
          <cell r="F449" t="str">
            <v>א גדרה</v>
          </cell>
          <cell r="G449" t="str">
            <v>גדרתים בראשות אלון גייר</v>
          </cell>
          <cell r="H449" t="str">
            <v>גייר אלון</v>
          </cell>
          <cell r="I449" t="str">
            <v>גדרה גייר אלון</v>
          </cell>
          <cell r="J449">
            <v>9734</v>
          </cell>
          <cell r="K449">
            <v>9734</v>
          </cell>
          <cell r="L449">
            <v>0.31508115882473803</v>
          </cell>
          <cell r="M449">
            <v>3067</v>
          </cell>
          <cell r="N449">
            <v>0.31508115882473803</v>
          </cell>
          <cell r="O449">
            <v>3067</v>
          </cell>
          <cell r="P449">
            <v>13</v>
          </cell>
          <cell r="Q449" t="b">
            <v>1</v>
          </cell>
          <cell r="R449">
            <v>4.0999999999999996</v>
          </cell>
          <cell r="S449">
            <v>749</v>
          </cell>
          <cell r="T449">
            <v>11.3</v>
          </cell>
          <cell r="U449" t="str">
            <v>Gap</v>
          </cell>
          <cell r="V449">
            <v>0</v>
          </cell>
          <cell r="W449" t="str">
            <v>TRUE גדרה</v>
          </cell>
          <cell r="X449">
            <v>8472</v>
          </cell>
          <cell r="Y449">
            <v>5</v>
          </cell>
          <cell r="Z449">
            <v>13</v>
          </cell>
          <cell r="AA449" t="str">
            <v/>
          </cell>
          <cell r="AB449">
            <v>5</v>
          </cell>
        </row>
        <row r="450">
          <cell r="B450">
            <v>2550</v>
          </cell>
          <cell r="C450" t="str">
            <v>גדרה</v>
          </cell>
          <cell r="D450">
            <v>15325</v>
          </cell>
          <cell r="E450" t="str">
            <v>גמ</v>
          </cell>
          <cell r="F450" t="str">
            <v>גמ גדרה</v>
          </cell>
          <cell r="G450" t="str">
            <v>בונים עתיד בראשות יואל גמליאל</v>
          </cell>
          <cell r="H450" t="str">
            <v>גמליאל יואל</v>
          </cell>
          <cell r="I450" t="str">
            <v>גדרה גמליאל יואל</v>
          </cell>
          <cell r="J450">
            <v>9734</v>
          </cell>
          <cell r="K450">
            <v>9734</v>
          </cell>
          <cell r="L450">
            <v>0.30953359358948018</v>
          </cell>
          <cell r="M450">
            <v>3013</v>
          </cell>
          <cell r="N450">
            <v>0.30953359358948018</v>
          </cell>
          <cell r="O450">
            <v>3013</v>
          </cell>
          <cell r="P450">
            <v>13</v>
          </cell>
          <cell r="Q450" t="b">
            <v>1</v>
          </cell>
          <cell r="R450">
            <v>4</v>
          </cell>
          <cell r="S450">
            <v>749</v>
          </cell>
          <cell r="T450">
            <v>11.3</v>
          </cell>
          <cell r="U450" t="str">
            <v>Gap</v>
          </cell>
          <cell r="V450">
            <v>1</v>
          </cell>
          <cell r="W450" t="str">
            <v>TRUE גדרה</v>
          </cell>
          <cell r="X450">
            <v>8472</v>
          </cell>
          <cell r="Y450">
            <v>5</v>
          </cell>
          <cell r="Z450">
            <v>13</v>
          </cell>
          <cell r="AA450" t="str">
            <v/>
          </cell>
          <cell r="AB450">
            <v>6</v>
          </cell>
        </row>
        <row r="451">
          <cell r="B451">
            <v>2550</v>
          </cell>
          <cell r="C451" t="str">
            <v>גדרה</v>
          </cell>
          <cell r="D451">
            <v>15325</v>
          </cell>
          <cell r="E451" t="str">
            <v>גש</v>
          </cell>
          <cell r="F451" t="str">
            <v>גש גדרה</v>
          </cell>
          <cell r="G451" t="str">
            <v>גשר- מחוברים לתושבים</v>
          </cell>
          <cell r="I451" t="str">
            <v xml:space="preserve">גדרה </v>
          </cell>
          <cell r="J451">
            <v>9734</v>
          </cell>
          <cell r="K451">
            <v>9734</v>
          </cell>
          <cell r="L451">
            <v>9.7287856996096156E-2</v>
          </cell>
          <cell r="M451">
            <v>947</v>
          </cell>
          <cell r="N451">
            <v>9.7287856996096156E-2</v>
          </cell>
          <cell r="O451">
            <v>947</v>
          </cell>
          <cell r="P451">
            <v>13</v>
          </cell>
          <cell r="Q451" t="b">
            <v>1</v>
          </cell>
          <cell r="R451">
            <v>1.3</v>
          </cell>
          <cell r="S451">
            <v>749</v>
          </cell>
          <cell r="T451">
            <v>11.3</v>
          </cell>
          <cell r="U451" t="str">
            <v>Gap</v>
          </cell>
          <cell r="V451">
            <v>0</v>
          </cell>
          <cell r="W451" t="str">
            <v>TRUE גדרה</v>
          </cell>
          <cell r="X451">
            <v>8472</v>
          </cell>
          <cell r="Y451">
            <v>1</v>
          </cell>
          <cell r="Z451">
            <v>13</v>
          </cell>
          <cell r="AA451" t="str">
            <v/>
          </cell>
          <cell r="AB451">
            <v>1</v>
          </cell>
        </row>
        <row r="452">
          <cell r="B452">
            <v>2550</v>
          </cell>
          <cell r="C452" t="str">
            <v>גדרה</v>
          </cell>
          <cell r="D452">
            <v>15325</v>
          </cell>
          <cell r="E452" t="str">
            <v>טב</v>
          </cell>
          <cell r="F452" t="str">
            <v>טב גדרה</v>
          </cell>
          <cell r="G452" t="str">
            <v>הבית היהודי בראשות ציון ידאעי</v>
          </cell>
          <cell r="I452" t="str">
            <v xml:space="preserve">גדרה </v>
          </cell>
          <cell r="J452">
            <v>9734</v>
          </cell>
          <cell r="K452">
            <v>9734</v>
          </cell>
          <cell r="L452">
            <v>7.8795972878569959E-2</v>
          </cell>
          <cell r="M452">
            <v>767</v>
          </cell>
          <cell r="N452">
            <v>7.8795972878569959E-2</v>
          </cell>
          <cell r="O452">
            <v>767</v>
          </cell>
          <cell r="P452">
            <v>13</v>
          </cell>
          <cell r="Q452" t="b">
            <v>1</v>
          </cell>
          <cell r="R452">
            <v>1</v>
          </cell>
          <cell r="S452">
            <v>749</v>
          </cell>
          <cell r="T452">
            <v>11.3</v>
          </cell>
          <cell r="U452" t="str">
            <v>Gap</v>
          </cell>
          <cell r="V452">
            <v>0</v>
          </cell>
          <cell r="W452" t="str">
            <v>TRUE גדרה</v>
          </cell>
          <cell r="X452">
            <v>8472</v>
          </cell>
          <cell r="Y452">
            <v>1</v>
          </cell>
          <cell r="Z452">
            <v>13</v>
          </cell>
          <cell r="AA452" t="str">
            <v/>
          </cell>
          <cell r="AB452">
            <v>1</v>
          </cell>
        </row>
        <row r="453">
          <cell r="B453">
            <v>2550</v>
          </cell>
          <cell r="C453" t="str">
            <v>גדרה</v>
          </cell>
          <cell r="D453">
            <v>15325</v>
          </cell>
          <cell r="E453" t="str">
            <v>יד</v>
          </cell>
          <cell r="F453" t="str">
            <v>יד גדרה</v>
          </cell>
          <cell r="G453" t="str">
            <v>צעירי גדרה</v>
          </cell>
          <cell r="I453" t="str">
            <v xml:space="preserve">גדרה </v>
          </cell>
          <cell r="J453">
            <v>9734</v>
          </cell>
          <cell r="K453">
            <v>9734</v>
          </cell>
          <cell r="L453">
            <v>6.9652763509348681E-2</v>
          </cell>
          <cell r="M453">
            <v>678</v>
          </cell>
          <cell r="N453">
            <v>6.9652763509348681E-2</v>
          </cell>
          <cell r="O453">
            <v>678.00000000000011</v>
          </cell>
          <cell r="P453">
            <v>13</v>
          </cell>
          <cell r="Q453" t="b">
            <v>1</v>
          </cell>
          <cell r="R453">
            <v>0.9</v>
          </cell>
          <cell r="S453">
            <v>749</v>
          </cell>
          <cell r="T453">
            <v>11.3</v>
          </cell>
          <cell r="U453" t="str">
            <v>Gap</v>
          </cell>
          <cell r="V453">
            <v>0</v>
          </cell>
          <cell r="W453" t="str">
            <v>TRUE גדרה</v>
          </cell>
          <cell r="X453">
            <v>8472</v>
          </cell>
          <cell r="Y453">
            <v>1</v>
          </cell>
          <cell r="Z453">
            <v>13</v>
          </cell>
          <cell r="AA453" t="str">
            <v/>
          </cell>
          <cell r="AB453">
            <v>1</v>
          </cell>
        </row>
        <row r="454">
          <cell r="B454">
            <v>2550</v>
          </cell>
          <cell r="C454" t="str">
            <v>גדרה</v>
          </cell>
          <cell r="D454">
            <v>15325</v>
          </cell>
          <cell r="E454" t="str">
            <v>קל</v>
          </cell>
          <cell r="F454" t="str">
            <v>קל גדרה</v>
          </cell>
          <cell r="G454" t="str">
            <v>התנועה למען גדרה</v>
          </cell>
          <cell r="I454" t="str">
            <v xml:space="preserve">גדרה </v>
          </cell>
          <cell r="J454">
            <v>9734</v>
          </cell>
          <cell r="K454">
            <v>9734</v>
          </cell>
          <cell r="L454">
            <v>3.7394698993219642E-2</v>
          </cell>
          <cell r="M454">
            <v>364</v>
          </cell>
          <cell r="N454">
            <v>3.7394698993219642E-2</v>
          </cell>
          <cell r="O454">
            <v>364</v>
          </cell>
          <cell r="P454">
            <v>13</v>
          </cell>
          <cell r="Q454" t="b">
            <v>0</v>
          </cell>
          <cell r="R454">
            <v>0</v>
          </cell>
          <cell r="S454">
            <v>749</v>
          </cell>
          <cell r="T454">
            <v>11.3</v>
          </cell>
          <cell r="U454" t="str">
            <v>Gap</v>
          </cell>
          <cell r="V454">
            <v>0</v>
          </cell>
          <cell r="W454" t="str">
            <v>FALSE גדרה</v>
          </cell>
          <cell r="X454">
            <v>1262</v>
          </cell>
          <cell r="Y454">
            <v>0</v>
          </cell>
          <cell r="Z454">
            <v>13</v>
          </cell>
          <cell r="AA454" t="str">
            <v/>
          </cell>
          <cell r="AB454">
            <v>0</v>
          </cell>
        </row>
        <row r="455">
          <cell r="B455">
            <v>2550</v>
          </cell>
          <cell r="C455" t="str">
            <v>גדרה</v>
          </cell>
          <cell r="D455">
            <v>15325</v>
          </cell>
          <cell r="E455" t="str">
            <v>זך</v>
          </cell>
          <cell r="F455" t="str">
            <v>זך גדרה</v>
          </cell>
          <cell r="G455" t="str">
            <v>התקווה</v>
          </cell>
          <cell r="I455" t="str">
            <v xml:space="preserve">גדרה </v>
          </cell>
          <cell r="J455">
            <v>9734</v>
          </cell>
          <cell r="K455">
            <v>9734</v>
          </cell>
          <cell r="L455">
            <v>3.3388124101088969E-2</v>
          </cell>
          <cell r="M455">
            <v>325</v>
          </cell>
          <cell r="N455">
            <v>3.3388124101088969E-2</v>
          </cell>
          <cell r="O455">
            <v>325</v>
          </cell>
          <cell r="P455">
            <v>13</v>
          </cell>
          <cell r="Q455" t="b">
            <v>0</v>
          </cell>
          <cell r="R455">
            <v>0</v>
          </cell>
          <cell r="S455">
            <v>749</v>
          </cell>
          <cell r="T455">
            <v>11.3</v>
          </cell>
          <cell r="U455" t="str">
            <v>Gap</v>
          </cell>
          <cell r="V455">
            <v>0</v>
          </cell>
          <cell r="W455" t="str">
            <v>FALSE גדרה</v>
          </cell>
          <cell r="X455">
            <v>1262</v>
          </cell>
          <cell r="Y455">
            <v>0</v>
          </cell>
          <cell r="Z455">
            <v>13</v>
          </cell>
          <cell r="AA455" t="str">
            <v/>
          </cell>
          <cell r="AB455">
            <v>0</v>
          </cell>
        </row>
        <row r="456">
          <cell r="B456">
            <v>2550</v>
          </cell>
          <cell r="C456" t="str">
            <v>גדרה</v>
          </cell>
          <cell r="D456">
            <v>15325</v>
          </cell>
          <cell r="E456" t="str">
            <v>חי</v>
          </cell>
          <cell r="F456" t="str">
            <v>חי גדרה</v>
          </cell>
          <cell r="G456" t="str">
            <v>יוזמה חדשה</v>
          </cell>
          <cell r="I456" t="str">
            <v xml:space="preserve">גדרה </v>
          </cell>
          <cell r="J456">
            <v>9734</v>
          </cell>
          <cell r="K456">
            <v>9734</v>
          </cell>
          <cell r="L456">
            <v>3.1025272241627287E-2</v>
          </cell>
          <cell r="M456">
            <v>302</v>
          </cell>
          <cell r="N456">
            <v>3.1025272241627287E-2</v>
          </cell>
          <cell r="O456">
            <v>302</v>
          </cell>
          <cell r="P456">
            <v>13</v>
          </cell>
          <cell r="Q456" t="b">
            <v>0</v>
          </cell>
          <cell r="R456">
            <v>0</v>
          </cell>
          <cell r="S456">
            <v>749</v>
          </cell>
          <cell r="T456">
            <v>11.3</v>
          </cell>
          <cell r="U456" t="str">
            <v>Gap</v>
          </cell>
          <cell r="V456">
            <v>0</v>
          </cell>
          <cell r="W456" t="str">
            <v>FALSE גדרה</v>
          </cell>
          <cell r="X456">
            <v>1262</v>
          </cell>
          <cell r="Y456">
            <v>0</v>
          </cell>
          <cell r="Z456">
            <v>13</v>
          </cell>
          <cell r="AA456" t="str">
            <v/>
          </cell>
          <cell r="AB456">
            <v>0</v>
          </cell>
        </row>
        <row r="457">
          <cell r="B457">
            <v>2550</v>
          </cell>
          <cell r="C457" t="str">
            <v>גדרה</v>
          </cell>
          <cell r="D457">
            <v>15325</v>
          </cell>
          <cell r="E457" t="str">
            <v>ף</v>
          </cell>
          <cell r="F457" t="str">
            <v>ף גדרה</v>
          </cell>
          <cell r="G457" t="str">
            <v>לב</v>
          </cell>
          <cell r="H457" t="str">
            <v>יוסף טובה</v>
          </cell>
          <cell r="I457" t="str">
            <v>גדרה יוסף טובה</v>
          </cell>
          <cell r="J457">
            <v>9734</v>
          </cell>
          <cell r="K457">
            <v>9734</v>
          </cell>
          <cell r="L457">
            <v>2.7840558865831106E-2</v>
          </cell>
          <cell r="M457">
            <v>271</v>
          </cell>
          <cell r="N457">
            <v>2.7840558865831106E-2</v>
          </cell>
          <cell r="O457">
            <v>271</v>
          </cell>
          <cell r="P457">
            <v>13</v>
          </cell>
          <cell r="Q457" t="b">
            <v>0</v>
          </cell>
          <cell r="R457">
            <v>0</v>
          </cell>
          <cell r="S457">
            <v>749</v>
          </cell>
          <cell r="T457">
            <v>11.3</v>
          </cell>
          <cell r="U457" t="str">
            <v>Gap</v>
          </cell>
          <cell r="V457">
            <v>0</v>
          </cell>
          <cell r="W457" t="str">
            <v>FALSE גדרה</v>
          </cell>
          <cell r="X457">
            <v>1262</v>
          </cell>
          <cell r="Y457">
            <v>0</v>
          </cell>
          <cell r="Z457">
            <v>13</v>
          </cell>
          <cell r="AA457" t="str">
            <v/>
          </cell>
          <cell r="AB457">
            <v>0</v>
          </cell>
        </row>
        <row r="458">
          <cell r="B458">
            <v>166</v>
          </cell>
          <cell r="C458" t="str">
            <v>גן יבנה</v>
          </cell>
          <cell r="D458">
            <v>14168</v>
          </cell>
          <cell r="E458" t="str">
            <v>ד</v>
          </cell>
          <cell r="F458" t="str">
            <v>ד גן יבנה</v>
          </cell>
          <cell r="G458" t="str">
            <v>דרור לגן יבנה</v>
          </cell>
          <cell r="H458" t="str">
            <v>דרור אהרון</v>
          </cell>
          <cell r="I458" t="str">
            <v>גן יבנה דרור אהרון</v>
          </cell>
          <cell r="J458">
            <v>7717</v>
          </cell>
          <cell r="K458">
            <v>7717</v>
          </cell>
          <cell r="L458">
            <v>0.40365426979396141</v>
          </cell>
          <cell r="M458">
            <v>3115</v>
          </cell>
          <cell r="N458">
            <v>0.40365426979396141</v>
          </cell>
          <cell r="O458">
            <v>3115</v>
          </cell>
          <cell r="P458">
            <v>13</v>
          </cell>
          <cell r="Q458" t="b">
            <v>1</v>
          </cell>
          <cell r="R458">
            <v>5.2</v>
          </cell>
          <cell r="S458">
            <v>594</v>
          </cell>
          <cell r="T458">
            <v>11.500000000000002</v>
          </cell>
          <cell r="U458" t="str">
            <v>Gap</v>
          </cell>
          <cell r="V458">
            <v>1</v>
          </cell>
          <cell r="W458" t="str">
            <v>TRUE גן יבנה</v>
          </cell>
          <cell r="X458">
            <v>6832</v>
          </cell>
          <cell r="Y458">
            <v>6</v>
          </cell>
          <cell r="Z458">
            <v>13</v>
          </cell>
          <cell r="AA458" t="str">
            <v/>
          </cell>
          <cell r="AB458">
            <v>7</v>
          </cell>
        </row>
        <row r="459">
          <cell r="B459">
            <v>166</v>
          </cell>
          <cell r="C459" t="str">
            <v>גן יבנה</v>
          </cell>
          <cell r="D459">
            <v>14168</v>
          </cell>
          <cell r="E459" t="str">
            <v>מחל</v>
          </cell>
          <cell r="F459" t="str">
            <v>מחל גן יבנה</v>
          </cell>
          <cell r="G459" t="str">
            <v>הליכוד בראשות ירון ניסים</v>
          </cell>
          <cell r="H459" t="str">
            <v>ניסים (יחיא) ירון</v>
          </cell>
          <cell r="I459" t="str">
            <v>גן יבנה ניסים (יחיא) ירון</v>
          </cell>
          <cell r="J459">
            <v>7717</v>
          </cell>
          <cell r="K459">
            <v>7717</v>
          </cell>
          <cell r="L459">
            <v>0.20279901516133211</v>
          </cell>
          <cell r="M459">
            <v>1565</v>
          </cell>
          <cell r="N459">
            <v>0.20279901516133211</v>
          </cell>
          <cell r="O459">
            <v>1565</v>
          </cell>
          <cell r="P459">
            <v>13</v>
          </cell>
          <cell r="Q459" t="b">
            <v>1</v>
          </cell>
          <cell r="R459">
            <v>2.6</v>
          </cell>
          <cell r="S459">
            <v>594</v>
          </cell>
          <cell r="T459">
            <v>11.500000000000002</v>
          </cell>
          <cell r="U459" t="str">
            <v>Gap</v>
          </cell>
          <cell r="V459">
            <v>0</v>
          </cell>
          <cell r="W459" t="str">
            <v>TRUE גן יבנה</v>
          </cell>
          <cell r="X459">
            <v>6832</v>
          </cell>
          <cell r="Y459">
            <v>3</v>
          </cell>
          <cell r="Z459">
            <v>13</v>
          </cell>
          <cell r="AA459" t="str">
            <v/>
          </cell>
          <cell r="AB459">
            <v>3</v>
          </cell>
        </row>
        <row r="460">
          <cell r="B460">
            <v>166</v>
          </cell>
          <cell r="C460" t="str">
            <v>גן יבנה</v>
          </cell>
          <cell r="D460">
            <v>14168</v>
          </cell>
          <cell r="E460" t="str">
            <v>יד</v>
          </cell>
          <cell r="F460" t="str">
            <v>יד גן יבנה</v>
          </cell>
          <cell r="G460" t="str">
            <v>יד בראשות אלי אלוש</v>
          </cell>
          <cell r="H460" t="str">
            <v>אלוש אלי</v>
          </cell>
          <cell r="I460" t="str">
            <v>גן יבנה אלוש אלי</v>
          </cell>
          <cell r="J460">
            <v>7717</v>
          </cell>
          <cell r="K460">
            <v>7717</v>
          </cell>
          <cell r="L460">
            <v>0.13800699753790333</v>
          </cell>
          <cell r="M460">
            <v>1065</v>
          </cell>
          <cell r="N460">
            <v>0.13800699753790333</v>
          </cell>
          <cell r="O460">
            <v>1065</v>
          </cell>
          <cell r="P460">
            <v>13</v>
          </cell>
          <cell r="Q460" t="b">
            <v>1</v>
          </cell>
          <cell r="R460">
            <v>1.8</v>
          </cell>
          <cell r="S460">
            <v>594</v>
          </cell>
          <cell r="T460">
            <v>11.500000000000002</v>
          </cell>
          <cell r="U460" t="str">
            <v>Gap</v>
          </cell>
          <cell r="V460">
            <v>0</v>
          </cell>
          <cell r="W460" t="str">
            <v>TRUE גן יבנה</v>
          </cell>
          <cell r="X460">
            <v>6832</v>
          </cell>
          <cell r="Y460">
            <v>2</v>
          </cell>
          <cell r="Z460">
            <v>13</v>
          </cell>
          <cell r="AA460" t="str">
            <v/>
          </cell>
          <cell r="AB460">
            <v>2</v>
          </cell>
        </row>
        <row r="461">
          <cell r="B461">
            <v>166</v>
          </cell>
          <cell r="C461" t="str">
            <v>גן יבנה</v>
          </cell>
          <cell r="D461">
            <v>14168</v>
          </cell>
          <cell r="E461" t="str">
            <v>שס</v>
          </cell>
          <cell r="F461" t="str">
            <v>שס גן יבנה</v>
          </cell>
          <cell r="G461" t="str">
            <v>התנועה לאחדות גן יבנה</v>
          </cell>
          <cell r="I461" t="str">
            <v xml:space="preserve">גן יבנה </v>
          </cell>
          <cell r="J461">
            <v>7717</v>
          </cell>
          <cell r="K461">
            <v>7717</v>
          </cell>
          <cell r="L461">
            <v>8.137877413502656E-2</v>
          </cell>
          <cell r="M461">
            <v>628</v>
          </cell>
          <cell r="N461">
            <v>8.137877413502656E-2</v>
          </cell>
          <cell r="O461">
            <v>628</v>
          </cell>
          <cell r="P461">
            <v>13</v>
          </cell>
          <cell r="Q461" t="b">
            <v>1</v>
          </cell>
          <cell r="R461">
            <v>1.1000000000000001</v>
          </cell>
          <cell r="S461">
            <v>594</v>
          </cell>
          <cell r="T461">
            <v>11.500000000000002</v>
          </cell>
          <cell r="U461" t="str">
            <v>Gap</v>
          </cell>
          <cell r="V461">
            <v>0</v>
          </cell>
          <cell r="W461" t="str">
            <v>TRUE גן יבנה</v>
          </cell>
          <cell r="X461">
            <v>6832</v>
          </cell>
          <cell r="Y461">
            <v>1</v>
          </cell>
          <cell r="Z461">
            <v>13</v>
          </cell>
          <cell r="AA461" t="str">
            <v/>
          </cell>
          <cell r="AB461">
            <v>1</v>
          </cell>
        </row>
        <row r="462">
          <cell r="B462">
            <v>166</v>
          </cell>
          <cell r="C462" t="str">
            <v>גן יבנה</v>
          </cell>
          <cell r="D462">
            <v>14168</v>
          </cell>
          <cell r="E462" t="str">
            <v>טב</v>
          </cell>
          <cell r="F462" t="str">
            <v>טב גן יבנה</v>
          </cell>
          <cell r="G462" t="str">
            <v>הבית היהודי בראשות אביחי עוגן</v>
          </cell>
          <cell r="H462" t="str">
            <v>עוגן אביחי</v>
          </cell>
          <cell r="I462" t="str">
            <v>גן יבנה עוגן אביחי</v>
          </cell>
          <cell r="J462">
            <v>7717</v>
          </cell>
          <cell r="K462">
            <v>7717</v>
          </cell>
          <cell r="L462">
            <v>5.9479072178307633E-2</v>
          </cell>
          <cell r="M462">
            <v>459</v>
          </cell>
          <cell r="N462">
            <v>5.9479072178307633E-2</v>
          </cell>
          <cell r="O462">
            <v>459</v>
          </cell>
          <cell r="P462">
            <v>13</v>
          </cell>
          <cell r="Q462" t="b">
            <v>1</v>
          </cell>
          <cell r="R462">
            <v>0.8</v>
          </cell>
          <cell r="S462">
            <v>594</v>
          </cell>
          <cell r="T462">
            <v>11.500000000000002</v>
          </cell>
          <cell r="U462" t="str">
            <v>Gap</v>
          </cell>
          <cell r="V462">
            <v>0</v>
          </cell>
          <cell r="W462" t="str">
            <v>TRUE גן יבנה</v>
          </cell>
          <cell r="X462">
            <v>6832</v>
          </cell>
          <cell r="Y462">
            <v>1</v>
          </cell>
          <cell r="Z462">
            <v>13</v>
          </cell>
          <cell r="AA462" t="str">
            <v/>
          </cell>
          <cell r="AB462">
            <v>1</v>
          </cell>
        </row>
        <row r="463">
          <cell r="B463">
            <v>166</v>
          </cell>
          <cell r="C463" t="str">
            <v>גן יבנה</v>
          </cell>
          <cell r="D463">
            <v>14168</v>
          </cell>
          <cell r="E463" t="str">
            <v>גנ</v>
          </cell>
          <cell r="F463" t="str">
            <v>גנ גן יבנה</v>
          </cell>
          <cell r="G463" t="str">
            <v>אגודת ישראל נימרוד אברהם</v>
          </cell>
          <cell r="I463" t="str">
            <v xml:space="preserve">גן יבנה </v>
          </cell>
          <cell r="J463">
            <v>7717</v>
          </cell>
          <cell r="K463">
            <v>7717</v>
          </cell>
          <cell r="L463">
            <v>3.1359336529739539E-2</v>
          </cell>
          <cell r="M463">
            <v>242</v>
          </cell>
          <cell r="N463">
            <v>3.1359336529739539E-2</v>
          </cell>
          <cell r="O463">
            <v>242.00000000000003</v>
          </cell>
          <cell r="P463">
            <v>13</v>
          </cell>
          <cell r="Q463" t="b">
            <v>0</v>
          </cell>
          <cell r="R463">
            <v>0</v>
          </cell>
          <cell r="S463">
            <v>594</v>
          </cell>
          <cell r="T463">
            <v>11.500000000000002</v>
          </cell>
          <cell r="U463" t="str">
            <v>Gap</v>
          </cell>
          <cell r="V463">
            <v>0</v>
          </cell>
          <cell r="W463" t="str">
            <v>FALSE גן יבנה</v>
          </cell>
          <cell r="X463">
            <v>885</v>
          </cell>
          <cell r="Y463">
            <v>0</v>
          </cell>
          <cell r="Z463">
            <v>13</v>
          </cell>
          <cell r="AA463" t="str">
            <v/>
          </cell>
          <cell r="AB463">
            <v>0</v>
          </cell>
        </row>
        <row r="464">
          <cell r="B464">
            <v>166</v>
          </cell>
          <cell r="C464" t="str">
            <v>גן יבנה</v>
          </cell>
          <cell r="D464">
            <v>14168</v>
          </cell>
          <cell r="E464" t="str">
            <v>נץ</v>
          </cell>
          <cell r="F464" t="str">
            <v>נץ גן יבנה</v>
          </cell>
          <cell r="G464" t="str">
            <v>תנופה לגן יבנה</v>
          </cell>
          <cell r="H464" t="str">
            <v>הראל ארז</v>
          </cell>
          <cell r="I464" t="str">
            <v>גן יבנה הראל ארז</v>
          </cell>
          <cell r="J464">
            <v>7717</v>
          </cell>
          <cell r="K464">
            <v>7717</v>
          </cell>
          <cell r="L464">
            <v>3.0322664247764676E-2</v>
          </cell>
          <cell r="M464">
            <v>234</v>
          </cell>
          <cell r="N464">
            <v>3.0322664247764676E-2</v>
          </cell>
          <cell r="O464">
            <v>234</v>
          </cell>
          <cell r="P464">
            <v>13</v>
          </cell>
          <cell r="Q464" t="b">
            <v>0</v>
          </cell>
          <cell r="R464">
            <v>0</v>
          </cell>
          <cell r="S464">
            <v>594</v>
          </cell>
          <cell r="T464">
            <v>11.500000000000002</v>
          </cell>
          <cell r="U464" t="str">
            <v>Gap</v>
          </cell>
          <cell r="V464">
            <v>0</v>
          </cell>
          <cell r="W464" t="str">
            <v>FALSE גן יבנה</v>
          </cell>
          <cell r="X464">
            <v>885</v>
          </cell>
          <cell r="Y464">
            <v>0</v>
          </cell>
          <cell r="Z464">
            <v>13</v>
          </cell>
          <cell r="AA464" t="str">
            <v/>
          </cell>
          <cell r="AB464">
            <v>0</v>
          </cell>
        </row>
        <row r="465">
          <cell r="B465">
            <v>166</v>
          </cell>
          <cell r="C465" t="str">
            <v>גן יבנה</v>
          </cell>
          <cell r="D465">
            <v>14168</v>
          </cell>
          <cell r="E465" t="str">
            <v>ף</v>
          </cell>
          <cell r="F465" t="str">
            <v>ף גן יבנה</v>
          </cell>
          <cell r="G465" t="str">
            <v>ביחד</v>
          </cell>
          <cell r="H465" t="str">
            <v>אדרי ארז אברהם</v>
          </cell>
          <cell r="I465" t="str">
            <v>גן יבנה אדרי ארז אברהם</v>
          </cell>
          <cell r="J465">
            <v>7717</v>
          </cell>
          <cell r="K465">
            <v>7717</v>
          </cell>
          <cell r="L465">
            <v>2.9804328106777245E-2</v>
          </cell>
          <cell r="M465">
            <v>230</v>
          </cell>
          <cell r="N465">
            <v>2.9804328106777245E-2</v>
          </cell>
          <cell r="O465">
            <v>230</v>
          </cell>
          <cell r="P465">
            <v>13</v>
          </cell>
          <cell r="Q465" t="b">
            <v>0</v>
          </cell>
          <cell r="R465">
            <v>0</v>
          </cell>
          <cell r="S465">
            <v>594</v>
          </cell>
          <cell r="T465">
            <v>11.500000000000002</v>
          </cell>
          <cell r="U465" t="str">
            <v>Gap</v>
          </cell>
          <cell r="V465">
            <v>0</v>
          </cell>
          <cell r="W465" t="str">
            <v>FALSE גן יבנה</v>
          </cell>
          <cell r="X465">
            <v>885</v>
          </cell>
          <cell r="Y465">
            <v>0</v>
          </cell>
          <cell r="Z465">
            <v>13</v>
          </cell>
          <cell r="AA465" t="str">
            <v/>
          </cell>
          <cell r="AB465">
            <v>0</v>
          </cell>
        </row>
        <row r="466">
          <cell r="B466">
            <v>166</v>
          </cell>
          <cell r="C466" t="str">
            <v>גן יבנה</v>
          </cell>
          <cell r="D466">
            <v>14168</v>
          </cell>
          <cell r="E466" t="str">
            <v>אמת</v>
          </cell>
          <cell r="F466" t="str">
            <v>אמת גן יבנה</v>
          </cell>
          <cell r="G466" t="str">
            <v>עשיית אמת לגן יבנה</v>
          </cell>
          <cell r="H466" t="str">
            <v>רביב מאיר</v>
          </cell>
          <cell r="I466" t="str">
            <v>גן יבנה רביב מאיר</v>
          </cell>
          <cell r="J466">
            <v>7717</v>
          </cell>
          <cell r="K466">
            <v>7717</v>
          </cell>
          <cell r="L466">
            <v>2.3195542309187508E-2</v>
          </cell>
          <cell r="M466">
            <v>179</v>
          </cell>
          <cell r="N466">
            <v>2.3195542309187508E-2</v>
          </cell>
          <cell r="O466">
            <v>179</v>
          </cell>
          <cell r="P466">
            <v>13</v>
          </cell>
          <cell r="Q466" t="b">
            <v>0</v>
          </cell>
          <cell r="R466">
            <v>0</v>
          </cell>
          <cell r="S466">
            <v>594</v>
          </cell>
          <cell r="T466">
            <v>11.500000000000002</v>
          </cell>
          <cell r="U466" t="str">
            <v>Gap</v>
          </cell>
          <cell r="V466">
            <v>0</v>
          </cell>
          <cell r="W466" t="str">
            <v>FALSE גן יבנה</v>
          </cell>
          <cell r="X466">
            <v>885</v>
          </cell>
          <cell r="Y466">
            <v>0</v>
          </cell>
          <cell r="Z466">
            <v>13</v>
          </cell>
          <cell r="AA466" t="str">
            <v/>
          </cell>
          <cell r="AB466">
            <v>0</v>
          </cell>
        </row>
        <row r="467">
          <cell r="B467">
            <v>229</v>
          </cell>
          <cell r="C467" t="str">
            <v>גני תקווה</v>
          </cell>
          <cell r="D467">
            <v>11360</v>
          </cell>
          <cell r="E467" t="str">
            <v>את</v>
          </cell>
          <cell r="F467" t="str">
            <v>את גני תקווה</v>
          </cell>
          <cell r="G467" t="str">
            <v>את בראשות ליזי דלריצ'ה</v>
          </cell>
          <cell r="H467" t="str">
            <v>דלהריציה ליזי</v>
          </cell>
          <cell r="I467" t="str">
            <v>גני תקווה דלהריציה ליזי</v>
          </cell>
          <cell r="J467">
            <v>6842</v>
          </cell>
          <cell r="K467">
            <v>6842</v>
          </cell>
          <cell r="L467">
            <v>0.39052908506284711</v>
          </cell>
          <cell r="M467">
            <v>2672</v>
          </cell>
          <cell r="N467">
            <v>0.39052908506284711</v>
          </cell>
          <cell r="O467">
            <v>2672</v>
          </cell>
          <cell r="P467">
            <v>13</v>
          </cell>
          <cell r="Q467" t="b">
            <v>1</v>
          </cell>
          <cell r="R467">
            <v>5.0999999999999996</v>
          </cell>
          <cell r="S467">
            <v>526</v>
          </cell>
          <cell r="T467">
            <v>12.4</v>
          </cell>
          <cell r="U467" t="str">
            <v>Gap</v>
          </cell>
          <cell r="V467">
            <v>1</v>
          </cell>
          <cell r="W467" t="str">
            <v>TRUE גני תקווה</v>
          </cell>
          <cell r="X467">
            <v>6489</v>
          </cell>
          <cell r="Y467">
            <v>6</v>
          </cell>
          <cell r="Z467">
            <v>13</v>
          </cell>
          <cell r="AA467" t="str">
            <v/>
          </cell>
          <cell r="AB467">
            <v>7</v>
          </cell>
        </row>
        <row r="468">
          <cell r="B468">
            <v>229</v>
          </cell>
          <cell r="C468" t="str">
            <v>גני תקווה</v>
          </cell>
          <cell r="D468">
            <v>11360</v>
          </cell>
          <cell r="E468" t="str">
            <v>דב</v>
          </cell>
          <cell r="F468" t="str">
            <v>דב גני תקווה</v>
          </cell>
          <cell r="G468" t="str">
            <v>רשימת יחד</v>
          </cell>
          <cell r="H468" t="str">
            <v>בן דקון דורון</v>
          </cell>
          <cell r="I468" t="str">
            <v>גני תקווה בן דקון דורון</v>
          </cell>
          <cell r="J468">
            <v>6842</v>
          </cell>
          <cell r="K468">
            <v>6842</v>
          </cell>
          <cell r="L468">
            <v>0.23531131248173048</v>
          </cell>
          <cell r="M468">
            <v>1610</v>
          </cell>
          <cell r="N468">
            <v>0.23531131248173048</v>
          </cell>
          <cell r="O468">
            <v>1610</v>
          </cell>
          <cell r="P468">
            <v>13</v>
          </cell>
          <cell r="Q468" t="b">
            <v>1</v>
          </cell>
          <cell r="R468">
            <v>3.1</v>
          </cell>
          <cell r="S468">
            <v>526</v>
          </cell>
          <cell r="T468">
            <v>12.4</v>
          </cell>
          <cell r="U468" t="str">
            <v>Gap</v>
          </cell>
          <cell r="V468">
            <v>0</v>
          </cell>
          <cell r="W468" t="str">
            <v>TRUE גני תקווה</v>
          </cell>
          <cell r="X468">
            <v>6489</v>
          </cell>
          <cell r="Y468">
            <v>3</v>
          </cell>
          <cell r="Z468">
            <v>13</v>
          </cell>
          <cell r="AA468" t="str">
            <v/>
          </cell>
          <cell r="AB468">
            <v>3</v>
          </cell>
        </row>
        <row r="469">
          <cell r="B469">
            <v>229</v>
          </cell>
          <cell r="C469" t="str">
            <v>גני תקווה</v>
          </cell>
          <cell r="D469">
            <v>11360</v>
          </cell>
          <cell r="E469" t="str">
            <v>כן</v>
          </cell>
          <cell r="F469" t="str">
            <v>כן גני תקווה</v>
          </cell>
          <cell r="G469" t="str">
            <v>יש תקווה</v>
          </cell>
          <cell r="H469" t="str">
            <v>אחי מרדכי אלי</v>
          </cell>
          <cell r="I469" t="str">
            <v>גני תקווה אחי מרדכי אלי</v>
          </cell>
          <cell r="J469">
            <v>6842</v>
          </cell>
          <cell r="K469">
            <v>6842</v>
          </cell>
          <cell r="L469">
            <v>0.17421806489330605</v>
          </cell>
          <cell r="M469">
            <v>1192</v>
          </cell>
          <cell r="N469">
            <v>0.17421806489330605</v>
          </cell>
          <cell r="O469">
            <v>1192</v>
          </cell>
          <cell r="P469">
            <v>13</v>
          </cell>
          <cell r="Q469" t="b">
            <v>1</v>
          </cell>
          <cell r="R469">
            <v>2.2999999999999998</v>
          </cell>
          <cell r="S469">
            <v>526</v>
          </cell>
          <cell r="T469">
            <v>12.4</v>
          </cell>
          <cell r="U469" t="str">
            <v>Gap</v>
          </cell>
          <cell r="V469">
            <v>0</v>
          </cell>
          <cell r="W469" t="str">
            <v>TRUE גני תקווה</v>
          </cell>
          <cell r="X469">
            <v>6489</v>
          </cell>
          <cell r="Y469">
            <v>2</v>
          </cell>
          <cell r="Z469">
            <v>13</v>
          </cell>
          <cell r="AA469" t="str">
            <v/>
          </cell>
          <cell r="AB469">
            <v>2</v>
          </cell>
        </row>
        <row r="470">
          <cell r="B470">
            <v>229</v>
          </cell>
          <cell r="C470" t="str">
            <v>גני תקווה</v>
          </cell>
          <cell r="D470">
            <v>11360</v>
          </cell>
          <cell r="E470" t="str">
            <v>שס</v>
          </cell>
          <cell r="F470" t="str">
            <v>שס גני תקווה</v>
          </cell>
          <cell r="G470" t="str">
            <v>בראשות טל מתתיהו</v>
          </cell>
          <cell r="I470" t="str">
            <v xml:space="preserve">גני תקווה </v>
          </cell>
          <cell r="J470">
            <v>6842</v>
          </cell>
          <cell r="K470">
            <v>6842</v>
          </cell>
          <cell r="L470">
            <v>0.1483484361297866</v>
          </cell>
          <cell r="M470">
            <v>1015</v>
          </cell>
          <cell r="N470">
            <v>0.1483484361297866</v>
          </cell>
          <cell r="O470">
            <v>1014.9999999999999</v>
          </cell>
          <cell r="P470">
            <v>13</v>
          </cell>
          <cell r="Q470" t="b">
            <v>1</v>
          </cell>
          <cell r="R470">
            <v>1.9</v>
          </cell>
          <cell r="S470">
            <v>526</v>
          </cell>
          <cell r="T470">
            <v>12.4</v>
          </cell>
          <cell r="U470" t="str">
            <v>Gap</v>
          </cell>
          <cell r="V470">
            <v>0</v>
          </cell>
          <cell r="W470" t="str">
            <v>TRUE גני תקווה</v>
          </cell>
          <cell r="X470">
            <v>6489</v>
          </cell>
          <cell r="Y470">
            <v>2</v>
          </cell>
          <cell r="Z470">
            <v>13</v>
          </cell>
          <cell r="AA470" t="str">
            <v/>
          </cell>
          <cell r="AB470">
            <v>2</v>
          </cell>
        </row>
        <row r="471">
          <cell r="B471">
            <v>229</v>
          </cell>
          <cell r="C471" t="str">
            <v>גני תקווה</v>
          </cell>
          <cell r="D471">
            <v>11360</v>
          </cell>
          <cell r="E471" t="str">
            <v>חי</v>
          </cell>
          <cell r="F471" t="str">
            <v>חי גני תקווה</v>
          </cell>
          <cell r="G471" t="str">
            <v>למען מסורת ישראל</v>
          </cell>
          <cell r="I471" t="str">
            <v xml:space="preserve">גני תקווה </v>
          </cell>
          <cell r="J471">
            <v>6842</v>
          </cell>
          <cell r="K471">
            <v>6842</v>
          </cell>
          <cell r="L471">
            <v>5.159310143232973E-2</v>
          </cell>
          <cell r="M471">
            <v>353</v>
          </cell>
          <cell r="N471">
            <v>5.159310143232973E-2</v>
          </cell>
          <cell r="O471">
            <v>353</v>
          </cell>
          <cell r="P471">
            <v>13</v>
          </cell>
          <cell r="Q471" t="b">
            <v>0</v>
          </cell>
          <cell r="R471">
            <v>0</v>
          </cell>
          <cell r="S471">
            <v>526</v>
          </cell>
          <cell r="T471">
            <v>12.4</v>
          </cell>
          <cell r="U471" t="str">
            <v>Gap</v>
          </cell>
          <cell r="V471">
            <v>0</v>
          </cell>
          <cell r="W471" t="str">
            <v>FALSE גני תקווה</v>
          </cell>
          <cell r="X471">
            <v>353</v>
          </cell>
          <cell r="Y471">
            <v>0</v>
          </cell>
          <cell r="Z471">
            <v>13</v>
          </cell>
          <cell r="AA471" t="str">
            <v/>
          </cell>
          <cell r="AB471">
            <v>0</v>
          </cell>
        </row>
        <row r="472">
          <cell r="B472">
            <v>494</v>
          </cell>
          <cell r="C472" t="str">
            <v>דאלית אל-כרמל</v>
          </cell>
          <cell r="D472">
            <v>11565</v>
          </cell>
          <cell r="E472" t="str">
            <v>ש</v>
          </cell>
          <cell r="F472" t="str">
            <v>ש דאלית אל-כרמל</v>
          </cell>
          <cell r="G472" t="str">
            <v>אלתכטיט ואלבנאא</v>
          </cell>
          <cell r="I472" t="str">
            <v xml:space="preserve">דאלית אל-כרמל </v>
          </cell>
          <cell r="J472">
            <v>10264</v>
          </cell>
          <cell r="K472">
            <v>10264</v>
          </cell>
          <cell r="L472">
            <v>0.12188230709275136</v>
          </cell>
          <cell r="M472">
            <v>1251</v>
          </cell>
          <cell r="N472">
            <v>0.12188230709275136</v>
          </cell>
          <cell r="O472">
            <v>1251</v>
          </cell>
          <cell r="P472">
            <v>13</v>
          </cell>
          <cell r="Q472" t="b">
            <v>1</v>
          </cell>
          <cell r="R472">
            <v>1.6</v>
          </cell>
          <cell r="S472">
            <v>790</v>
          </cell>
          <cell r="T472">
            <v>11.600000000000001</v>
          </cell>
          <cell r="U472" t="str">
            <v>Gap</v>
          </cell>
          <cell r="V472">
            <v>0</v>
          </cell>
          <cell r="W472" t="str">
            <v>TRUE דאלית אל-כרמל</v>
          </cell>
          <cell r="X472">
            <v>9167</v>
          </cell>
          <cell r="Y472">
            <v>2</v>
          </cell>
          <cell r="Z472">
            <v>13</v>
          </cell>
          <cell r="AA472" t="str">
            <v/>
          </cell>
          <cell r="AB472">
            <v>2</v>
          </cell>
        </row>
        <row r="473">
          <cell r="B473">
            <v>494</v>
          </cell>
          <cell r="C473" t="str">
            <v>דאלית אל-כרמל</v>
          </cell>
          <cell r="D473">
            <v>11565</v>
          </cell>
          <cell r="E473" t="str">
            <v>נצ</v>
          </cell>
          <cell r="F473" t="str">
            <v>נצ דאלית אל-כרמל</v>
          </cell>
          <cell r="G473" t="str">
            <v>אלבלד אגלא</v>
          </cell>
          <cell r="I473" t="str">
            <v xml:space="preserve">דאלית אל-כרמל </v>
          </cell>
          <cell r="J473">
            <v>10264</v>
          </cell>
          <cell r="K473">
            <v>10264</v>
          </cell>
          <cell r="L473">
            <v>0.11993374902572097</v>
          </cell>
          <cell r="M473">
            <v>1231</v>
          </cell>
          <cell r="N473">
            <v>0.11993374902572097</v>
          </cell>
          <cell r="O473">
            <v>1231</v>
          </cell>
          <cell r="P473">
            <v>13</v>
          </cell>
          <cell r="Q473" t="b">
            <v>1</v>
          </cell>
          <cell r="R473">
            <v>1.6</v>
          </cell>
          <cell r="S473">
            <v>790</v>
          </cell>
          <cell r="T473">
            <v>11.600000000000001</v>
          </cell>
          <cell r="U473" t="str">
            <v>Gap</v>
          </cell>
          <cell r="V473">
            <v>0</v>
          </cell>
          <cell r="W473" t="str">
            <v>TRUE דאלית אל-כרמל</v>
          </cell>
          <cell r="X473">
            <v>9167</v>
          </cell>
          <cell r="Y473">
            <v>2</v>
          </cell>
          <cell r="Z473">
            <v>13</v>
          </cell>
          <cell r="AA473" t="str">
            <v/>
          </cell>
          <cell r="AB473">
            <v>2</v>
          </cell>
        </row>
        <row r="474">
          <cell r="B474">
            <v>494</v>
          </cell>
          <cell r="C474" t="str">
            <v>דאלית אל-כרמל</v>
          </cell>
          <cell r="D474">
            <v>11565</v>
          </cell>
          <cell r="E474" t="str">
            <v>יד</v>
          </cell>
          <cell r="F474" t="str">
            <v>יד דאלית אל-כרמל</v>
          </cell>
          <cell r="G474" t="str">
            <v>אלופיאק אלדימוקראטי</v>
          </cell>
          <cell r="I474" t="str">
            <v xml:space="preserve">דאלית אל-כרמל </v>
          </cell>
          <cell r="J474">
            <v>10264</v>
          </cell>
          <cell r="K474">
            <v>10264</v>
          </cell>
          <cell r="L474">
            <v>0.10911925175370225</v>
          </cell>
          <cell r="M474">
            <v>1120</v>
          </cell>
          <cell r="N474">
            <v>0.10911925175370225</v>
          </cell>
          <cell r="O474">
            <v>1120</v>
          </cell>
          <cell r="P474">
            <v>13</v>
          </cell>
          <cell r="Q474" t="b">
            <v>1</v>
          </cell>
          <cell r="R474">
            <v>1.4</v>
          </cell>
          <cell r="S474">
            <v>790</v>
          </cell>
          <cell r="T474">
            <v>11.600000000000001</v>
          </cell>
          <cell r="U474" t="str">
            <v>Gap</v>
          </cell>
          <cell r="V474">
            <v>0</v>
          </cell>
          <cell r="W474" t="str">
            <v>TRUE דאלית אל-כרמל</v>
          </cell>
          <cell r="X474">
            <v>9167</v>
          </cell>
          <cell r="Y474">
            <v>2</v>
          </cell>
          <cell r="Z474">
            <v>13</v>
          </cell>
          <cell r="AA474" t="str">
            <v/>
          </cell>
          <cell r="AB474">
            <v>2</v>
          </cell>
        </row>
        <row r="475">
          <cell r="B475">
            <v>494</v>
          </cell>
          <cell r="C475" t="str">
            <v>דאלית אל-כרמל</v>
          </cell>
          <cell r="D475">
            <v>11565</v>
          </cell>
          <cell r="E475" t="str">
            <v>ח</v>
          </cell>
          <cell r="F475" t="str">
            <v>ח דאלית אל-כרמל</v>
          </cell>
          <cell r="G475" t="str">
            <v>מען</v>
          </cell>
          <cell r="I475" t="str">
            <v xml:space="preserve">דאלית אל-כרמל </v>
          </cell>
          <cell r="J475">
            <v>10264</v>
          </cell>
          <cell r="K475">
            <v>10264</v>
          </cell>
          <cell r="L475">
            <v>0.10064302416212004</v>
          </cell>
          <cell r="M475">
            <v>1033</v>
          </cell>
          <cell r="N475">
            <v>0.10064302416212004</v>
          </cell>
          <cell r="O475">
            <v>1033</v>
          </cell>
          <cell r="P475">
            <v>13</v>
          </cell>
          <cell r="Q475" t="b">
            <v>1</v>
          </cell>
          <cell r="R475">
            <v>1.3</v>
          </cell>
          <cell r="S475">
            <v>790</v>
          </cell>
          <cell r="T475">
            <v>11.600000000000001</v>
          </cell>
          <cell r="U475" t="str">
            <v>Gap</v>
          </cell>
          <cell r="V475">
            <v>0</v>
          </cell>
          <cell r="W475" t="str">
            <v>TRUE דאלית אל-כרמל</v>
          </cell>
          <cell r="X475">
            <v>9167</v>
          </cell>
          <cell r="Y475">
            <v>1</v>
          </cell>
          <cell r="Z475">
            <v>13</v>
          </cell>
          <cell r="AA475" t="str">
            <v/>
          </cell>
          <cell r="AB475">
            <v>1</v>
          </cell>
        </row>
        <row r="476">
          <cell r="B476">
            <v>494</v>
          </cell>
          <cell r="C476" t="str">
            <v>דאלית אל-כרמל</v>
          </cell>
          <cell r="D476">
            <v>11565</v>
          </cell>
          <cell r="E476" t="str">
            <v>טב</v>
          </cell>
          <cell r="F476" t="str">
            <v>טב דאלית אל-כרמל</v>
          </cell>
          <cell r="G476" t="str">
            <v>אלקראמה</v>
          </cell>
          <cell r="I476" t="str">
            <v xml:space="preserve">דאלית אל-כרמל </v>
          </cell>
          <cell r="J476">
            <v>10264</v>
          </cell>
          <cell r="K476">
            <v>10264</v>
          </cell>
          <cell r="L476">
            <v>0.10025331254871395</v>
          </cell>
          <cell r="M476">
            <v>1029</v>
          </cell>
          <cell r="N476">
            <v>0.10025331254871395</v>
          </cell>
          <cell r="O476">
            <v>1029</v>
          </cell>
          <cell r="P476">
            <v>13</v>
          </cell>
          <cell r="Q476" t="b">
            <v>1</v>
          </cell>
          <cell r="R476">
            <v>1.3</v>
          </cell>
          <cell r="S476">
            <v>790</v>
          </cell>
          <cell r="T476">
            <v>11.600000000000001</v>
          </cell>
          <cell r="U476" t="str">
            <v>Gap</v>
          </cell>
          <cell r="V476">
            <v>0</v>
          </cell>
          <cell r="W476" t="str">
            <v>TRUE דאלית אל-כרמל</v>
          </cell>
          <cell r="X476">
            <v>9167</v>
          </cell>
          <cell r="Y476">
            <v>1</v>
          </cell>
          <cell r="Z476">
            <v>13</v>
          </cell>
          <cell r="AA476" t="str">
            <v/>
          </cell>
          <cell r="AB476">
            <v>1</v>
          </cell>
        </row>
        <row r="477">
          <cell r="B477">
            <v>494</v>
          </cell>
          <cell r="C477" t="str">
            <v>דאלית אל-כרמל</v>
          </cell>
          <cell r="D477">
            <v>11565</v>
          </cell>
          <cell r="E477" t="str">
            <v>אמת</v>
          </cell>
          <cell r="F477" t="str">
            <v>אמת דאלית אל-כרמל</v>
          </cell>
          <cell r="G477" t="str">
            <v>בוקרא</v>
          </cell>
          <cell r="I477" t="str">
            <v xml:space="preserve">דאלית אל-כרמל </v>
          </cell>
          <cell r="J477">
            <v>10264</v>
          </cell>
          <cell r="K477">
            <v>10264</v>
          </cell>
          <cell r="L477">
            <v>7.9403741231488703E-2</v>
          </cell>
          <cell r="M477">
            <v>815</v>
          </cell>
          <cell r="N477">
            <v>7.9403741231488703E-2</v>
          </cell>
          <cell r="O477">
            <v>815</v>
          </cell>
          <cell r="P477">
            <v>13</v>
          </cell>
          <cell r="Q477" t="b">
            <v>1</v>
          </cell>
          <cell r="R477">
            <v>1</v>
          </cell>
          <cell r="S477">
            <v>790</v>
          </cell>
          <cell r="T477">
            <v>11.600000000000001</v>
          </cell>
          <cell r="U477" t="str">
            <v>Gap</v>
          </cell>
          <cell r="V477">
            <v>0</v>
          </cell>
          <cell r="W477" t="str">
            <v>TRUE דאלית אל-כרמל</v>
          </cell>
          <cell r="X477">
            <v>9167</v>
          </cell>
          <cell r="Y477">
            <v>1</v>
          </cell>
          <cell r="Z477">
            <v>13</v>
          </cell>
          <cell r="AA477" t="str">
            <v/>
          </cell>
          <cell r="AB477">
            <v>1</v>
          </cell>
        </row>
        <row r="478">
          <cell r="B478">
            <v>494</v>
          </cell>
          <cell r="C478" t="str">
            <v>דאלית אל-כרמל</v>
          </cell>
          <cell r="D478">
            <v>11565</v>
          </cell>
          <cell r="E478" t="str">
            <v>ע</v>
          </cell>
          <cell r="F478" t="str">
            <v>ע דאלית אל-כרמל</v>
          </cell>
          <cell r="G478" t="str">
            <v>למען העתיד</v>
          </cell>
          <cell r="I478" t="str">
            <v xml:space="preserve">דאלית אל-כרמל </v>
          </cell>
          <cell r="J478">
            <v>10264</v>
          </cell>
          <cell r="K478">
            <v>10264</v>
          </cell>
          <cell r="L478">
            <v>7.7455183164458305E-2</v>
          </cell>
          <cell r="M478">
            <v>795</v>
          </cell>
          <cell r="N478">
            <v>7.7455183164458305E-2</v>
          </cell>
          <cell r="O478">
            <v>795</v>
          </cell>
          <cell r="P478">
            <v>13</v>
          </cell>
          <cell r="Q478" t="b">
            <v>1</v>
          </cell>
          <cell r="R478">
            <v>1</v>
          </cell>
          <cell r="S478">
            <v>790</v>
          </cell>
          <cell r="T478">
            <v>11.600000000000001</v>
          </cell>
          <cell r="U478" t="str">
            <v>Gap</v>
          </cell>
          <cell r="V478">
            <v>0</v>
          </cell>
          <cell r="W478" t="str">
            <v>TRUE דאלית אל-כרמל</v>
          </cell>
          <cell r="X478">
            <v>9167</v>
          </cell>
          <cell r="Y478">
            <v>1</v>
          </cell>
          <cell r="Z478">
            <v>13</v>
          </cell>
          <cell r="AA478" t="str">
            <v/>
          </cell>
          <cell r="AB478">
            <v>1</v>
          </cell>
        </row>
        <row r="479">
          <cell r="B479">
            <v>494</v>
          </cell>
          <cell r="C479" t="str">
            <v>דאלית אל-כרמל</v>
          </cell>
          <cell r="D479">
            <v>11565</v>
          </cell>
          <cell r="E479" t="str">
            <v>ץ</v>
          </cell>
          <cell r="F479" t="str">
            <v>ץ דאלית אל-כרמל</v>
          </cell>
          <cell r="G479" t="str">
            <v>אלאסתקאמה</v>
          </cell>
          <cell r="I479" t="str">
            <v xml:space="preserve">דאלית אל-כרמל </v>
          </cell>
          <cell r="J479">
            <v>10264</v>
          </cell>
          <cell r="K479">
            <v>10264</v>
          </cell>
          <cell r="L479">
            <v>6.2256430241621204E-2</v>
          </cell>
          <cell r="M479">
            <v>639</v>
          </cell>
          <cell r="N479">
            <v>6.2256430241621204E-2</v>
          </cell>
          <cell r="O479">
            <v>639</v>
          </cell>
          <cell r="P479">
            <v>13</v>
          </cell>
          <cell r="Q479" t="b">
            <v>1</v>
          </cell>
          <cell r="R479">
            <v>0.8</v>
          </cell>
          <cell r="S479">
            <v>790</v>
          </cell>
          <cell r="T479">
            <v>11.600000000000001</v>
          </cell>
          <cell r="U479" t="str">
            <v>Gap</v>
          </cell>
          <cell r="V479">
            <v>0</v>
          </cell>
          <cell r="W479" t="str">
            <v>TRUE דאלית אל-כרמל</v>
          </cell>
          <cell r="X479">
            <v>9167</v>
          </cell>
          <cell r="Y479">
            <v>1</v>
          </cell>
          <cell r="Z479">
            <v>13</v>
          </cell>
          <cell r="AA479" t="str">
            <v/>
          </cell>
          <cell r="AB479">
            <v>1</v>
          </cell>
        </row>
        <row r="480">
          <cell r="B480">
            <v>494</v>
          </cell>
          <cell r="C480" t="str">
            <v>דאלית אל-כרמל</v>
          </cell>
          <cell r="D480">
            <v>11565</v>
          </cell>
          <cell r="E480" t="str">
            <v>נ</v>
          </cell>
          <cell r="F480" t="str">
            <v>נ דאלית אל-כרמל</v>
          </cell>
          <cell r="G480" t="str">
            <v>אלעין</v>
          </cell>
          <cell r="I480" t="str">
            <v xml:space="preserve">דאלית אל-כרמל </v>
          </cell>
          <cell r="J480">
            <v>10264</v>
          </cell>
          <cell r="K480">
            <v>10264</v>
          </cell>
          <cell r="L480">
            <v>6.1184723304754482E-2</v>
          </cell>
          <cell r="M480">
            <v>628</v>
          </cell>
          <cell r="N480">
            <v>6.1184723304754482E-2</v>
          </cell>
          <cell r="O480">
            <v>628</v>
          </cell>
          <cell r="P480">
            <v>13</v>
          </cell>
          <cell r="Q480" t="b">
            <v>1</v>
          </cell>
          <cell r="R480">
            <v>0.8</v>
          </cell>
          <cell r="S480">
            <v>790</v>
          </cell>
          <cell r="T480">
            <v>11.600000000000001</v>
          </cell>
          <cell r="U480" t="str">
            <v>Gap</v>
          </cell>
          <cell r="V480">
            <v>0</v>
          </cell>
          <cell r="W480" t="str">
            <v>TRUE דאלית אל-כרמל</v>
          </cell>
          <cell r="X480">
            <v>9167</v>
          </cell>
          <cell r="Y480">
            <v>1</v>
          </cell>
          <cell r="Z480">
            <v>13</v>
          </cell>
          <cell r="AA480" t="str">
            <v/>
          </cell>
          <cell r="AB480">
            <v>1</v>
          </cell>
        </row>
        <row r="481">
          <cell r="B481">
            <v>494</v>
          </cell>
          <cell r="C481" t="str">
            <v>דאלית אל-כרמל</v>
          </cell>
          <cell r="D481">
            <v>11565</v>
          </cell>
          <cell r="E481" t="str">
            <v>ה</v>
          </cell>
          <cell r="F481" t="str">
            <v>ה דאלית אל-כרמל</v>
          </cell>
          <cell r="G481" t="str">
            <v>אלתסאמח ואלאמל</v>
          </cell>
          <cell r="I481" t="str">
            <v xml:space="preserve">דאלית אל-כרמל </v>
          </cell>
          <cell r="J481">
            <v>10264</v>
          </cell>
          <cell r="K481">
            <v>10264</v>
          </cell>
          <cell r="L481">
            <v>6.0989867498051444E-2</v>
          </cell>
          <cell r="M481">
            <v>626</v>
          </cell>
          <cell r="N481">
            <v>6.0989867498051444E-2</v>
          </cell>
          <cell r="O481">
            <v>626</v>
          </cell>
          <cell r="P481">
            <v>13</v>
          </cell>
          <cell r="Q481" t="b">
            <v>1</v>
          </cell>
          <cell r="R481">
            <v>0.8</v>
          </cell>
          <cell r="S481">
            <v>790</v>
          </cell>
          <cell r="T481">
            <v>11.600000000000001</v>
          </cell>
          <cell r="U481" t="str">
            <v>Gap</v>
          </cell>
          <cell r="V481">
            <v>0</v>
          </cell>
          <cell r="W481" t="str">
            <v>TRUE דאלית אל-כרמל</v>
          </cell>
          <cell r="X481">
            <v>9167</v>
          </cell>
          <cell r="Y481">
            <v>1</v>
          </cell>
          <cell r="Z481">
            <v>13</v>
          </cell>
          <cell r="AA481" t="str">
            <v/>
          </cell>
          <cell r="AB481">
            <v>1</v>
          </cell>
        </row>
        <row r="482">
          <cell r="B482">
            <v>494</v>
          </cell>
          <cell r="C482" t="str">
            <v>דאלית אל-כרמל</v>
          </cell>
          <cell r="D482">
            <v>11565</v>
          </cell>
          <cell r="E482" t="str">
            <v>ק</v>
          </cell>
          <cell r="F482" t="str">
            <v>ק דאלית אל-כרמל</v>
          </cell>
          <cell r="G482" t="str">
            <v>סוות אלחק</v>
          </cell>
          <cell r="I482" t="str">
            <v xml:space="preserve">דאלית אל-כרמל </v>
          </cell>
          <cell r="J482">
            <v>10264</v>
          </cell>
          <cell r="K482">
            <v>10264</v>
          </cell>
          <cell r="L482">
            <v>5.7579890880748247E-2</v>
          </cell>
          <cell r="M482">
            <v>591</v>
          </cell>
          <cell r="N482">
            <v>5.7579890880748247E-2</v>
          </cell>
          <cell r="O482">
            <v>591</v>
          </cell>
          <cell r="P482">
            <v>13</v>
          </cell>
          <cell r="Q482" t="b">
            <v>0</v>
          </cell>
          <cell r="R482">
            <v>0</v>
          </cell>
          <cell r="S482">
            <v>790</v>
          </cell>
          <cell r="T482">
            <v>11.600000000000001</v>
          </cell>
          <cell r="U482" t="str">
            <v>Gap</v>
          </cell>
          <cell r="V482">
            <v>0</v>
          </cell>
          <cell r="W482" t="str">
            <v>FALSE דאלית אל-כרמל</v>
          </cell>
          <cell r="X482">
            <v>1097</v>
          </cell>
          <cell r="Y482">
            <v>0</v>
          </cell>
          <cell r="Z482">
            <v>13</v>
          </cell>
          <cell r="AA482" t="str">
            <v/>
          </cell>
          <cell r="AB482">
            <v>0</v>
          </cell>
        </row>
        <row r="483">
          <cell r="B483">
            <v>494</v>
          </cell>
          <cell r="C483" t="str">
            <v>דאלית אל-כרמל</v>
          </cell>
          <cell r="D483">
            <v>11565</v>
          </cell>
          <cell r="E483" t="str">
            <v>רז</v>
          </cell>
          <cell r="F483" t="str">
            <v>רז דאלית אל-כרמל</v>
          </cell>
          <cell r="G483" t="str">
            <v>אבנאא אלג'בל</v>
          </cell>
          <cell r="I483" t="str">
            <v xml:space="preserve">דאלית אל-כרמל </v>
          </cell>
          <cell r="J483">
            <v>10264</v>
          </cell>
          <cell r="K483">
            <v>10264</v>
          </cell>
          <cell r="L483">
            <v>4.6083398285268903E-2</v>
          </cell>
          <cell r="M483">
            <v>473</v>
          </cell>
          <cell r="N483">
            <v>4.6083398285268903E-2</v>
          </cell>
          <cell r="O483">
            <v>473</v>
          </cell>
          <cell r="P483">
            <v>13</v>
          </cell>
          <cell r="Q483" t="b">
            <v>0</v>
          </cell>
          <cell r="R483">
            <v>0</v>
          </cell>
          <cell r="S483">
            <v>790</v>
          </cell>
          <cell r="T483">
            <v>11.600000000000001</v>
          </cell>
          <cell r="U483" t="str">
            <v>Gap</v>
          </cell>
          <cell r="V483">
            <v>0</v>
          </cell>
          <cell r="W483" t="str">
            <v>FALSE דאלית אל-כרמל</v>
          </cell>
          <cell r="X483">
            <v>1097</v>
          </cell>
          <cell r="Y483">
            <v>0</v>
          </cell>
          <cell r="Z483">
            <v>13</v>
          </cell>
          <cell r="AA483" t="str">
            <v/>
          </cell>
          <cell r="AB483">
            <v>0</v>
          </cell>
        </row>
        <row r="484">
          <cell r="B484">
            <v>494</v>
          </cell>
          <cell r="C484" t="str">
            <v>דאלית אל-כרמל</v>
          </cell>
          <cell r="D484">
            <v>11565</v>
          </cell>
          <cell r="E484" t="str">
            <v>רץ</v>
          </cell>
          <cell r="F484" t="str">
            <v>רץ דאלית אל-כרמל</v>
          </cell>
          <cell r="G484" t="str">
            <v>סווא</v>
          </cell>
          <cell r="H484" t="str">
            <v>נסראלדין כרמל</v>
          </cell>
          <cell r="I484" t="str">
            <v>דאלית אל-כרמל נסראלדין כרמל</v>
          </cell>
          <cell r="J484">
            <v>10264</v>
          </cell>
          <cell r="K484">
            <v>10264</v>
          </cell>
          <cell r="L484">
            <v>2.9228371005455963E-3</v>
          </cell>
          <cell r="M484">
            <v>30</v>
          </cell>
          <cell r="N484">
            <v>2.9228371005455963E-3</v>
          </cell>
          <cell r="O484">
            <v>30</v>
          </cell>
          <cell r="P484">
            <v>13</v>
          </cell>
          <cell r="Q484" t="b">
            <v>0</v>
          </cell>
          <cell r="R484">
            <v>0</v>
          </cell>
          <cell r="S484">
            <v>790</v>
          </cell>
          <cell r="T484">
            <v>11.600000000000001</v>
          </cell>
          <cell r="U484" t="str">
            <v>Gap</v>
          </cell>
          <cell r="V484">
            <v>0</v>
          </cell>
          <cell r="W484" t="str">
            <v>FALSE דאלית אל-כרמל</v>
          </cell>
          <cell r="X484">
            <v>1097</v>
          </cell>
          <cell r="Y484">
            <v>0</v>
          </cell>
          <cell r="Z484">
            <v>13</v>
          </cell>
          <cell r="AA484" t="str">
            <v/>
          </cell>
          <cell r="AB484">
            <v>0</v>
          </cell>
        </row>
        <row r="485">
          <cell r="B485">
            <v>494</v>
          </cell>
          <cell r="C485" t="str">
            <v>דאלית אל-כרמל</v>
          </cell>
          <cell r="D485">
            <v>11565</v>
          </cell>
          <cell r="E485" t="str">
            <v>יף</v>
          </cell>
          <cell r="F485" t="str">
            <v>יף דאלית אל-כרמל</v>
          </cell>
          <cell r="G485" t="str">
            <v>אלאמל ואלאסלאח</v>
          </cell>
          <cell r="H485" t="str">
            <v>חלבי רפיק</v>
          </cell>
          <cell r="I485" t="str">
            <v>דאלית אל-כרמל חלבי רפיק</v>
          </cell>
          <cell r="J485">
            <v>10264</v>
          </cell>
          <cell r="K485">
            <v>10264</v>
          </cell>
          <cell r="L485">
            <v>2.9228371005455964E-4</v>
          </cell>
          <cell r="M485">
            <v>3</v>
          </cell>
          <cell r="N485">
            <v>2.9228371005455964E-4</v>
          </cell>
          <cell r="O485">
            <v>3</v>
          </cell>
          <cell r="P485">
            <v>13</v>
          </cell>
          <cell r="Q485" t="b">
            <v>0</v>
          </cell>
          <cell r="R485">
            <v>0</v>
          </cell>
          <cell r="S485">
            <v>790</v>
          </cell>
          <cell r="T485">
            <v>11.600000000000001</v>
          </cell>
          <cell r="U485" t="str">
            <v>Gap</v>
          </cell>
          <cell r="V485">
            <v>1</v>
          </cell>
          <cell r="W485" t="str">
            <v>FALSE דאלית אל-כרמל</v>
          </cell>
          <cell r="X485">
            <v>1097</v>
          </cell>
          <cell r="Y485">
            <v>0</v>
          </cell>
          <cell r="Z485">
            <v>13</v>
          </cell>
          <cell r="AA485" t="str">
            <v/>
          </cell>
          <cell r="AB485">
            <v>1</v>
          </cell>
        </row>
        <row r="486">
          <cell r="B486">
            <v>489</v>
          </cell>
          <cell r="C486" t="str">
            <v>דבוריה</v>
          </cell>
          <cell r="D486">
            <v>6067</v>
          </cell>
          <cell r="E486" t="str">
            <v>עז</v>
          </cell>
          <cell r="F486" t="str">
            <v>עז דבוריה</v>
          </cell>
          <cell r="G486" t="str">
            <v>אלווחדה</v>
          </cell>
          <cell r="I486" t="str">
            <v xml:space="preserve">דבוריה </v>
          </cell>
          <cell r="J486">
            <v>4710</v>
          </cell>
          <cell r="K486">
            <v>4710</v>
          </cell>
          <cell r="L486">
            <v>0.14904458598726114</v>
          </cell>
          <cell r="M486">
            <v>702</v>
          </cell>
          <cell r="N486">
            <v>0.14904458598726114</v>
          </cell>
          <cell r="O486">
            <v>702</v>
          </cell>
          <cell r="P486">
            <v>9</v>
          </cell>
          <cell r="Q486" t="b">
            <v>1</v>
          </cell>
          <cell r="R486">
            <v>1.3</v>
          </cell>
          <cell r="S486">
            <v>523</v>
          </cell>
          <cell r="T486">
            <v>7.1</v>
          </cell>
          <cell r="U486" t="str">
            <v>Gap</v>
          </cell>
          <cell r="V486">
            <v>0</v>
          </cell>
          <cell r="W486" t="str">
            <v>TRUE דבוריה</v>
          </cell>
          <cell r="X486">
            <v>3749</v>
          </cell>
          <cell r="Y486">
            <v>2</v>
          </cell>
          <cell r="Z486">
            <v>10</v>
          </cell>
          <cell r="AA486" t="str">
            <v>Gap</v>
          </cell>
          <cell r="AB486">
            <v>2</v>
          </cell>
        </row>
        <row r="487">
          <cell r="B487">
            <v>489</v>
          </cell>
          <cell r="C487" t="str">
            <v>דבוריה</v>
          </cell>
          <cell r="D487">
            <v>6067</v>
          </cell>
          <cell r="E487" t="str">
            <v>כט</v>
          </cell>
          <cell r="F487" t="str">
            <v>כט דבוריה</v>
          </cell>
          <cell r="G487" t="str">
            <v>תקתול אלחארה אלשרקייה</v>
          </cell>
          <cell r="I487" t="str">
            <v xml:space="preserve">דבוריה </v>
          </cell>
          <cell r="J487">
            <v>4710</v>
          </cell>
          <cell r="K487">
            <v>4710</v>
          </cell>
          <cell r="L487">
            <v>0.14437367303609341</v>
          </cell>
          <cell r="M487">
            <v>680</v>
          </cell>
          <cell r="N487">
            <v>0.14437367303609341</v>
          </cell>
          <cell r="O487">
            <v>680</v>
          </cell>
          <cell r="P487">
            <v>9</v>
          </cell>
          <cell r="Q487" t="b">
            <v>1</v>
          </cell>
          <cell r="R487">
            <v>1.3</v>
          </cell>
          <cell r="S487">
            <v>523</v>
          </cell>
          <cell r="T487">
            <v>7.1</v>
          </cell>
          <cell r="U487" t="str">
            <v>Gap</v>
          </cell>
          <cell r="V487">
            <v>0</v>
          </cell>
          <cell r="W487" t="str">
            <v>TRUE דבוריה</v>
          </cell>
          <cell r="X487">
            <v>3749</v>
          </cell>
          <cell r="Y487">
            <v>2</v>
          </cell>
          <cell r="Z487">
            <v>10</v>
          </cell>
          <cell r="AA487" t="str">
            <v>Gap</v>
          </cell>
          <cell r="AB487">
            <v>2</v>
          </cell>
        </row>
        <row r="488">
          <cell r="B488">
            <v>489</v>
          </cell>
          <cell r="C488" t="str">
            <v>דבוריה</v>
          </cell>
          <cell r="D488">
            <v>6067</v>
          </cell>
          <cell r="E488" t="str">
            <v>ף</v>
          </cell>
          <cell r="F488" t="str">
            <v>ף דבוריה</v>
          </cell>
          <cell r="G488" t="str">
            <v>אלהדף</v>
          </cell>
          <cell r="I488" t="str">
            <v xml:space="preserve">דבוריה </v>
          </cell>
          <cell r="J488">
            <v>4710</v>
          </cell>
          <cell r="K488">
            <v>4710</v>
          </cell>
          <cell r="L488">
            <v>0.13885350318471337</v>
          </cell>
          <cell r="M488">
            <v>654</v>
          </cell>
          <cell r="N488">
            <v>0.13885350318471337</v>
          </cell>
          <cell r="O488">
            <v>654</v>
          </cell>
          <cell r="P488">
            <v>9</v>
          </cell>
          <cell r="Q488" t="b">
            <v>1</v>
          </cell>
          <cell r="R488">
            <v>1.2</v>
          </cell>
          <cell r="S488">
            <v>523</v>
          </cell>
          <cell r="T488">
            <v>7.1</v>
          </cell>
          <cell r="U488" t="str">
            <v>Gap</v>
          </cell>
          <cell r="V488">
            <v>0</v>
          </cell>
          <cell r="W488" t="str">
            <v>TRUE דבוריה</v>
          </cell>
          <cell r="X488">
            <v>3749</v>
          </cell>
          <cell r="Y488">
            <v>2</v>
          </cell>
          <cell r="Z488">
            <v>10</v>
          </cell>
          <cell r="AA488" t="str">
            <v>Gap</v>
          </cell>
          <cell r="AB488">
            <v>2</v>
          </cell>
        </row>
        <row r="489">
          <cell r="B489">
            <v>489</v>
          </cell>
          <cell r="C489" t="str">
            <v>דבוריה</v>
          </cell>
          <cell r="D489">
            <v>6067</v>
          </cell>
          <cell r="E489" t="str">
            <v>יס</v>
          </cell>
          <cell r="F489" t="str">
            <v>יס דבוריה</v>
          </cell>
          <cell r="G489" t="str">
            <v>אלאמל</v>
          </cell>
          <cell r="I489" t="str">
            <v xml:space="preserve">דבוריה </v>
          </cell>
          <cell r="J489">
            <v>4710</v>
          </cell>
          <cell r="K489">
            <v>4710</v>
          </cell>
          <cell r="L489">
            <v>0.13736730360934182</v>
          </cell>
          <cell r="M489">
            <v>647</v>
          </cell>
          <cell r="N489">
            <v>0.13736730360934182</v>
          </cell>
          <cell r="O489">
            <v>647</v>
          </cell>
          <cell r="P489">
            <v>9</v>
          </cell>
          <cell r="Q489" t="b">
            <v>1</v>
          </cell>
          <cell r="R489">
            <v>1.2</v>
          </cell>
          <cell r="S489">
            <v>523</v>
          </cell>
          <cell r="T489">
            <v>7.1</v>
          </cell>
          <cell r="U489" t="str">
            <v>Gap</v>
          </cell>
          <cell r="V489">
            <v>0</v>
          </cell>
          <cell r="W489" t="str">
            <v>TRUE דבוריה</v>
          </cell>
          <cell r="X489">
            <v>3749</v>
          </cell>
          <cell r="Y489">
            <v>2</v>
          </cell>
          <cell r="Z489">
            <v>10</v>
          </cell>
          <cell r="AA489" t="str">
            <v>Gap</v>
          </cell>
          <cell r="AB489">
            <v>2</v>
          </cell>
        </row>
        <row r="490">
          <cell r="B490">
            <v>489</v>
          </cell>
          <cell r="C490" t="str">
            <v>דבוריה</v>
          </cell>
          <cell r="D490">
            <v>6067</v>
          </cell>
          <cell r="E490" t="str">
            <v>צ</v>
          </cell>
          <cell r="F490" t="str">
            <v>צ דבוריה</v>
          </cell>
          <cell r="G490" t="str">
            <v>אל אצלאח</v>
          </cell>
          <cell r="H490" t="str">
            <v>מסאלחה ג'אודת</v>
          </cell>
          <cell r="I490" t="str">
            <v>דבוריה מסאלחה ג'אודת</v>
          </cell>
          <cell r="J490">
            <v>4710</v>
          </cell>
          <cell r="K490">
            <v>4710</v>
          </cell>
          <cell r="L490">
            <v>0.11974522292993631</v>
          </cell>
          <cell r="M490">
            <v>564</v>
          </cell>
          <cell r="N490">
            <v>0.11974522292993631</v>
          </cell>
          <cell r="O490">
            <v>564</v>
          </cell>
          <cell r="P490">
            <v>9</v>
          </cell>
          <cell r="Q490" t="b">
            <v>1</v>
          </cell>
          <cell r="R490">
            <v>1.1000000000000001</v>
          </cell>
          <cell r="S490">
            <v>523</v>
          </cell>
          <cell r="T490">
            <v>7.1</v>
          </cell>
          <cell r="U490" t="str">
            <v>Gap</v>
          </cell>
          <cell r="V490">
            <v>0</v>
          </cell>
          <cell r="W490" t="str">
            <v>TRUE דבוריה</v>
          </cell>
          <cell r="X490">
            <v>3749</v>
          </cell>
          <cell r="Y490">
            <v>1</v>
          </cell>
          <cell r="Z490">
            <v>10</v>
          </cell>
          <cell r="AA490" t="str">
            <v>Gap</v>
          </cell>
          <cell r="AB490">
            <v>1</v>
          </cell>
        </row>
        <row r="491">
          <cell r="B491">
            <v>489</v>
          </cell>
          <cell r="C491" t="str">
            <v>דבוריה</v>
          </cell>
          <cell r="D491">
            <v>6067</v>
          </cell>
          <cell r="E491" t="str">
            <v>נ</v>
          </cell>
          <cell r="F491" t="str">
            <v>נ דבוריה</v>
          </cell>
          <cell r="G491" t="str">
            <v>אלתעאון ואלתג'דיד</v>
          </cell>
          <cell r="I491" t="str">
            <v xml:space="preserve">דבוריה </v>
          </cell>
          <cell r="J491">
            <v>4710</v>
          </cell>
          <cell r="K491">
            <v>4710</v>
          </cell>
          <cell r="L491">
            <v>0.10658174097664544</v>
          </cell>
          <cell r="M491">
            <v>502</v>
          </cell>
          <cell r="N491">
            <v>0.10658174097664544</v>
          </cell>
          <cell r="O491">
            <v>502</v>
          </cell>
          <cell r="P491">
            <v>9</v>
          </cell>
          <cell r="Q491" t="b">
            <v>1</v>
          </cell>
          <cell r="R491">
            <v>1</v>
          </cell>
          <cell r="S491">
            <v>523</v>
          </cell>
          <cell r="T491">
            <v>7.1</v>
          </cell>
          <cell r="U491" t="str">
            <v>Gap</v>
          </cell>
          <cell r="V491">
            <v>0</v>
          </cell>
          <cell r="W491" t="str">
            <v>TRUE דבוריה</v>
          </cell>
          <cell r="X491">
            <v>3749</v>
          </cell>
          <cell r="Y491">
            <v>1</v>
          </cell>
          <cell r="Z491">
            <v>10</v>
          </cell>
          <cell r="AA491" t="str">
            <v>Gap</v>
          </cell>
          <cell r="AB491">
            <v>1</v>
          </cell>
        </row>
        <row r="492">
          <cell r="B492">
            <v>489</v>
          </cell>
          <cell r="C492" t="str">
            <v>דבוריה</v>
          </cell>
          <cell r="D492">
            <v>6067</v>
          </cell>
          <cell r="E492" t="str">
            <v>גד</v>
          </cell>
          <cell r="F492" t="str">
            <v>גד דבוריה</v>
          </cell>
          <cell r="G492" t="str">
            <v>דבוריה הדמוקרטית</v>
          </cell>
          <cell r="H492" t="str">
            <v>דאוד באסם</v>
          </cell>
          <cell r="I492" t="str">
            <v>דבוריה דאוד באסם</v>
          </cell>
          <cell r="J492">
            <v>4710</v>
          </cell>
          <cell r="K492">
            <v>4710</v>
          </cell>
          <cell r="L492">
            <v>7.7707006369426748E-2</v>
          </cell>
          <cell r="M492">
            <v>366</v>
          </cell>
          <cell r="N492">
            <v>7.7707006369426748E-2</v>
          </cell>
          <cell r="O492">
            <v>366</v>
          </cell>
          <cell r="P492">
            <v>9</v>
          </cell>
          <cell r="Q492" t="b">
            <v>0</v>
          </cell>
          <cell r="R492">
            <v>0</v>
          </cell>
          <cell r="S492">
            <v>523</v>
          </cell>
          <cell r="T492">
            <v>7.1</v>
          </cell>
          <cell r="U492" t="str">
            <v>Gap</v>
          </cell>
          <cell r="V492">
            <v>0</v>
          </cell>
          <cell r="W492" t="str">
            <v>FALSE דבוריה</v>
          </cell>
          <cell r="X492">
            <v>961</v>
          </cell>
          <cell r="Y492">
            <v>0</v>
          </cell>
          <cell r="Z492">
            <v>10</v>
          </cell>
          <cell r="AA492" t="str">
            <v>Gap</v>
          </cell>
          <cell r="AB492">
            <v>0</v>
          </cell>
        </row>
        <row r="493">
          <cell r="B493">
            <v>489</v>
          </cell>
          <cell r="C493" t="str">
            <v>דבוריה</v>
          </cell>
          <cell r="D493">
            <v>6067</v>
          </cell>
          <cell r="E493" t="str">
            <v>נץ</v>
          </cell>
          <cell r="F493" t="str">
            <v>נץ דבוריה</v>
          </cell>
          <cell r="G493" t="str">
            <v>איכלאס</v>
          </cell>
          <cell r="I493" t="str">
            <v xml:space="preserve">דבוריה </v>
          </cell>
          <cell r="J493">
            <v>4710</v>
          </cell>
          <cell r="K493">
            <v>4710</v>
          </cell>
          <cell r="L493">
            <v>6.9426751592356686E-2</v>
          </cell>
          <cell r="M493">
            <v>327</v>
          </cell>
          <cell r="N493">
            <v>6.9426751592356686E-2</v>
          </cell>
          <cell r="O493">
            <v>327</v>
          </cell>
          <cell r="P493">
            <v>9</v>
          </cell>
          <cell r="Q493" t="b">
            <v>0</v>
          </cell>
          <cell r="R493">
            <v>0</v>
          </cell>
          <cell r="S493">
            <v>523</v>
          </cell>
          <cell r="T493">
            <v>7.1</v>
          </cell>
          <cell r="U493" t="str">
            <v>Gap</v>
          </cell>
          <cell r="V493">
            <v>0</v>
          </cell>
          <cell r="W493" t="str">
            <v>FALSE דבוריה</v>
          </cell>
          <cell r="X493">
            <v>961</v>
          </cell>
          <cell r="Y493">
            <v>0</v>
          </cell>
          <cell r="Z493">
            <v>10</v>
          </cell>
          <cell r="AA493" t="str">
            <v>Gap</v>
          </cell>
          <cell r="AB493">
            <v>0</v>
          </cell>
        </row>
        <row r="494">
          <cell r="B494">
            <v>489</v>
          </cell>
          <cell r="C494" t="str">
            <v>דבוריה</v>
          </cell>
          <cell r="D494">
            <v>6067</v>
          </cell>
          <cell r="E494" t="str">
            <v>ד</v>
          </cell>
          <cell r="F494" t="str">
            <v>ד דבוריה</v>
          </cell>
          <cell r="G494" t="str">
            <v>דבוריה אל מוסטקבל</v>
          </cell>
          <cell r="H494" t="str">
            <v>עזאיזה גאזי</v>
          </cell>
          <cell r="I494" t="str">
            <v>דבוריה עזאיזה גאזי</v>
          </cell>
          <cell r="J494">
            <v>4710</v>
          </cell>
          <cell r="K494">
            <v>4710</v>
          </cell>
          <cell r="L494">
            <v>2.7176220806794056E-2</v>
          </cell>
          <cell r="M494">
            <v>128</v>
          </cell>
          <cell r="N494">
            <v>2.7176220806794056E-2</v>
          </cell>
          <cell r="O494">
            <v>128</v>
          </cell>
          <cell r="P494">
            <v>9</v>
          </cell>
          <cell r="Q494" t="b">
            <v>0</v>
          </cell>
          <cell r="R494">
            <v>0</v>
          </cell>
          <cell r="S494">
            <v>523</v>
          </cell>
          <cell r="T494">
            <v>7.1</v>
          </cell>
          <cell r="U494" t="str">
            <v>Gap</v>
          </cell>
          <cell r="V494">
            <v>0</v>
          </cell>
          <cell r="W494" t="str">
            <v>FALSE דבוריה</v>
          </cell>
          <cell r="X494">
            <v>961</v>
          </cell>
          <cell r="Y494">
            <v>0</v>
          </cell>
          <cell r="Z494">
            <v>10</v>
          </cell>
          <cell r="AA494" t="str">
            <v>Gap</v>
          </cell>
          <cell r="AB494">
            <v>0</v>
          </cell>
        </row>
        <row r="495">
          <cell r="B495">
            <v>489</v>
          </cell>
          <cell r="C495" t="str">
            <v>דבוריה</v>
          </cell>
          <cell r="D495">
            <v>6067</v>
          </cell>
          <cell r="E495" t="str">
            <v>ק</v>
          </cell>
          <cell r="F495" t="str">
            <v>ק דבוריה</v>
          </cell>
          <cell r="G495" t="str">
            <v>אלתחלוף אלבלדי</v>
          </cell>
          <cell r="I495" t="str">
            <v xml:space="preserve">דבוריה </v>
          </cell>
          <cell r="J495">
            <v>4710</v>
          </cell>
          <cell r="K495">
            <v>4710</v>
          </cell>
          <cell r="L495">
            <v>1.5711252653927813E-2</v>
          </cell>
          <cell r="M495">
            <v>74</v>
          </cell>
          <cell r="N495">
            <v>1.5711252653927813E-2</v>
          </cell>
          <cell r="O495">
            <v>74</v>
          </cell>
          <cell r="P495">
            <v>9</v>
          </cell>
          <cell r="Q495" t="b">
            <v>0</v>
          </cell>
          <cell r="R495">
            <v>0</v>
          </cell>
          <cell r="S495">
            <v>523</v>
          </cell>
          <cell r="T495">
            <v>7.1</v>
          </cell>
          <cell r="U495" t="str">
            <v>Gap</v>
          </cell>
          <cell r="V495">
            <v>0</v>
          </cell>
          <cell r="W495" t="str">
            <v>FALSE דבוריה</v>
          </cell>
          <cell r="X495">
            <v>961</v>
          </cell>
          <cell r="Y495">
            <v>0</v>
          </cell>
          <cell r="Z495">
            <v>10</v>
          </cell>
          <cell r="AA495" t="str">
            <v>Gap</v>
          </cell>
          <cell r="AB495">
            <v>0</v>
          </cell>
        </row>
        <row r="496">
          <cell r="B496">
            <v>489</v>
          </cell>
          <cell r="C496" t="str">
            <v>דבוריה</v>
          </cell>
          <cell r="D496">
            <v>6067</v>
          </cell>
          <cell r="E496" t="str">
            <v>י</v>
          </cell>
          <cell r="F496" t="str">
            <v>י דבוריה</v>
          </cell>
          <cell r="G496" t="str">
            <v>אלנור</v>
          </cell>
          <cell r="H496" t="str">
            <v>יוסף נור אלדין</v>
          </cell>
          <cell r="I496" t="str">
            <v>דבוריה יוסף נור אלדין</v>
          </cell>
          <cell r="J496">
            <v>4710</v>
          </cell>
          <cell r="K496">
            <v>4710</v>
          </cell>
          <cell r="L496">
            <v>1.019108280254777E-2</v>
          </cell>
          <cell r="M496">
            <v>48</v>
          </cell>
          <cell r="N496">
            <v>1.019108280254777E-2</v>
          </cell>
          <cell r="O496">
            <v>48</v>
          </cell>
          <cell r="P496">
            <v>9</v>
          </cell>
          <cell r="Q496" t="b">
            <v>0</v>
          </cell>
          <cell r="R496">
            <v>0</v>
          </cell>
          <cell r="S496">
            <v>523</v>
          </cell>
          <cell r="T496">
            <v>7.1</v>
          </cell>
          <cell r="U496" t="str">
            <v>Gap</v>
          </cell>
          <cell r="V496">
            <v>0</v>
          </cell>
          <cell r="W496" t="str">
            <v>FALSE דבוריה</v>
          </cell>
          <cell r="X496">
            <v>961</v>
          </cell>
          <cell r="Y496">
            <v>0</v>
          </cell>
          <cell r="Z496">
            <v>10</v>
          </cell>
          <cell r="AA496" t="str">
            <v>Gap</v>
          </cell>
          <cell r="AB496">
            <v>0</v>
          </cell>
        </row>
        <row r="497">
          <cell r="B497">
            <v>489</v>
          </cell>
          <cell r="C497" t="str">
            <v>דבוריה</v>
          </cell>
          <cell r="D497">
            <v>6067</v>
          </cell>
          <cell r="E497" t="str">
            <v>ך</v>
          </cell>
          <cell r="F497" t="str">
            <v>ך דבוריה</v>
          </cell>
          <cell r="G497" t="str">
            <v>אלאימאן</v>
          </cell>
          <cell r="H497" t="str">
            <v>יוספיה זוהיר</v>
          </cell>
          <cell r="I497" t="str">
            <v>דבוריה יוספיה זוהיר</v>
          </cell>
          <cell r="J497">
            <v>4710</v>
          </cell>
          <cell r="K497">
            <v>4710</v>
          </cell>
          <cell r="L497">
            <v>1.910828025477707E-3</v>
          </cell>
          <cell r="M497">
            <v>9</v>
          </cell>
          <cell r="N497">
            <v>1.910828025477707E-3</v>
          </cell>
          <cell r="O497">
            <v>9</v>
          </cell>
          <cell r="P497">
            <v>9</v>
          </cell>
          <cell r="Q497" t="b">
            <v>0</v>
          </cell>
          <cell r="R497">
            <v>0</v>
          </cell>
          <cell r="S497">
            <v>523</v>
          </cell>
          <cell r="T497">
            <v>7.1</v>
          </cell>
          <cell r="U497" t="str">
            <v>Gap</v>
          </cell>
          <cell r="V497">
            <v>0</v>
          </cell>
          <cell r="W497" t="str">
            <v>FALSE דבוריה</v>
          </cell>
          <cell r="X497">
            <v>961</v>
          </cell>
          <cell r="Y497">
            <v>0</v>
          </cell>
          <cell r="Z497">
            <v>10</v>
          </cell>
          <cell r="AA497" t="str">
            <v>Gap</v>
          </cell>
          <cell r="AB497">
            <v>0</v>
          </cell>
        </row>
        <row r="498">
          <cell r="B498">
            <v>489</v>
          </cell>
          <cell r="C498" t="str">
            <v>דבוריה</v>
          </cell>
          <cell r="D498">
            <v>6067</v>
          </cell>
          <cell r="E498" t="str">
            <v>נק</v>
          </cell>
          <cell r="F498" t="str">
            <v>נק דבוריה</v>
          </cell>
          <cell r="G498" t="str">
            <v>אלמיתאק</v>
          </cell>
          <cell r="H498" t="str">
            <v>עזאיזה ריפעת</v>
          </cell>
          <cell r="I498" t="str">
            <v>דבוריה עזאיזה ריפעת</v>
          </cell>
          <cell r="J498">
            <v>4710</v>
          </cell>
          <cell r="K498">
            <v>4710</v>
          </cell>
          <cell r="L498">
            <v>1.910828025477707E-3</v>
          </cell>
          <cell r="M498">
            <v>9</v>
          </cell>
          <cell r="N498">
            <v>1.910828025477707E-3</v>
          </cell>
          <cell r="O498">
            <v>9</v>
          </cell>
          <cell r="P498">
            <v>9</v>
          </cell>
          <cell r="Q498" t="b">
            <v>0</v>
          </cell>
          <cell r="R498">
            <v>0</v>
          </cell>
          <cell r="S498">
            <v>523</v>
          </cell>
          <cell r="T498">
            <v>7.1</v>
          </cell>
          <cell r="U498" t="str">
            <v>Gap</v>
          </cell>
          <cell r="V498">
            <v>0</v>
          </cell>
          <cell r="W498" t="str">
            <v>FALSE דבוריה</v>
          </cell>
          <cell r="X498">
            <v>961</v>
          </cell>
          <cell r="Y498">
            <v>0</v>
          </cell>
          <cell r="Z498">
            <v>10</v>
          </cell>
          <cell r="AA498" t="str">
            <v>Gap</v>
          </cell>
          <cell r="AB498">
            <v>0</v>
          </cell>
        </row>
        <row r="499">
          <cell r="B499">
            <v>490</v>
          </cell>
          <cell r="C499" t="str">
            <v>דייר אל-אסד</v>
          </cell>
          <cell r="D499">
            <v>7105</v>
          </cell>
          <cell r="E499" t="str">
            <v>שא</v>
          </cell>
          <cell r="F499" t="str">
            <v>שא דייר אל-אסד</v>
          </cell>
          <cell r="G499" t="str">
            <v>שותפות ואחוה</v>
          </cell>
          <cell r="H499" t="str">
            <v>דבאח אחמד</v>
          </cell>
          <cell r="I499" t="str">
            <v>דייר אל-אסד דבאח אחמד</v>
          </cell>
          <cell r="J499">
            <v>6283</v>
          </cell>
          <cell r="K499">
            <v>6283</v>
          </cell>
          <cell r="L499">
            <v>0.19974534458061435</v>
          </cell>
          <cell r="M499">
            <v>1255</v>
          </cell>
          <cell r="N499">
            <v>0.19974534458061435</v>
          </cell>
          <cell r="O499">
            <v>1255</v>
          </cell>
          <cell r="P499">
            <v>11</v>
          </cell>
          <cell r="Q499" t="b">
            <v>1</v>
          </cell>
          <cell r="R499">
            <v>2.2000000000000002</v>
          </cell>
          <cell r="S499">
            <v>571</v>
          </cell>
          <cell r="T499">
            <v>9.8000000000000025</v>
          </cell>
          <cell r="U499" t="str">
            <v>Gap</v>
          </cell>
          <cell r="V499">
            <v>0</v>
          </cell>
          <cell r="W499" t="str">
            <v>TRUE דייר אל-אסד</v>
          </cell>
          <cell r="X499">
            <v>5555</v>
          </cell>
          <cell r="Y499">
            <v>2</v>
          </cell>
          <cell r="Z499">
            <v>11</v>
          </cell>
          <cell r="AA499" t="str">
            <v/>
          </cell>
          <cell r="AB499">
            <v>2</v>
          </cell>
        </row>
        <row r="500">
          <cell r="B500">
            <v>490</v>
          </cell>
          <cell r="C500" t="str">
            <v>דייר אל-אסד</v>
          </cell>
          <cell r="D500">
            <v>7105</v>
          </cell>
          <cell r="E500" t="str">
            <v>ו</v>
          </cell>
          <cell r="F500" t="str">
            <v>ו דייר אל-אסד</v>
          </cell>
          <cell r="G500" t="str">
            <v>חזית דייר אלאסד הדימוקרטית</v>
          </cell>
          <cell r="H500" t="str">
            <v>סנעאללה נסר</v>
          </cell>
          <cell r="I500" t="str">
            <v>דייר אל-אסד סנעאללה נסר</v>
          </cell>
          <cell r="J500">
            <v>6283</v>
          </cell>
          <cell r="K500">
            <v>6283</v>
          </cell>
          <cell r="L500">
            <v>0.13703644755689956</v>
          </cell>
          <cell r="M500">
            <v>861</v>
          </cell>
          <cell r="N500">
            <v>0.13703644755689956</v>
          </cell>
          <cell r="O500">
            <v>860.99999999999989</v>
          </cell>
          <cell r="P500">
            <v>11</v>
          </cell>
          <cell r="Q500" t="b">
            <v>1</v>
          </cell>
          <cell r="R500">
            <v>1.5</v>
          </cell>
          <cell r="S500">
            <v>571</v>
          </cell>
          <cell r="T500">
            <v>9.8000000000000025</v>
          </cell>
          <cell r="U500" t="str">
            <v>Gap</v>
          </cell>
          <cell r="V500">
            <v>0</v>
          </cell>
          <cell r="W500" t="str">
            <v>TRUE דייר אל-אסד</v>
          </cell>
          <cell r="X500">
            <v>5555</v>
          </cell>
          <cell r="Y500">
            <v>2</v>
          </cell>
          <cell r="Z500">
            <v>11</v>
          </cell>
          <cell r="AA500" t="str">
            <v/>
          </cell>
          <cell r="AB500">
            <v>2</v>
          </cell>
        </row>
        <row r="501">
          <cell r="B501">
            <v>490</v>
          </cell>
          <cell r="C501" t="str">
            <v>דייר אל-אסד</v>
          </cell>
          <cell r="D501">
            <v>7105</v>
          </cell>
          <cell r="E501" t="str">
            <v>ס</v>
          </cell>
          <cell r="F501" t="str">
            <v>ס דייר אל-אסד</v>
          </cell>
          <cell r="G501" t="str">
            <v>אל אמאנה</v>
          </cell>
          <cell r="I501" t="str">
            <v xml:space="preserve">דייר אל-אסד </v>
          </cell>
          <cell r="J501">
            <v>6283</v>
          </cell>
          <cell r="K501">
            <v>6283</v>
          </cell>
          <cell r="L501">
            <v>0.12748686932993794</v>
          </cell>
          <cell r="M501">
            <v>801</v>
          </cell>
          <cell r="N501">
            <v>0.12748686932993794</v>
          </cell>
          <cell r="O501">
            <v>801.00000000000011</v>
          </cell>
          <cell r="P501">
            <v>11</v>
          </cell>
          <cell r="Q501" t="b">
            <v>1</v>
          </cell>
          <cell r="R501">
            <v>1.4</v>
          </cell>
          <cell r="S501">
            <v>571</v>
          </cell>
          <cell r="T501">
            <v>9.8000000000000025</v>
          </cell>
          <cell r="U501" t="str">
            <v>Gap</v>
          </cell>
          <cell r="V501">
            <v>0</v>
          </cell>
          <cell r="W501" t="str">
            <v>TRUE דייר אל-אסד</v>
          </cell>
          <cell r="X501">
            <v>5555</v>
          </cell>
          <cell r="Y501">
            <v>2</v>
          </cell>
          <cell r="Z501">
            <v>11</v>
          </cell>
          <cell r="AA501" t="str">
            <v/>
          </cell>
          <cell r="AB501">
            <v>2</v>
          </cell>
        </row>
        <row r="502">
          <cell r="B502">
            <v>490</v>
          </cell>
          <cell r="C502" t="str">
            <v>דייר אל-אסד</v>
          </cell>
          <cell r="D502">
            <v>7105</v>
          </cell>
          <cell r="E502" t="str">
            <v>פנ</v>
          </cell>
          <cell r="F502" t="str">
            <v>פנ דייר אל-אסד</v>
          </cell>
          <cell r="G502" t="str">
            <v>אל מוסתקבל</v>
          </cell>
          <cell r="H502" t="str">
            <v>אסדי קאסם</v>
          </cell>
          <cell r="I502" t="str">
            <v>דייר אל-אסד אסדי קאסם</v>
          </cell>
          <cell r="J502">
            <v>6283</v>
          </cell>
          <cell r="K502">
            <v>6283</v>
          </cell>
          <cell r="L502">
            <v>0.10584115868215821</v>
          </cell>
          <cell r="M502">
            <v>665</v>
          </cell>
          <cell r="N502">
            <v>0.10584115868215821</v>
          </cell>
          <cell r="O502">
            <v>665</v>
          </cell>
          <cell r="P502">
            <v>11</v>
          </cell>
          <cell r="Q502" t="b">
            <v>1</v>
          </cell>
          <cell r="R502">
            <v>1.2</v>
          </cell>
          <cell r="S502">
            <v>571</v>
          </cell>
          <cell r="T502">
            <v>9.8000000000000025</v>
          </cell>
          <cell r="U502" t="str">
            <v>Gap</v>
          </cell>
          <cell r="V502">
            <v>0</v>
          </cell>
          <cell r="W502" t="str">
            <v>TRUE דייר אל-אסד</v>
          </cell>
          <cell r="X502">
            <v>5555</v>
          </cell>
          <cell r="Y502">
            <v>1</v>
          </cell>
          <cell r="Z502">
            <v>11</v>
          </cell>
          <cell r="AA502" t="str">
            <v/>
          </cell>
          <cell r="AB502">
            <v>1</v>
          </cell>
        </row>
        <row r="503">
          <cell r="B503">
            <v>490</v>
          </cell>
          <cell r="C503" t="str">
            <v>דייר אל-אסד</v>
          </cell>
          <cell r="D503">
            <v>7105</v>
          </cell>
          <cell r="E503" t="str">
            <v>עם</v>
          </cell>
          <cell r="F503" t="str">
            <v>עם דייר אל-אסד</v>
          </cell>
          <cell r="G503" t="str">
            <v>אל רסאלה</v>
          </cell>
          <cell r="H503" t="str">
            <v>חוסין נימר</v>
          </cell>
          <cell r="I503" t="str">
            <v>דייר אל-אסד חוסין נימר</v>
          </cell>
          <cell r="J503">
            <v>6283</v>
          </cell>
          <cell r="K503">
            <v>6283</v>
          </cell>
          <cell r="L503">
            <v>0.1023396466656056</v>
          </cell>
          <cell r="M503">
            <v>643</v>
          </cell>
          <cell r="N503">
            <v>0.1023396466656056</v>
          </cell>
          <cell r="O503">
            <v>643</v>
          </cell>
          <cell r="P503">
            <v>11</v>
          </cell>
          <cell r="Q503" t="b">
            <v>1</v>
          </cell>
          <cell r="R503">
            <v>1.1000000000000001</v>
          </cell>
          <cell r="S503">
            <v>571</v>
          </cell>
          <cell r="T503">
            <v>9.8000000000000025</v>
          </cell>
          <cell r="U503" t="str">
            <v>Gap</v>
          </cell>
          <cell r="V503">
            <v>0</v>
          </cell>
          <cell r="W503" t="str">
            <v>TRUE דייר אל-אסד</v>
          </cell>
          <cell r="X503">
            <v>5555</v>
          </cell>
          <cell r="Y503">
            <v>1</v>
          </cell>
          <cell r="Z503">
            <v>11</v>
          </cell>
          <cell r="AA503" t="str">
            <v/>
          </cell>
          <cell r="AB503">
            <v>1</v>
          </cell>
        </row>
        <row r="504">
          <cell r="B504">
            <v>490</v>
          </cell>
          <cell r="C504" t="str">
            <v>דייר אל-אסד</v>
          </cell>
          <cell r="D504">
            <v>7105</v>
          </cell>
          <cell r="E504" t="str">
            <v>ק</v>
          </cell>
          <cell r="F504" t="str">
            <v>ק דייר אל-אסד</v>
          </cell>
          <cell r="G504" t="str">
            <v>אל תג'מוע אל דיראוי</v>
          </cell>
          <cell r="H504" t="str">
            <v>טאהא אסדי רבאח</v>
          </cell>
          <cell r="I504" t="str">
            <v>דייר אל-אסד טאהא אסדי רבאח</v>
          </cell>
          <cell r="J504">
            <v>6283</v>
          </cell>
          <cell r="K504">
            <v>6283</v>
          </cell>
          <cell r="L504">
            <v>7.2099315613560408E-2</v>
          </cell>
          <cell r="M504">
            <v>453</v>
          </cell>
          <cell r="N504">
            <v>7.2099315613560408E-2</v>
          </cell>
          <cell r="O504">
            <v>453.00000000000006</v>
          </cell>
          <cell r="P504">
            <v>11</v>
          </cell>
          <cell r="Q504" t="b">
            <v>1</v>
          </cell>
          <cell r="R504">
            <v>0.8</v>
          </cell>
          <cell r="S504">
            <v>571</v>
          </cell>
          <cell r="T504">
            <v>9.8000000000000025</v>
          </cell>
          <cell r="U504" t="str">
            <v>Gap</v>
          </cell>
          <cell r="V504">
            <v>0</v>
          </cell>
          <cell r="W504" t="str">
            <v>TRUE דייר אל-אסד</v>
          </cell>
          <cell r="X504">
            <v>5555</v>
          </cell>
          <cell r="Y504">
            <v>1</v>
          </cell>
          <cell r="Z504">
            <v>11</v>
          </cell>
          <cell r="AA504" t="str">
            <v/>
          </cell>
          <cell r="AB504">
            <v>1</v>
          </cell>
        </row>
        <row r="505">
          <cell r="B505">
            <v>490</v>
          </cell>
          <cell r="C505" t="str">
            <v>דייר אל-אסד</v>
          </cell>
          <cell r="D505">
            <v>7105</v>
          </cell>
          <cell r="E505" t="str">
            <v>ה</v>
          </cell>
          <cell r="F505" t="str">
            <v>ה דייר אל-אסד</v>
          </cell>
          <cell r="G505" t="str">
            <v>אל הודא</v>
          </cell>
          <cell r="H505" t="str">
            <v>מוסא מוחמד</v>
          </cell>
          <cell r="I505" t="str">
            <v>דייר אל-אסד מוסא מוחמד</v>
          </cell>
          <cell r="J505">
            <v>6283</v>
          </cell>
          <cell r="K505">
            <v>6283</v>
          </cell>
          <cell r="L505">
            <v>7.114435779086424E-2</v>
          </cell>
          <cell r="M505">
            <v>447</v>
          </cell>
          <cell r="N505">
            <v>7.114435779086424E-2</v>
          </cell>
          <cell r="O505">
            <v>447</v>
          </cell>
          <cell r="P505">
            <v>11</v>
          </cell>
          <cell r="Q505" t="b">
            <v>1</v>
          </cell>
          <cell r="R505">
            <v>0.8</v>
          </cell>
          <cell r="S505">
            <v>571</v>
          </cell>
          <cell r="T505">
            <v>9.8000000000000025</v>
          </cell>
          <cell r="U505" t="str">
            <v>Gap</v>
          </cell>
          <cell r="V505">
            <v>0</v>
          </cell>
          <cell r="W505" t="str">
            <v>TRUE דייר אל-אסד</v>
          </cell>
          <cell r="X505">
            <v>5555</v>
          </cell>
          <cell r="Y505">
            <v>1</v>
          </cell>
          <cell r="Z505">
            <v>11</v>
          </cell>
          <cell r="AA505" t="str">
            <v/>
          </cell>
          <cell r="AB505">
            <v>1</v>
          </cell>
        </row>
        <row r="506">
          <cell r="B506">
            <v>490</v>
          </cell>
          <cell r="C506" t="str">
            <v>דייר אל-אסד</v>
          </cell>
          <cell r="D506">
            <v>7105</v>
          </cell>
          <cell r="E506" t="str">
            <v>יד</v>
          </cell>
          <cell r="F506" t="str">
            <v>יד דייר אל-אסד</v>
          </cell>
          <cell r="G506" t="str">
            <v>הברית הדימוקרטית</v>
          </cell>
          <cell r="H506" t="str">
            <v>אסדי אבראהים</v>
          </cell>
          <cell r="I506" t="str">
            <v>דייר אל-אסד אסדי אבראהים</v>
          </cell>
          <cell r="J506">
            <v>6283</v>
          </cell>
          <cell r="K506">
            <v>6283</v>
          </cell>
          <cell r="L506">
            <v>6.8438643959891771E-2</v>
          </cell>
          <cell r="M506">
            <v>430</v>
          </cell>
          <cell r="N506">
            <v>6.8438643959891771E-2</v>
          </cell>
          <cell r="O506">
            <v>430</v>
          </cell>
          <cell r="P506">
            <v>11</v>
          </cell>
          <cell r="Q506" t="b">
            <v>1</v>
          </cell>
          <cell r="R506">
            <v>0.8</v>
          </cell>
          <cell r="S506">
            <v>571</v>
          </cell>
          <cell r="T506">
            <v>9.8000000000000025</v>
          </cell>
          <cell r="U506" t="str">
            <v>Gap</v>
          </cell>
          <cell r="V506">
            <v>0</v>
          </cell>
          <cell r="W506" t="str">
            <v>TRUE דייר אל-אסד</v>
          </cell>
          <cell r="X506">
            <v>5555</v>
          </cell>
          <cell r="Y506">
            <v>1</v>
          </cell>
          <cell r="Z506">
            <v>11</v>
          </cell>
          <cell r="AA506" t="str">
            <v/>
          </cell>
          <cell r="AB506">
            <v>1</v>
          </cell>
        </row>
        <row r="507">
          <cell r="B507">
            <v>490</v>
          </cell>
          <cell r="C507" t="str">
            <v>דייר אל-אסד</v>
          </cell>
          <cell r="D507">
            <v>7105</v>
          </cell>
          <cell r="E507" t="str">
            <v>ץ</v>
          </cell>
          <cell r="F507" t="str">
            <v>ץ דייר אל-אסד</v>
          </cell>
          <cell r="G507" t="str">
            <v>בלדנא</v>
          </cell>
          <cell r="H507" t="str">
            <v>סנעאללה בילאל</v>
          </cell>
          <cell r="I507" t="str">
            <v>דייר אל-אסד סנעאללה בילאל</v>
          </cell>
          <cell r="J507">
            <v>6283</v>
          </cell>
          <cell r="K507">
            <v>6283</v>
          </cell>
          <cell r="L507">
            <v>6.4618812669107115E-2</v>
          </cell>
          <cell r="M507">
            <v>406</v>
          </cell>
          <cell r="N507">
            <v>6.4618812669107115E-2</v>
          </cell>
          <cell r="O507">
            <v>406</v>
          </cell>
          <cell r="P507">
            <v>11</v>
          </cell>
          <cell r="Q507" t="b">
            <v>0</v>
          </cell>
          <cell r="R507">
            <v>0</v>
          </cell>
          <cell r="S507">
            <v>571</v>
          </cell>
          <cell r="T507">
            <v>9.8000000000000025</v>
          </cell>
          <cell r="U507" t="str">
            <v>Gap</v>
          </cell>
          <cell r="V507">
            <v>0</v>
          </cell>
          <cell r="W507" t="str">
            <v>FALSE דייר אל-אסד</v>
          </cell>
          <cell r="X507">
            <v>728</v>
          </cell>
          <cell r="Y507">
            <v>0</v>
          </cell>
          <cell r="Z507">
            <v>11</v>
          </cell>
          <cell r="AA507" t="str">
            <v/>
          </cell>
          <cell r="AB507">
            <v>0</v>
          </cell>
        </row>
        <row r="508">
          <cell r="B508">
            <v>490</v>
          </cell>
          <cell r="C508" t="str">
            <v>דייר אל-אסד</v>
          </cell>
          <cell r="D508">
            <v>7105</v>
          </cell>
          <cell r="E508" t="str">
            <v>אם</v>
          </cell>
          <cell r="F508" t="str">
            <v>אם דייר אל-אסד</v>
          </cell>
          <cell r="G508" t="str">
            <v>אל אמל</v>
          </cell>
          <cell r="I508" t="str">
            <v xml:space="preserve">דייר אל-אסד </v>
          </cell>
          <cell r="J508">
            <v>6283</v>
          </cell>
          <cell r="K508">
            <v>6283</v>
          </cell>
          <cell r="L508">
            <v>5.1249403151360812E-2</v>
          </cell>
          <cell r="M508">
            <v>322</v>
          </cell>
          <cell r="N508">
            <v>5.1249403151360812E-2</v>
          </cell>
          <cell r="O508">
            <v>322</v>
          </cell>
          <cell r="P508">
            <v>11</v>
          </cell>
          <cell r="Q508" t="b">
            <v>0</v>
          </cell>
          <cell r="R508">
            <v>0</v>
          </cell>
          <cell r="S508">
            <v>571</v>
          </cell>
          <cell r="T508">
            <v>9.8000000000000025</v>
          </cell>
          <cell r="U508" t="str">
            <v>Gap</v>
          </cell>
          <cell r="V508">
            <v>0</v>
          </cell>
          <cell r="W508" t="str">
            <v>FALSE דייר אל-אסד</v>
          </cell>
          <cell r="X508">
            <v>728</v>
          </cell>
          <cell r="Y508">
            <v>0</v>
          </cell>
          <cell r="Z508">
            <v>11</v>
          </cell>
          <cell r="AA508" t="str">
            <v/>
          </cell>
          <cell r="AB508">
            <v>0</v>
          </cell>
        </row>
        <row r="509">
          <cell r="B509">
            <v>492</v>
          </cell>
          <cell r="C509" t="str">
            <v>דייר חנא</v>
          </cell>
          <cell r="D509">
            <v>6460</v>
          </cell>
          <cell r="E509" t="str">
            <v>ק</v>
          </cell>
          <cell r="F509" t="str">
            <v>ק דייר חנא</v>
          </cell>
          <cell r="G509" t="str">
            <v>אלתחאלוף אלוטני אלדימוקרטי</v>
          </cell>
          <cell r="I509" t="str">
            <v xml:space="preserve">דייר חנא </v>
          </cell>
          <cell r="J509">
            <v>5968</v>
          </cell>
          <cell r="K509">
            <v>5968</v>
          </cell>
          <cell r="L509">
            <v>0.43850536193029488</v>
          </cell>
          <cell r="M509">
            <v>2617</v>
          </cell>
          <cell r="N509">
            <v>0.43850536193029488</v>
          </cell>
          <cell r="O509">
            <v>2617</v>
          </cell>
          <cell r="P509">
            <v>9</v>
          </cell>
          <cell r="Q509" t="b">
            <v>1</v>
          </cell>
          <cell r="R509">
            <v>3.9</v>
          </cell>
          <cell r="S509">
            <v>663</v>
          </cell>
          <cell r="T509">
            <v>9</v>
          </cell>
          <cell r="U509" t="str">
            <v/>
          </cell>
          <cell r="V509">
            <v>0</v>
          </cell>
          <cell r="W509" t="str">
            <v>TRUE דייר חנא</v>
          </cell>
          <cell r="X509">
            <v>5958</v>
          </cell>
          <cell r="Y509">
            <v>4</v>
          </cell>
          <cell r="Z509">
            <v>9</v>
          </cell>
          <cell r="AA509" t="str">
            <v/>
          </cell>
          <cell r="AB509">
            <v>4</v>
          </cell>
        </row>
        <row r="510">
          <cell r="B510">
            <v>492</v>
          </cell>
          <cell r="C510" t="str">
            <v>דייר חנא</v>
          </cell>
          <cell r="D510">
            <v>6460</v>
          </cell>
          <cell r="E510" t="str">
            <v>גד</v>
          </cell>
          <cell r="F510" t="str">
            <v>גד דייר חנא</v>
          </cell>
          <cell r="G510" t="str">
            <v>החזית הדימוקרטית לשלום ולשוויון</v>
          </cell>
          <cell r="I510" t="str">
            <v xml:space="preserve">דייר חנא </v>
          </cell>
          <cell r="J510">
            <v>5968</v>
          </cell>
          <cell r="K510">
            <v>5968</v>
          </cell>
          <cell r="L510">
            <v>0.35673592493297585</v>
          </cell>
          <cell r="M510">
            <v>2129</v>
          </cell>
          <cell r="N510">
            <v>0.35673592493297585</v>
          </cell>
          <cell r="O510">
            <v>2129</v>
          </cell>
          <cell r="P510">
            <v>9</v>
          </cell>
          <cell r="Q510" t="b">
            <v>1</v>
          </cell>
          <cell r="R510">
            <v>3.2</v>
          </cell>
          <cell r="S510">
            <v>663</v>
          </cell>
          <cell r="T510">
            <v>9</v>
          </cell>
          <cell r="U510" t="str">
            <v/>
          </cell>
          <cell r="V510">
            <v>0</v>
          </cell>
          <cell r="W510" t="str">
            <v>TRUE דייר חנא</v>
          </cell>
          <cell r="X510">
            <v>5958</v>
          </cell>
          <cell r="Y510">
            <v>3</v>
          </cell>
          <cell r="Z510">
            <v>9</v>
          </cell>
          <cell r="AA510" t="str">
            <v/>
          </cell>
          <cell r="AB510">
            <v>3</v>
          </cell>
        </row>
        <row r="511">
          <cell r="B511">
            <v>492</v>
          </cell>
          <cell r="C511" t="str">
            <v>דייר חנא</v>
          </cell>
          <cell r="D511">
            <v>6460</v>
          </cell>
          <cell r="E511" t="str">
            <v>ע</v>
          </cell>
          <cell r="F511" t="str">
            <v>ע דייר חנא</v>
          </cell>
          <cell r="G511" t="str">
            <v>אלאצלאח</v>
          </cell>
          <cell r="I511" t="str">
            <v xml:space="preserve">דייר חנא </v>
          </cell>
          <cell r="J511">
            <v>5968</v>
          </cell>
          <cell r="K511">
            <v>5968</v>
          </cell>
          <cell r="L511">
            <v>0.10824396782841823</v>
          </cell>
          <cell r="M511">
            <v>646</v>
          </cell>
          <cell r="N511">
            <v>0.10824396782841823</v>
          </cell>
          <cell r="O511">
            <v>646</v>
          </cell>
          <cell r="P511">
            <v>9</v>
          </cell>
          <cell r="Q511" t="b">
            <v>1</v>
          </cell>
          <cell r="R511">
            <v>1</v>
          </cell>
          <cell r="S511">
            <v>663</v>
          </cell>
          <cell r="T511">
            <v>9</v>
          </cell>
          <cell r="U511" t="str">
            <v/>
          </cell>
          <cell r="V511">
            <v>0</v>
          </cell>
          <cell r="W511" t="str">
            <v>TRUE דייר חנא</v>
          </cell>
          <cell r="X511">
            <v>5958</v>
          </cell>
          <cell r="Y511">
            <v>1</v>
          </cell>
          <cell r="Z511">
            <v>9</v>
          </cell>
          <cell r="AA511" t="str">
            <v/>
          </cell>
          <cell r="AB511">
            <v>1</v>
          </cell>
        </row>
        <row r="512">
          <cell r="B512">
            <v>492</v>
          </cell>
          <cell r="C512" t="str">
            <v>דייר חנא</v>
          </cell>
          <cell r="D512">
            <v>6460</v>
          </cell>
          <cell r="E512" t="str">
            <v>ץ</v>
          </cell>
          <cell r="F512" t="str">
            <v>ץ דייר חנא</v>
          </cell>
          <cell r="G512" t="str">
            <v>אלטריק אלסחיח</v>
          </cell>
          <cell r="H512" t="str">
            <v>חג'ו נאיף</v>
          </cell>
          <cell r="I512" t="str">
            <v>דייר חנא חג'ו נאיף</v>
          </cell>
          <cell r="J512">
            <v>5968</v>
          </cell>
          <cell r="K512">
            <v>5968</v>
          </cell>
          <cell r="L512">
            <v>9.4839142091152809E-2</v>
          </cell>
          <cell r="M512">
            <v>566</v>
          </cell>
          <cell r="N512">
            <v>9.4839142091152809E-2</v>
          </cell>
          <cell r="O512">
            <v>566</v>
          </cell>
          <cell r="P512">
            <v>9</v>
          </cell>
          <cell r="Q512" t="b">
            <v>1</v>
          </cell>
          <cell r="R512">
            <v>0.9</v>
          </cell>
          <cell r="S512">
            <v>663</v>
          </cell>
          <cell r="T512">
            <v>9</v>
          </cell>
          <cell r="U512" t="str">
            <v/>
          </cell>
          <cell r="V512">
            <v>0</v>
          </cell>
          <cell r="W512" t="str">
            <v>TRUE דייר חנא</v>
          </cell>
          <cell r="X512">
            <v>5958</v>
          </cell>
          <cell r="Y512">
            <v>1</v>
          </cell>
          <cell r="Z512">
            <v>9</v>
          </cell>
          <cell r="AA512" t="str">
            <v/>
          </cell>
          <cell r="AB512">
            <v>1</v>
          </cell>
        </row>
        <row r="513">
          <cell r="B513">
            <v>492</v>
          </cell>
          <cell r="C513" t="str">
            <v>דייר חנא</v>
          </cell>
          <cell r="D513">
            <v>6460</v>
          </cell>
          <cell r="E513" t="str">
            <v>נ</v>
          </cell>
          <cell r="F513" t="str">
            <v>נ דייר חנא</v>
          </cell>
          <cell r="G513" t="str">
            <v>אלתגייר</v>
          </cell>
          <cell r="H513" t="str">
            <v>חוסיין סמיר</v>
          </cell>
          <cell r="I513" t="str">
            <v>דייר חנא חוסיין סמיר</v>
          </cell>
          <cell r="J513">
            <v>5968</v>
          </cell>
          <cell r="K513">
            <v>5968</v>
          </cell>
          <cell r="L513">
            <v>1.3404825737265416E-3</v>
          </cell>
          <cell r="M513">
            <v>8</v>
          </cell>
          <cell r="N513">
            <v>1.3404825737265416E-3</v>
          </cell>
          <cell r="O513">
            <v>8</v>
          </cell>
          <cell r="P513">
            <v>9</v>
          </cell>
          <cell r="Q513" t="b">
            <v>0</v>
          </cell>
          <cell r="R513">
            <v>0</v>
          </cell>
          <cell r="S513">
            <v>663</v>
          </cell>
          <cell r="T513">
            <v>9</v>
          </cell>
          <cell r="U513" t="str">
            <v/>
          </cell>
          <cell r="V513">
            <v>1</v>
          </cell>
          <cell r="W513" t="str">
            <v>FALSE דייר חנא</v>
          </cell>
          <cell r="X513">
            <v>10</v>
          </cell>
          <cell r="Y513">
            <v>0</v>
          </cell>
          <cell r="Z513">
            <v>9</v>
          </cell>
          <cell r="AA513" t="str">
            <v/>
          </cell>
          <cell r="AB513">
            <v>1</v>
          </cell>
        </row>
        <row r="514">
          <cell r="B514">
            <v>492</v>
          </cell>
          <cell r="C514" t="str">
            <v>דייר חנא</v>
          </cell>
          <cell r="D514">
            <v>6460</v>
          </cell>
          <cell r="E514" t="str">
            <v>י</v>
          </cell>
          <cell r="F514" t="str">
            <v>י דייר חנא</v>
          </cell>
          <cell r="G514" t="str">
            <v>אלאתיחאד</v>
          </cell>
          <cell r="H514" t="str">
            <v>ח'טיב רג'א</v>
          </cell>
          <cell r="I514" t="str">
            <v>דייר חנא ח'טיב רג'א</v>
          </cell>
          <cell r="J514">
            <v>5968</v>
          </cell>
          <cell r="K514">
            <v>5968</v>
          </cell>
          <cell r="L514">
            <v>3.351206434316354E-4</v>
          </cell>
          <cell r="M514">
            <v>2</v>
          </cell>
          <cell r="N514">
            <v>3.351206434316354E-4</v>
          </cell>
          <cell r="O514">
            <v>2</v>
          </cell>
          <cell r="P514">
            <v>9</v>
          </cell>
          <cell r="Q514" t="b">
            <v>0</v>
          </cell>
          <cell r="R514">
            <v>0</v>
          </cell>
          <cell r="S514">
            <v>663</v>
          </cell>
          <cell r="T514">
            <v>9</v>
          </cell>
          <cell r="U514" t="str">
            <v/>
          </cell>
          <cell r="V514">
            <v>0</v>
          </cell>
          <cell r="W514" t="str">
            <v>FALSE דייר חנא</v>
          </cell>
          <cell r="X514">
            <v>10</v>
          </cell>
          <cell r="Y514">
            <v>0</v>
          </cell>
          <cell r="Z514">
            <v>9</v>
          </cell>
          <cell r="AA514" t="str">
            <v/>
          </cell>
          <cell r="AB514">
            <v>0</v>
          </cell>
        </row>
        <row r="515">
          <cell r="B515">
            <v>2200</v>
          </cell>
          <cell r="C515" t="str">
            <v>דימונה</v>
          </cell>
          <cell r="D515">
            <v>28266</v>
          </cell>
          <cell r="E515" t="str">
            <v>ל</v>
          </cell>
          <cell r="F515" t="str">
            <v>ל דימונה</v>
          </cell>
          <cell r="G515" t="str">
            <v>דימונה ביתנו</v>
          </cell>
          <cell r="H515" t="str">
            <v>ברונשטיין אלי</v>
          </cell>
          <cell r="I515" t="str">
            <v>דימונה ברונשטיין אלי</v>
          </cell>
          <cell r="J515">
            <v>19708</v>
          </cell>
          <cell r="K515">
            <v>19708</v>
          </cell>
          <cell r="L515">
            <v>0.26090927542114878</v>
          </cell>
          <cell r="M515">
            <v>5142</v>
          </cell>
          <cell r="N515">
            <v>0.26090927542114878</v>
          </cell>
          <cell r="O515">
            <v>5142</v>
          </cell>
          <cell r="P515">
            <v>15</v>
          </cell>
          <cell r="Q515" t="b">
            <v>1</v>
          </cell>
          <cell r="R515">
            <v>3.9</v>
          </cell>
          <cell r="S515">
            <v>1314</v>
          </cell>
          <cell r="T515">
            <v>11.6</v>
          </cell>
          <cell r="U515" t="str">
            <v>Gap</v>
          </cell>
          <cell r="V515">
            <v>0</v>
          </cell>
          <cell r="W515" t="str">
            <v>TRUE דימונה</v>
          </cell>
          <cell r="X515">
            <v>15407</v>
          </cell>
          <cell r="Y515">
            <v>5</v>
          </cell>
          <cell r="Z515">
            <v>15</v>
          </cell>
          <cell r="AA515" t="str">
            <v/>
          </cell>
          <cell r="AB515">
            <v>5</v>
          </cell>
        </row>
        <row r="516">
          <cell r="B516">
            <v>2200</v>
          </cell>
          <cell r="C516" t="str">
            <v>דימונה</v>
          </cell>
          <cell r="D516">
            <v>28266</v>
          </cell>
          <cell r="E516" t="str">
            <v>טב</v>
          </cell>
          <cell r="F516" t="str">
            <v>טב דימונה</v>
          </cell>
          <cell r="G516" t="str">
            <v>הבית היהודי בראשות אברהם לוי ועופר טלקר</v>
          </cell>
          <cell r="I516" t="str">
            <v xml:space="preserve">דימונה </v>
          </cell>
          <cell r="J516">
            <v>19708</v>
          </cell>
          <cell r="K516">
            <v>19708</v>
          </cell>
          <cell r="L516">
            <v>0.22224477369596102</v>
          </cell>
          <cell r="M516">
            <v>4380</v>
          </cell>
          <cell r="N516">
            <v>0.22224477369596102</v>
          </cell>
          <cell r="O516">
            <v>4380</v>
          </cell>
          <cell r="P516">
            <v>15</v>
          </cell>
          <cell r="Q516" t="b">
            <v>1</v>
          </cell>
          <cell r="R516">
            <v>3.3</v>
          </cell>
          <cell r="S516">
            <v>1314</v>
          </cell>
          <cell r="T516">
            <v>11.6</v>
          </cell>
          <cell r="U516" t="str">
            <v>Gap</v>
          </cell>
          <cell r="V516">
            <v>0</v>
          </cell>
          <cell r="W516" t="str">
            <v>TRUE דימונה</v>
          </cell>
          <cell r="X516">
            <v>15407</v>
          </cell>
          <cell r="Y516">
            <v>4</v>
          </cell>
          <cell r="Z516">
            <v>15</v>
          </cell>
          <cell r="AA516" t="str">
            <v/>
          </cell>
          <cell r="AB516">
            <v>4</v>
          </cell>
        </row>
        <row r="517">
          <cell r="B517">
            <v>2200</v>
          </cell>
          <cell r="C517" t="str">
            <v>דימונה</v>
          </cell>
          <cell r="D517">
            <v>28266</v>
          </cell>
          <cell r="E517" t="str">
            <v>מחל</v>
          </cell>
          <cell r="F517" t="str">
            <v>מחל דימונה</v>
          </cell>
          <cell r="G517" t="str">
            <v>הליכוד בראשות בנימין ביטון</v>
          </cell>
          <cell r="H517" t="str">
            <v>ביטון בנימין</v>
          </cell>
          <cell r="I517" t="str">
            <v>דימונה ביטון בנימין</v>
          </cell>
          <cell r="J517">
            <v>19708</v>
          </cell>
          <cell r="K517">
            <v>19708</v>
          </cell>
          <cell r="L517">
            <v>0.11995128881672418</v>
          </cell>
          <cell r="M517">
            <v>2364</v>
          </cell>
          <cell r="N517">
            <v>0.11995128881672418</v>
          </cell>
          <cell r="O517">
            <v>2364</v>
          </cell>
          <cell r="P517">
            <v>15</v>
          </cell>
          <cell r="Q517" t="b">
            <v>1</v>
          </cell>
          <cell r="R517">
            <v>1.8</v>
          </cell>
          <cell r="S517">
            <v>1314</v>
          </cell>
          <cell r="T517">
            <v>11.6</v>
          </cell>
          <cell r="U517" t="str">
            <v>Gap</v>
          </cell>
          <cell r="V517">
            <v>1</v>
          </cell>
          <cell r="W517" t="str">
            <v>TRUE דימונה</v>
          </cell>
          <cell r="X517">
            <v>15407</v>
          </cell>
          <cell r="Y517">
            <v>2</v>
          </cell>
          <cell r="Z517">
            <v>15</v>
          </cell>
          <cell r="AA517" t="str">
            <v/>
          </cell>
          <cell r="AB517">
            <v>3</v>
          </cell>
        </row>
        <row r="518">
          <cell r="B518">
            <v>2200</v>
          </cell>
          <cell r="C518" t="str">
            <v>דימונה</v>
          </cell>
          <cell r="D518">
            <v>28266</v>
          </cell>
          <cell r="E518" t="str">
            <v>שס</v>
          </cell>
          <cell r="F518" t="str">
            <v>שס דימונה</v>
          </cell>
          <cell r="G518" t="str">
            <v>התאחדות הספרדים העולמית שומרי תורה</v>
          </cell>
          <cell r="I518" t="str">
            <v xml:space="preserve">דימונה </v>
          </cell>
          <cell r="J518">
            <v>19708</v>
          </cell>
          <cell r="K518">
            <v>19708</v>
          </cell>
          <cell r="L518">
            <v>9.6052364522021511E-2</v>
          </cell>
          <cell r="M518">
            <v>1893</v>
          </cell>
          <cell r="N518">
            <v>9.6052364522021511E-2</v>
          </cell>
          <cell r="O518">
            <v>1893</v>
          </cell>
          <cell r="P518">
            <v>15</v>
          </cell>
          <cell r="Q518" t="b">
            <v>1</v>
          </cell>
          <cell r="R518">
            <v>1.4</v>
          </cell>
          <cell r="S518">
            <v>1314</v>
          </cell>
          <cell r="T518">
            <v>11.6</v>
          </cell>
          <cell r="U518" t="str">
            <v>Gap</v>
          </cell>
          <cell r="V518">
            <v>0</v>
          </cell>
          <cell r="W518" t="str">
            <v>TRUE דימונה</v>
          </cell>
          <cell r="X518">
            <v>15407</v>
          </cell>
          <cell r="Y518">
            <v>2</v>
          </cell>
          <cell r="Z518">
            <v>15</v>
          </cell>
          <cell r="AA518" t="str">
            <v/>
          </cell>
          <cell r="AB518">
            <v>2</v>
          </cell>
        </row>
        <row r="519">
          <cell r="B519">
            <v>2200</v>
          </cell>
          <cell r="C519" t="str">
            <v>דימונה</v>
          </cell>
          <cell r="D519">
            <v>28266</v>
          </cell>
          <cell r="E519" t="str">
            <v>צ</v>
          </cell>
          <cell r="F519" t="str">
            <v>צ דימונה</v>
          </cell>
          <cell r="G519" t="str">
            <v>דימונה בלב בראשות יצחק ג'קי אדרי</v>
          </cell>
          <cell r="I519" t="str">
            <v xml:space="preserve">דימונה </v>
          </cell>
          <cell r="J519">
            <v>19708</v>
          </cell>
          <cell r="K519">
            <v>19708</v>
          </cell>
          <cell r="L519">
            <v>8.2606048305256752E-2</v>
          </cell>
          <cell r="M519">
            <v>1628</v>
          </cell>
          <cell r="N519">
            <v>8.2606048305256752E-2</v>
          </cell>
          <cell r="O519">
            <v>1628</v>
          </cell>
          <cell r="P519">
            <v>15</v>
          </cell>
          <cell r="Q519" t="b">
            <v>1</v>
          </cell>
          <cell r="R519">
            <v>1.2</v>
          </cell>
          <cell r="S519">
            <v>1314</v>
          </cell>
          <cell r="T519">
            <v>11.6</v>
          </cell>
          <cell r="U519" t="str">
            <v>Gap</v>
          </cell>
          <cell r="V519">
            <v>0</v>
          </cell>
          <cell r="W519" t="str">
            <v>TRUE דימונה</v>
          </cell>
          <cell r="X519">
            <v>15407</v>
          </cell>
          <cell r="Y519">
            <v>2</v>
          </cell>
          <cell r="Z519">
            <v>15</v>
          </cell>
          <cell r="AA519" t="str">
            <v/>
          </cell>
          <cell r="AB519">
            <v>2</v>
          </cell>
        </row>
        <row r="520">
          <cell r="B520">
            <v>2200</v>
          </cell>
          <cell r="C520" t="str">
            <v>דימונה</v>
          </cell>
          <cell r="D520">
            <v>28266</v>
          </cell>
          <cell r="E520" t="str">
            <v>צח</v>
          </cell>
          <cell r="F520" t="str">
            <v>צח דימונה</v>
          </cell>
          <cell r="G520" t="str">
            <v>צעירי דימונה</v>
          </cell>
          <cell r="I520" t="str">
            <v xml:space="preserve">דימונה </v>
          </cell>
          <cell r="J520">
            <v>19708</v>
          </cell>
          <cell r="K520">
            <v>19708</v>
          </cell>
          <cell r="L520">
            <v>4.7290440430282119E-2</v>
          </cell>
          <cell r="M520">
            <v>932</v>
          </cell>
          <cell r="N520">
            <v>4.7290440430282119E-2</v>
          </cell>
          <cell r="O520">
            <v>932</v>
          </cell>
          <cell r="P520">
            <v>15</v>
          </cell>
          <cell r="Q520" t="b">
            <v>0</v>
          </cell>
          <cell r="R520">
            <v>0</v>
          </cell>
          <cell r="S520">
            <v>1314</v>
          </cell>
          <cell r="T520">
            <v>11.6</v>
          </cell>
          <cell r="U520" t="str">
            <v>Gap</v>
          </cell>
          <cell r="V520">
            <v>0</v>
          </cell>
          <cell r="W520" t="str">
            <v>FALSE דימונה</v>
          </cell>
          <cell r="X520">
            <v>4301</v>
          </cell>
          <cell r="Y520">
            <v>0</v>
          </cell>
          <cell r="Z520">
            <v>15</v>
          </cell>
          <cell r="AA520" t="str">
            <v/>
          </cell>
          <cell r="AB520">
            <v>0</v>
          </cell>
        </row>
        <row r="521">
          <cell r="B521">
            <v>2200</v>
          </cell>
          <cell r="C521" t="str">
            <v>דימונה</v>
          </cell>
          <cell r="D521">
            <v>28266</v>
          </cell>
          <cell r="E521" t="str">
            <v>ק</v>
          </cell>
          <cell r="F521" t="str">
            <v>ק דימונה</v>
          </cell>
          <cell r="G521" t="str">
            <v>דימונה אחרת בראשות מיכל אבו</v>
          </cell>
          <cell r="H521" t="str">
            <v>אבו מיכל</v>
          </cell>
          <cell r="I521" t="str">
            <v>דימונה אבו מיכל</v>
          </cell>
          <cell r="J521">
            <v>19708</v>
          </cell>
          <cell r="K521">
            <v>19708</v>
          </cell>
          <cell r="L521">
            <v>4.7290440430282119E-2</v>
          </cell>
          <cell r="M521">
            <v>932</v>
          </cell>
          <cell r="N521">
            <v>4.7290440430282119E-2</v>
          </cell>
          <cell r="O521">
            <v>932</v>
          </cell>
          <cell r="P521">
            <v>15</v>
          </cell>
          <cell r="Q521" t="b">
            <v>0</v>
          </cell>
          <cell r="R521">
            <v>0</v>
          </cell>
          <cell r="S521">
            <v>1314</v>
          </cell>
          <cell r="T521">
            <v>11.6</v>
          </cell>
          <cell r="U521" t="str">
            <v>Gap</v>
          </cell>
          <cell r="V521">
            <v>0</v>
          </cell>
          <cell r="W521" t="str">
            <v>FALSE דימונה</v>
          </cell>
          <cell r="X521">
            <v>4301</v>
          </cell>
          <cell r="Y521">
            <v>0</v>
          </cell>
          <cell r="Z521">
            <v>15</v>
          </cell>
          <cell r="AA521" t="str">
            <v/>
          </cell>
          <cell r="AB521">
            <v>0</v>
          </cell>
        </row>
        <row r="522">
          <cell r="B522">
            <v>2200</v>
          </cell>
          <cell r="C522" t="str">
            <v>דימונה</v>
          </cell>
          <cell r="D522">
            <v>28266</v>
          </cell>
          <cell r="E522" t="str">
            <v>נ</v>
          </cell>
          <cell r="F522" t="str">
            <v>נ דימונה</v>
          </cell>
          <cell r="G522" t="str">
            <v>תנופה לדימונה</v>
          </cell>
          <cell r="I522" t="str">
            <v xml:space="preserve">דימונה </v>
          </cell>
          <cell r="J522">
            <v>19708</v>
          </cell>
          <cell r="K522">
            <v>19708</v>
          </cell>
          <cell r="L522">
            <v>4.2013395575400854E-2</v>
          </cell>
          <cell r="M522">
            <v>828</v>
          </cell>
          <cell r="N522">
            <v>4.2013395575400854E-2</v>
          </cell>
          <cell r="O522">
            <v>828</v>
          </cell>
          <cell r="P522">
            <v>15</v>
          </cell>
          <cell r="Q522" t="b">
            <v>0</v>
          </cell>
          <cell r="R522">
            <v>0</v>
          </cell>
          <cell r="S522">
            <v>1314</v>
          </cell>
          <cell r="T522">
            <v>11.6</v>
          </cell>
          <cell r="U522" t="str">
            <v>Gap</v>
          </cell>
          <cell r="V522">
            <v>0</v>
          </cell>
          <cell r="W522" t="str">
            <v>FALSE דימונה</v>
          </cell>
          <cell r="X522">
            <v>4301</v>
          </cell>
          <cell r="Y522">
            <v>0</v>
          </cell>
          <cell r="Z522">
            <v>15</v>
          </cell>
          <cell r="AA522" t="str">
            <v/>
          </cell>
          <cell r="AB522">
            <v>0</v>
          </cell>
        </row>
        <row r="523">
          <cell r="B523">
            <v>2200</v>
          </cell>
          <cell r="C523" t="str">
            <v>דימונה</v>
          </cell>
          <cell r="D523">
            <v>28266</v>
          </cell>
          <cell r="E523" t="str">
            <v>יד</v>
          </cell>
          <cell r="F523" t="str">
            <v>יד דימונה</v>
          </cell>
          <cell r="G523" t="str">
            <v>חב"ד קירוב לבבות</v>
          </cell>
          <cell r="I523" t="str">
            <v xml:space="preserve">דימונה </v>
          </cell>
          <cell r="J523">
            <v>19708</v>
          </cell>
          <cell r="K523">
            <v>19708</v>
          </cell>
          <cell r="L523">
            <v>3.9983762938908055E-2</v>
          </cell>
          <cell r="M523">
            <v>788</v>
          </cell>
          <cell r="N523">
            <v>3.9983762938908055E-2</v>
          </cell>
          <cell r="O523">
            <v>787.99999999999989</v>
          </cell>
          <cell r="P523">
            <v>15</v>
          </cell>
          <cell r="Q523" t="b">
            <v>0</v>
          </cell>
          <cell r="R523">
            <v>0</v>
          </cell>
          <cell r="S523">
            <v>1314</v>
          </cell>
          <cell r="T523">
            <v>11.6</v>
          </cell>
          <cell r="U523" t="str">
            <v>Gap</v>
          </cell>
          <cell r="V523">
            <v>0</v>
          </cell>
          <cell r="W523" t="str">
            <v>FALSE דימונה</v>
          </cell>
          <cell r="X523">
            <v>4301</v>
          </cell>
          <cell r="Y523">
            <v>0</v>
          </cell>
          <cell r="Z523">
            <v>15</v>
          </cell>
          <cell r="AA523" t="str">
            <v/>
          </cell>
          <cell r="AB523">
            <v>0</v>
          </cell>
        </row>
        <row r="524">
          <cell r="B524">
            <v>2200</v>
          </cell>
          <cell r="C524" t="str">
            <v>דימונה</v>
          </cell>
          <cell r="D524">
            <v>28266</v>
          </cell>
          <cell r="E524" t="str">
            <v>כן</v>
          </cell>
          <cell r="F524" t="str">
            <v>כן דימונה</v>
          </cell>
          <cell r="G524" t="str">
            <v>דרך החינוך</v>
          </cell>
          <cell r="I524" t="str">
            <v xml:space="preserve">דימונה </v>
          </cell>
          <cell r="J524">
            <v>19708</v>
          </cell>
          <cell r="K524">
            <v>19708</v>
          </cell>
          <cell r="L524">
            <v>2.1311142683174345E-2</v>
          </cell>
          <cell r="M524">
            <v>420</v>
          </cell>
          <cell r="N524">
            <v>2.1311142683174345E-2</v>
          </cell>
          <cell r="O524">
            <v>420</v>
          </cell>
          <cell r="P524">
            <v>15</v>
          </cell>
          <cell r="Q524" t="b">
            <v>0</v>
          </cell>
          <cell r="R524">
            <v>0</v>
          </cell>
          <cell r="S524">
            <v>1314</v>
          </cell>
          <cell r="T524">
            <v>11.6</v>
          </cell>
          <cell r="U524" t="str">
            <v>Gap</v>
          </cell>
          <cell r="V524">
            <v>0</v>
          </cell>
          <cell r="W524" t="str">
            <v>FALSE דימונה</v>
          </cell>
          <cell r="X524">
            <v>4301</v>
          </cell>
          <cell r="Y524">
            <v>0</v>
          </cell>
          <cell r="Z524">
            <v>15</v>
          </cell>
          <cell r="AA524" t="str">
            <v/>
          </cell>
          <cell r="AB524">
            <v>0</v>
          </cell>
        </row>
        <row r="525">
          <cell r="B525">
            <v>2200</v>
          </cell>
          <cell r="C525" t="str">
            <v>דימונה</v>
          </cell>
          <cell r="D525">
            <v>28266</v>
          </cell>
          <cell r="E525" t="str">
            <v>א</v>
          </cell>
          <cell r="F525" t="str">
            <v>א דימונה</v>
          </cell>
          <cell r="G525" t="str">
            <v>ראש צעיר לעיר בראשות משה מלכה</v>
          </cell>
          <cell r="H525" t="str">
            <v>מלכה משה</v>
          </cell>
          <cell r="I525" t="str">
            <v>דימונה מלכה משה</v>
          </cell>
          <cell r="J525">
            <v>19708</v>
          </cell>
          <cell r="K525">
            <v>19708</v>
          </cell>
          <cell r="L525">
            <v>2.0347067180840266E-2</v>
          </cell>
          <cell r="M525">
            <v>401</v>
          </cell>
          <cell r="N525">
            <v>2.0347067180840266E-2</v>
          </cell>
          <cell r="O525">
            <v>400.99999999999994</v>
          </cell>
          <cell r="P525">
            <v>15</v>
          </cell>
          <cell r="Q525" t="b">
            <v>0</v>
          </cell>
          <cell r="R525">
            <v>0</v>
          </cell>
          <cell r="S525">
            <v>1314</v>
          </cell>
          <cell r="T525">
            <v>11.6</v>
          </cell>
          <cell r="U525" t="str">
            <v>Gap</v>
          </cell>
          <cell r="V525">
            <v>0</v>
          </cell>
          <cell r="W525" t="str">
            <v>FALSE דימונה</v>
          </cell>
          <cell r="X525">
            <v>4301</v>
          </cell>
          <cell r="Y525">
            <v>0</v>
          </cell>
          <cell r="Z525">
            <v>15</v>
          </cell>
          <cell r="AA525" t="str">
            <v/>
          </cell>
          <cell r="AB525">
            <v>0</v>
          </cell>
        </row>
        <row r="526">
          <cell r="B526">
            <v>9700</v>
          </cell>
          <cell r="C526" t="str">
            <v>הוד השרון</v>
          </cell>
          <cell r="D526">
            <v>38865</v>
          </cell>
          <cell r="E526" t="str">
            <v>הד</v>
          </cell>
          <cell r="F526" t="str">
            <v>הד הוד השרון</v>
          </cell>
          <cell r="G526" t="str">
            <v>הוד השרון אחת בראשות חי אדיב</v>
          </cell>
          <cell r="H526" t="str">
            <v>אדיב חי</v>
          </cell>
          <cell r="I526" t="str">
            <v>הוד השרון אדיב חי</v>
          </cell>
          <cell r="J526">
            <v>21601</v>
          </cell>
          <cell r="K526">
            <v>21601</v>
          </cell>
          <cell r="L526">
            <v>0.20036109439377806</v>
          </cell>
          <cell r="M526">
            <v>4328</v>
          </cell>
          <cell r="N526">
            <v>0.20036109439377806</v>
          </cell>
          <cell r="O526">
            <v>4328</v>
          </cell>
          <cell r="P526">
            <v>17</v>
          </cell>
          <cell r="Q526" t="b">
            <v>1</v>
          </cell>
          <cell r="R526">
            <v>3.4</v>
          </cell>
          <cell r="S526">
            <v>1271</v>
          </cell>
          <cell r="T526">
            <v>15.600000000000001</v>
          </cell>
          <cell r="U526" t="str">
            <v>Gap</v>
          </cell>
          <cell r="V526">
            <v>0</v>
          </cell>
          <cell r="W526" t="str">
            <v>TRUE הוד השרון</v>
          </cell>
          <cell r="X526">
            <v>19820</v>
          </cell>
          <cell r="Y526">
            <v>4</v>
          </cell>
          <cell r="Z526">
            <v>17</v>
          </cell>
          <cell r="AA526" t="str">
            <v/>
          </cell>
          <cell r="AB526">
            <v>4</v>
          </cell>
        </row>
        <row r="527">
          <cell r="B527">
            <v>9700</v>
          </cell>
          <cell r="C527" t="str">
            <v>הוד השרון</v>
          </cell>
          <cell r="D527">
            <v>38865</v>
          </cell>
          <cell r="E527" t="str">
            <v>פה</v>
          </cell>
          <cell r="F527" t="str">
            <v>פה הוד השרון</v>
          </cell>
          <cell r="G527" t="str">
            <v>יש עתיד עם דרך העיר</v>
          </cell>
          <cell r="H527" t="str">
            <v>גור נוה יוסף</v>
          </cell>
          <cell r="I527" t="str">
            <v>הוד השרון גור נוה יוסף</v>
          </cell>
          <cell r="J527">
            <v>21601</v>
          </cell>
          <cell r="K527">
            <v>21601</v>
          </cell>
          <cell r="L527">
            <v>0.1542058238044535</v>
          </cell>
          <cell r="M527">
            <v>3331</v>
          </cell>
          <cell r="N527">
            <v>0.1542058238044535</v>
          </cell>
          <cell r="O527">
            <v>3331</v>
          </cell>
          <cell r="P527">
            <v>17</v>
          </cell>
          <cell r="Q527" t="b">
            <v>1</v>
          </cell>
          <cell r="R527">
            <v>2.6</v>
          </cell>
          <cell r="S527">
            <v>1271</v>
          </cell>
          <cell r="T527">
            <v>15.600000000000001</v>
          </cell>
          <cell r="U527" t="str">
            <v>Gap</v>
          </cell>
          <cell r="V527">
            <v>0</v>
          </cell>
          <cell r="W527" t="str">
            <v>TRUE הוד השרון</v>
          </cell>
          <cell r="X527">
            <v>19820</v>
          </cell>
          <cell r="Y527">
            <v>3</v>
          </cell>
          <cell r="Z527">
            <v>17</v>
          </cell>
          <cell r="AA527" t="str">
            <v/>
          </cell>
          <cell r="AB527">
            <v>3</v>
          </cell>
        </row>
        <row r="528">
          <cell r="B528">
            <v>9700</v>
          </cell>
          <cell r="C528" t="str">
            <v>הוד השרון</v>
          </cell>
          <cell r="D528">
            <v>38865</v>
          </cell>
          <cell r="E528" t="str">
            <v>אח</v>
          </cell>
          <cell r="F528" t="str">
            <v>אח הוד השרון</v>
          </cell>
          <cell r="G528" t="str">
            <v>כיוון חדש בראשות ד"ר יואב רוזן</v>
          </cell>
          <cell r="H528" t="str">
            <v>רוזן יואב</v>
          </cell>
          <cell r="I528" t="str">
            <v>הוד השרון רוזן יואב</v>
          </cell>
          <cell r="J528">
            <v>21601</v>
          </cell>
          <cell r="K528">
            <v>21601</v>
          </cell>
          <cell r="L528">
            <v>0.12730892088329243</v>
          </cell>
          <cell r="M528">
            <v>2750</v>
          </cell>
          <cell r="N528">
            <v>0.12730892088329243</v>
          </cell>
          <cell r="O528">
            <v>2750</v>
          </cell>
          <cell r="P528">
            <v>17</v>
          </cell>
          <cell r="Q528" t="b">
            <v>1</v>
          </cell>
          <cell r="R528">
            <v>2.2000000000000002</v>
          </cell>
          <cell r="S528">
            <v>1271</v>
          </cell>
          <cell r="T528">
            <v>15.600000000000001</v>
          </cell>
          <cell r="U528" t="str">
            <v>Gap</v>
          </cell>
          <cell r="V528">
            <v>0</v>
          </cell>
          <cell r="W528" t="str">
            <v>TRUE הוד השרון</v>
          </cell>
          <cell r="X528">
            <v>19820</v>
          </cell>
          <cell r="Y528">
            <v>2</v>
          </cell>
          <cell r="Z528">
            <v>17</v>
          </cell>
          <cell r="AA528" t="str">
            <v/>
          </cell>
          <cell r="AB528">
            <v>2</v>
          </cell>
        </row>
        <row r="529">
          <cell r="B529">
            <v>9700</v>
          </cell>
          <cell r="C529" t="str">
            <v>הוד השרון</v>
          </cell>
          <cell r="D529">
            <v>38865</v>
          </cell>
          <cell r="E529" t="str">
            <v>צ</v>
          </cell>
          <cell r="F529" t="str">
            <v>צ הוד השרון</v>
          </cell>
          <cell r="G529" t="str">
            <v>קצב - מרצ בראשות אמיר כוכבי</v>
          </cell>
          <cell r="H529" t="str">
            <v>כוכבי אמיר</v>
          </cell>
          <cell r="I529" t="str">
            <v>הוד השרון כוכבי אמיר</v>
          </cell>
          <cell r="J529">
            <v>21601</v>
          </cell>
          <cell r="K529">
            <v>21601</v>
          </cell>
          <cell r="L529">
            <v>0.11082820239803713</v>
          </cell>
          <cell r="M529">
            <v>2394</v>
          </cell>
          <cell r="N529">
            <v>0.11082820239803713</v>
          </cell>
          <cell r="O529">
            <v>2394</v>
          </cell>
          <cell r="P529">
            <v>17</v>
          </cell>
          <cell r="Q529" t="b">
            <v>1</v>
          </cell>
          <cell r="R529">
            <v>1.9</v>
          </cell>
          <cell r="S529">
            <v>1271</v>
          </cell>
          <cell r="T529">
            <v>15.600000000000001</v>
          </cell>
          <cell r="U529" t="str">
            <v>Gap</v>
          </cell>
          <cell r="V529">
            <v>0</v>
          </cell>
          <cell r="W529" t="str">
            <v>TRUE הוד השרון</v>
          </cell>
          <cell r="X529">
            <v>19820</v>
          </cell>
          <cell r="Y529">
            <v>2</v>
          </cell>
          <cell r="Z529">
            <v>17</v>
          </cell>
          <cell r="AA529" t="str">
            <v/>
          </cell>
          <cell r="AB529">
            <v>2</v>
          </cell>
        </row>
        <row r="530">
          <cell r="B530">
            <v>9700</v>
          </cell>
          <cell r="C530" t="str">
            <v>הוד השרון</v>
          </cell>
          <cell r="D530">
            <v>38865</v>
          </cell>
          <cell r="E530" t="str">
            <v>יש</v>
          </cell>
          <cell r="F530" t="str">
            <v>יש הוד השרון</v>
          </cell>
          <cell r="G530" t="str">
            <v>חיים שאבי - יש לך חבר במועצת העיר</v>
          </cell>
          <cell r="I530" t="str">
            <v xml:space="preserve">הוד השרון </v>
          </cell>
          <cell r="J530">
            <v>21601</v>
          </cell>
          <cell r="K530">
            <v>21601</v>
          </cell>
          <cell r="L530">
            <v>0.1057821397157539</v>
          </cell>
          <cell r="M530">
            <v>2285</v>
          </cell>
          <cell r="N530">
            <v>0.1057821397157539</v>
          </cell>
          <cell r="O530">
            <v>2285</v>
          </cell>
          <cell r="P530">
            <v>17</v>
          </cell>
          <cell r="Q530" t="b">
            <v>1</v>
          </cell>
          <cell r="R530">
            <v>1.8</v>
          </cell>
          <cell r="S530">
            <v>1271</v>
          </cell>
          <cell r="T530">
            <v>15.600000000000001</v>
          </cell>
          <cell r="U530" t="str">
            <v>Gap</v>
          </cell>
          <cell r="V530">
            <v>0</v>
          </cell>
          <cell r="W530" t="str">
            <v>TRUE הוד השרון</v>
          </cell>
          <cell r="X530">
            <v>19820</v>
          </cell>
          <cell r="Y530">
            <v>2</v>
          </cell>
          <cell r="Z530">
            <v>17</v>
          </cell>
          <cell r="AA530" t="str">
            <v/>
          </cell>
          <cell r="AB530">
            <v>2</v>
          </cell>
        </row>
        <row r="531">
          <cell r="B531">
            <v>9700</v>
          </cell>
          <cell r="C531" t="str">
            <v>הוד השרון</v>
          </cell>
          <cell r="D531">
            <v>38865</v>
          </cell>
          <cell r="E531" t="str">
            <v>תכ</v>
          </cell>
          <cell r="F531" t="str">
            <v>תכ הוד השרון</v>
          </cell>
          <cell r="G531" t="str">
            <v>תכלס - בראשות אביבה גוטרמן</v>
          </cell>
          <cell r="H531" t="str">
            <v>גוטרמן אביבה</v>
          </cell>
          <cell r="I531" t="str">
            <v>הוד השרון גוטרמן אביבה</v>
          </cell>
          <cell r="J531">
            <v>21601</v>
          </cell>
          <cell r="K531">
            <v>21601</v>
          </cell>
          <cell r="L531">
            <v>8.6708948659784263E-2</v>
          </cell>
          <cell r="M531">
            <v>1873</v>
          </cell>
          <cell r="N531">
            <v>8.6708948659784263E-2</v>
          </cell>
          <cell r="O531">
            <v>1872.9999999999998</v>
          </cell>
          <cell r="P531">
            <v>17</v>
          </cell>
          <cell r="Q531" t="b">
            <v>1</v>
          </cell>
          <cell r="R531">
            <v>1.5</v>
          </cell>
          <cell r="S531">
            <v>1271</v>
          </cell>
          <cell r="T531">
            <v>15.600000000000001</v>
          </cell>
          <cell r="U531" t="str">
            <v>Gap</v>
          </cell>
          <cell r="V531">
            <v>0</v>
          </cell>
          <cell r="W531" t="str">
            <v>TRUE הוד השרון</v>
          </cell>
          <cell r="X531">
            <v>19820</v>
          </cell>
          <cell r="Y531">
            <v>2</v>
          </cell>
          <cell r="Z531">
            <v>17</v>
          </cell>
          <cell r="AA531" t="str">
            <v/>
          </cell>
          <cell r="AB531">
            <v>2</v>
          </cell>
        </row>
        <row r="532">
          <cell r="B532">
            <v>9700</v>
          </cell>
          <cell r="C532" t="str">
            <v>הוד השרון</v>
          </cell>
          <cell r="D532">
            <v>38865</v>
          </cell>
          <cell r="E532" t="str">
            <v>ע</v>
          </cell>
          <cell r="F532" t="str">
            <v>ע הוד השרון</v>
          </cell>
          <cell r="G532" t="str">
            <v>הירוקים בהוד השרון</v>
          </cell>
          <cell r="I532" t="str">
            <v xml:space="preserve">הוד השרון </v>
          </cell>
          <cell r="J532">
            <v>21601</v>
          </cell>
          <cell r="K532">
            <v>21601</v>
          </cell>
          <cell r="L532">
            <v>7.8746354335447438E-2</v>
          </cell>
          <cell r="M532">
            <v>1701</v>
          </cell>
          <cell r="N532">
            <v>7.8746354335447438E-2</v>
          </cell>
          <cell r="O532">
            <v>1701</v>
          </cell>
          <cell r="P532">
            <v>17</v>
          </cell>
          <cell r="Q532" t="b">
            <v>1</v>
          </cell>
          <cell r="R532">
            <v>1.3</v>
          </cell>
          <cell r="S532">
            <v>1271</v>
          </cell>
          <cell r="T532">
            <v>15.600000000000001</v>
          </cell>
          <cell r="U532" t="str">
            <v>Gap</v>
          </cell>
          <cell r="V532">
            <v>0</v>
          </cell>
          <cell r="W532" t="str">
            <v>TRUE הוד השרון</v>
          </cell>
          <cell r="X532">
            <v>19820</v>
          </cell>
          <cell r="Y532">
            <v>1</v>
          </cell>
          <cell r="Z532">
            <v>17</v>
          </cell>
          <cell r="AA532" t="str">
            <v/>
          </cell>
          <cell r="AB532">
            <v>1</v>
          </cell>
        </row>
        <row r="533">
          <cell r="B533">
            <v>9700</v>
          </cell>
          <cell r="C533" t="str">
            <v>הוד השרון</v>
          </cell>
          <cell r="D533">
            <v>38865</v>
          </cell>
          <cell r="E533" t="str">
            <v>טב</v>
          </cell>
          <cell r="F533" t="str">
            <v>טב הוד השרון</v>
          </cell>
          <cell r="G533" t="str">
            <v>בית לכולנו הבית היהודי בהנהגת אופיר טואיל גדעון סעדי יעל נחושתן</v>
          </cell>
          <cell r="I533" t="str">
            <v xml:space="preserve">הוד השרון </v>
          </cell>
          <cell r="J533">
            <v>21601</v>
          </cell>
          <cell r="K533">
            <v>21601</v>
          </cell>
          <cell r="L533">
            <v>5.3608629230128234E-2</v>
          </cell>
          <cell r="M533">
            <v>1158</v>
          </cell>
          <cell r="N533">
            <v>5.3608629230128234E-2</v>
          </cell>
          <cell r="O533">
            <v>1158</v>
          </cell>
          <cell r="P533">
            <v>17</v>
          </cell>
          <cell r="Q533" t="b">
            <v>1</v>
          </cell>
          <cell r="R533">
            <v>0.9</v>
          </cell>
          <cell r="S533">
            <v>1271</v>
          </cell>
          <cell r="T533">
            <v>15.600000000000001</v>
          </cell>
          <cell r="U533" t="str">
            <v>Gap</v>
          </cell>
          <cell r="V533">
            <v>0</v>
          </cell>
          <cell r="W533" t="str">
            <v>TRUE הוד השרון</v>
          </cell>
          <cell r="X533">
            <v>19820</v>
          </cell>
          <cell r="Y533">
            <v>1</v>
          </cell>
          <cell r="Z533">
            <v>17</v>
          </cell>
          <cell r="AA533" t="str">
            <v/>
          </cell>
          <cell r="AB533">
            <v>1</v>
          </cell>
        </row>
        <row r="534">
          <cell r="B534">
            <v>9700</v>
          </cell>
          <cell r="C534" t="str">
            <v>הוד השרון</v>
          </cell>
          <cell r="D534">
            <v>38865</v>
          </cell>
          <cell r="E534" t="str">
            <v>מחל</v>
          </cell>
          <cell r="F534" t="str">
            <v>מחל הוד השרון</v>
          </cell>
          <cell r="G534" t="str">
            <v>הליכוד בראשות ארנון אברמוב</v>
          </cell>
          <cell r="I534" t="str">
            <v xml:space="preserve">הוד השרון </v>
          </cell>
          <cell r="J534">
            <v>21601</v>
          </cell>
          <cell r="K534">
            <v>21601</v>
          </cell>
          <cell r="L534">
            <v>3.5276144622934123E-2</v>
          </cell>
          <cell r="M534">
            <v>762</v>
          </cell>
          <cell r="N534">
            <v>3.5276144622934123E-2</v>
          </cell>
          <cell r="O534">
            <v>762</v>
          </cell>
          <cell r="P534">
            <v>17</v>
          </cell>
          <cell r="Q534" t="b">
            <v>0</v>
          </cell>
          <cell r="R534">
            <v>0</v>
          </cell>
          <cell r="S534">
            <v>1271</v>
          </cell>
          <cell r="T534">
            <v>15.600000000000001</v>
          </cell>
          <cell r="U534" t="str">
            <v>Gap</v>
          </cell>
          <cell r="V534">
            <v>0</v>
          </cell>
          <cell r="W534" t="str">
            <v>FALSE הוד השרון</v>
          </cell>
          <cell r="X534">
            <v>1781</v>
          </cell>
          <cell r="Y534">
            <v>0</v>
          </cell>
          <cell r="Z534">
            <v>17</v>
          </cell>
          <cell r="AA534" t="str">
            <v/>
          </cell>
          <cell r="AB534">
            <v>0</v>
          </cell>
        </row>
        <row r="535">
          <cell r="B535">
            <v>9700</v>
          </cell>
          <cell r="C535" t="str">
            <v>הוד השרון</v>
          </cell>
          <cell r="D535">
            <v>38865</v>
          </cell>
          <cell r="E535" t="str">
            <v>מא</v>
          </cell>
          <cell r="F535" t="str">
            <v>מא הוד השרון</v>
          </cell>
          <cell r="G535" t="str">
            <v>מאוחדים למען הוד השרון בראשות משה ארז</v>
          </cell>
          <cell r="I535" t="str">
            <v xml:space="preserve">הוד השרון </v>
          </cell>
          <cell r="J535">
            <v>21601</v>
          </cell>
          <cell r="K535">
            <v>21601</v>
          </cell>
          <cell r="L535">
            <v>3.5090968010740242E-2</v>
          </cell>
          <cell r="M535">
            <v>758</v>
          </cell>
          <cell r="N535">
            <v>3.5090968010740242E-2</v>
          </cell>
          <cell r="O535">
            <v>758</v>
          </cell>
          <cell r="P535">
            <v>17</v>
          </cell>
          <cell r="Q535" t="b">
            <v>0</v>
          </cell>
          <cell r="R535">
            <v>0</v>
          </cell>
          <cell r="S535">
            <v>1271</v>
          </cell>
          <cell r="T535">
            <v>15.600000000000001</v>
          </cell>
          <cell r="U535" t="str">
            <v>Gap</v>
          </cell>
          <cell r="V535">
            <v>0</v>
          </cell>
          <cell r="W535" t="str">
            <v>FALSE הוד השרון</v>
          </cell>
          <cell r="X535">
            <v>1781</v>
          </cell>
          <cell r="Y535">
            <v>0</v>
          </cell>
          <cell r="Z535">
            <v>17</v>
          </cell>
          <cell r="AA535" t="str">
            <v/>
          </cell>
          <cell r="AB535">
            <v>0</v>
          </cell>
        </row>
        <row r="536">
          <cell r="B536">
            <v>9700</v>
          </cell>
          <cell r="C536" t="str">
            <v>הוד השרון</v>
          </cell>
          <cell r="D536">
            <v>38865</v>
          </cell>
          <cell r="E536" t="str">
            <v>נ</v>
          </cell>
          <cell r="F536" t="str">
            <v>נ הוד השרון</v>
          </cell>
          <cell r="G536" t="str">
            <v>הוד השרון - זו המחויבות שלנו</v>
          </cell>
          <cell r="I536" t="str">
            <v xml:space="preserve">הוד השרון </v>
          </cell>
          <cell r="J536">
            <v>21601</v>
          </cell>
          <cell r="K536">
            <v>21601</v>
          </cell>
          <cell r="L536">
            <v>1.2082773945650663E-2</v>
          </cell>
          <cell r="M536">
            <v>261</v>
          </cell>
          <cell r="N536">
            <v>1.2082773945650663E-2</v>
          </cell>
          <cell r="O536">
            <v>261</v>
          </cell>
          <cell r="P536">
            <v>17</v>
          </cell>
          <cell r="Q536" t="b">
            <v>0</v>
          </cell>
          <cell r="R536">
            <v>0</v>
          </cell>
          <cell r="S536">
            <v>1271</v>
          </cell>
          <cell r="T536">
            <v>15.600000000000001</v>
          </cell>
          <cell r="U536" t="str">
            <v>Gap</v>
          </cell>
          <cell r="V536">
            <v>0</v>
          </cell>
          <cell r="W536" t="str">
            <v>FALSE הוד השרון</v>
          </cell>
          <cell r="X536">
            <v>1781</v>
          </cell>
          <cell r="Y536">
            <v>0</v>
          </cell>
          <cell r="Z536">
            <v>17</v>
          </cell>
          <cell r="AA536" t="str">
            <v/>
          </cell>
          <cell r="AB536">
            <v>0</v>
          </cell>
        </row>
        <row r="537">
          <cell r="B537">
            <v>3769</v>
          </cell>
          <cell r="C537" t="str">
            <v>הר אדר</v>
          </cell>
          <cell r="D537">
            <v>2671</v>
          </cell>
          <cell r="E537" t="str">
            <v>יח</v>
          </cell>
          <cell r="F537" t="str">
            <v>יח הר אדר</v>
          </cell>
          <cell r="G537" t="str">
            <v>יחד בתנופה חן פיליפוביץ</v>
          </cell>
          <cell r="H537" t="str">
            <v>פיליפוביץ חן</v>
          </cell>
          <cell r="I537" t="str">
            <v>הר אדר פיליפוביץ חן</v>
          </cell>
          <cell r="J537">
            <v>1808</v>
          </cell>
          <cell r="K537">
            <v>1808</v>
          </cell>
          <cell r="L537">
            <v>0.42201327433628316</v>
          </cell>
          <cell r="M537">
            <v>763</v>
          </cell>
          <cell r="N537">
            <v>0.42201327433628316</v>
          </cell>
          <cell r="O537">
            <v>763</v>
          </cell>
          <cell r="P537">
            <v>9</v>
          </cell>
          <cell r="Q537" t="b">
            <v>1</v>
          </cell>
          <cell r="R537">
            <v>3.8</v>
          </cell>
          <cell r="S537">
            <v>201</v>
          </cell>
          <cell r="T537">
            <v>9</v>
          </cell>
          <cell r="U537" t="str">
            <v/>
          </cell>
          <cell r="V537">
            <v>0</v>
          </cell>
          <cell r="W537" t="str">
            <v>TRUE הר אדר</v>
          </cell>
          <cell r="X537">
            <v>1808</v>
          </cell>
          <cell r="Y537">
            <v>4</v>
          </cell>
          <cell r="Z537">
            <v>9</v>
          </cell>
          <cell r="AA537" t="str">
            <v/>
          </cell>
          <cell r="AB537">
            <v>4</v>
          </cell>
        </row>
        <row r="538">
          <cell r="B538">
            <v>3769</v>
          </cell>
          <cell r="C538" t="str">
            <v>הר אדר</v>
          </cell>
          <cell r="D538">
            <v>2671</v>
          </cell>
          <cell r="E538" t="str">
            <v>חמ</v>
          </cell>
          <cell r="F538" t="str">
            <v>חמ הר אדר</v>
          </cell>
          <cell r="G538" t="str">
            <v>התושבים במרכז חיים מנדל שקד</v>
          </cell>
          <cell r="H538" t="str">
            <v>מנדל שקד חיים</v>
          </cell>
          <cell r="I538" t="str">
            <v>הר אדר מנדל שקד חיים</v>
          </cell>
          <cell r="J538">
            <v>1808</v>
          </cell>
          <cell r="K538">
            <v>1808</v>
          </cell>
          <cell r="L538">
            <v>0.3456858407079646</v>
          </cell>
          <cell r="M538">
            <v>625</v>
          </cell>
          <cell r="N538">
            <v>0.3456858407079646</v>
          </cell>
          <cell r="O538">
            <v>625</v>
          </cell>
          <cell r="P538">
            <v>9</v>
          </cell>
          <cell r="Q538" t="b">
            <v>1</v>
          </cell>
          <cell r="R538">
            <v>3.1</v>
          </cell>
          <cell r="S538">
            <v>201</v>
          </cell>
          <cell r="T538">
            <v>9</v>
          </cell>
          <cell r="U538" t="str">
            <v/>
          </cell>
          <cell r="V538">
            <v>0</v>
          </cell>
          <cell r="W538" t="str">
            <v>TRUE הר אדר</v>
          </cell>
          <cell r="X538">
            <v>1808</v>
          </cell>
          <cell r="Y538">
            <v>3</v>
          </cell>
          <cell r="Z538">
            <v>9</v>
          </cell>
          <cell r="AA538" t="str">
            <v/>
          </cell>
          <cell r="AB538">
            <v>3</v>
          </cell>
        </row>
        <row r="539">
          <cell r="B539">
            <v>3769</v>
          </cell>
          <cell r="C539" t="str">
            <v>הר אדר</v>
          </cell>
          <cell r="D539">
            <v>2671</v>
          </cell>
          <cell r="E539" t="str">
            <v>פה</v>
          </cell>
          <cell r="F539" t="str">
            <v>פה הר אדר</v>
          </cell>
          <cell r="G539" t="str">
            <v>בונים קהילה ענת כנפו</v>
          </cell>
          <cell r="H539" t="str">
            <v>כנפו ענת</v>
          </cell>
          <cell r="I539" t="str">
            <v>הר אדר כנפו ענת</v>
          </cell>
          <cell r="J539">
            <v>1808</v>
          </cell>
          <cell r="K539">
            <v>1808</v>
          </cell>
          <cell r="L539">
            <v>0.23230088495575221</v>
          </cell>
          <cell r="M539">
            <v>420</v>
          </cell>
          <cell r="N539">
            <v>0.23230088495575221</v>
          </cell>
          <cell r="O539">
            <v>420</v>
          </cell>
          <cell r="P539">
            <v>9</v>
          </cell>
          <cell r="Q539" t="b">
            <v>1</v>
          </cell>
          <cell r="R539">
            <v>2.1</v>
          </cell>
          <cell r="S539">
            <v>201</v>
          </cell>
          <cell r="T539">
            <v>9</v>
          </cell>
          <cell r="U539" t="str">
            <v/>
          </cell>
          <cell r="V539">
            <v>0</v>
          </cell>
          <cell r="W539" t="str">
            <v>TRUE הר אדר</v>
          </cell>
          <cell r="X539">
            <v>1808</v>
          </cell>
          <cell r="Y539">
            <v>2</v>
          </cell>
          <cell r="Z539">
            <v>9</v>
          </cell>
          <cell r="AA539" t="str">
            <v/>
          </cell>
          <cell r="AB539">
            <v>2</v>
          </cell>
        </row>
        <row r="540">
          <cell r="B540">
            <v>6400</v>
          </cell>
          <cell r="C540" t="str">
            <v>הרצליה</v>
          </cell>
          <cell r="D540">
            <v>79544</v>
          </cell>
          <cell r="E540" t="str">
            <v>רצ</v>
          </cell>
          <cell r="F540" t="str">
            <v>רצ הרצליה</v>
          </cell>
          <cell r="G540" t="str">
            <v>הרצליה שלנו - מרצ ובלתי מפלגתיים בראשות יהונתן יסעור</v>
          </cell>
          <cell r="H540" t="str">
            <v>יסעור יהונתן</v>
          </cell>
          <cell r="I540" t="str">
            <v>הרצליה יסעור יהונתן</v>
          </cell>
          <cell r="J540">
            <v>30612</v>
          </cell>
          <cell r="K540">
            <v>30612</v>
          </cell>
          <cell r="L540">
            <v>0.1195609564876519</v>
          </cell>
          <cell r="M540">
            <v>3660</v>
          </cell>
          <cell r="N540">
            <v>0.1195609564876519</v>
          </cell>
          <cell r="O540">
            <v>3660</v>
          </cell>
          <cell r="P540">
            <v>19</v>
          </cell>
          <cell r="Q540" t="b">
            <v>1</v>
          </cell>
          <cell r="R540">
            <v>2.2999999999999998</v>
          </cell>
          <cell r="S540">
            <v>1611</v>
          </cell>
          <cell r="T540">
            <v>15.700000000000001</v>
          </cell>
          <cell r="U540" t="str">
            <v>Gap</v>
          </cell>
          <cell r="V540">
            <v>0</v>
          </cell>
          <cell r="W540" t="str">
            <v>TRUE הרצליה</v>
          </cell>
          <cell r="X540">
            <v>25344</v>
          </cell>
          <cell r="Y540">
            <v>3</v>
          </cell>
          <cell r="Z540">
            <v>19</v>
          </cell>
          <cell r="AA540" t="str">
            <v/>
          </cell>
          <cell r="AB540">
            <v>3</v>
          </cell>
        </row>
        <row r="541">
          <cell r="B541">
            <v>6400</v>
          </cell>
          <cell r="C541" t="str">
            <v>הרצליה</v>
          </cell>
          <cell r="D541">
            <v>79544</v>
          </cell>
          <cell r="E541" t="str">
            <v>צנ</v>
          </cell>
          <cell r="F541" t="str">
            <v>צנ הרצליה</v>
          </cell>
          <cell r="G541" t="str">
            <v>צעירים וסביבה נטו בראשות מאיה כץ</v>
          </cell>
          <cell r="I541" t="str">
            <v xml:space="preserve">הרצליה </v>
          </cell>
          <cell r="J541">
            <v>30612</v>
          </cell>
          <cell r="K541">
            <v>30612</v>
          </cell>
          <cell r="L541">
            <v>0.10675552071083236</v>
          </cell>
          <cell r="M541">
            <v>3268</v>
          </cell>
          <cell r="N541">
            <v>0.10675552071083236</v>
          </cell>
          <cell r="O541">
            <v>3268</v>
          </cell>
          <cell r="P541">
            <v>19</v>
          </cell>
          <cell r="Q541" t="b">
            <v>1</v>
          </cell>
          <cell r="R541">
            <v>2</v>
          </cell>
          <cell r="S541">
            <v>1611</v>
          </cell>
          <cell r="T541">
            <v>15.700000000000001</v>
          </cell>
          <cell r="U541" t="str">
            <v>Gap</v>
          </cell>
          <cell r="V541">
            <v>0</v>
          </cell>
          <cell r="W541" t="str">
            <v>TRUE הרצליה</v>
          </cell>
          <cell r="X541">
            <v>25344</v>
          </cell>
          <cell r="Y541">
            <v>3</v>
          </cell>
          <cell r="Z541">
            <v>19</v>
          </cell>
          <cell r="AA541" t="str">
            <v/>
          </cell>
          <cell r="AB541">
            <v>3</v>
          </cell>
        </row>
        <row r="542">
          <cell r="B542">
            <v>6400</v>
          </cell>
          <cell r="C542" t="str">
            <v>הרצליה</v>
          </cell>
          <cell r="D542">
            <v>79544</v>
          </cell>
          <cell r="E542" t="str">
            <v>ט</v>
          </cell>
          <cell r="F542" t="str">
            <v>ט הרצליה</v>
          </cell>
          <cell r="G542" t="str">
            <v>הכי טוב להרצליה בראשות צביקה הדר</v>
          </cell>
          <cell r="H542" t="str">
            <v>הדר צבי</v>
          </cell>
          <cell r="I542" t="str">
            <v>הרצליה הדר צבי</v>
          </cell>
          <cell r="J542">
            <v>30612</v>
          </cell>
          <cell r="K542">
            <v>30612</v>
          </cell>
          <cell r="L542">
            <v>9.3296746373970993E-2</v>
          </cell>
          <cell r="M542">
            <v>2856</v>
          </cell>
          <cell r="N542">
            <v>9.3296746373970993E-2</v>
          </cell>
          <cell r="O542">
            <v>2856</v>
          </cell>
          <cell r="P542">
            <v>19</v>
          </cell>
          <cell r="Q542" t="b">
            <v>1</v>
          </cell>
          <cell r="R542">
            <v>1.8</v>
          </cell>
          <cell r="S542">
            <v>1611</v>
          </cell>
          <cell r="T542">
            <v>15.700000000000001</v>
          </cell>
          <cell r="U542" t="str">
            <v>Gap</v>
          </cell>
          <cell r="V542">
            <v>0</v>
          </cell>
          <cell r="W542" t="str">
            <v>TRUE הרצליה</v>
          </cell>
          <cell r="X542">
            <v>25344</v>
          </cell>
          <cell r="Y542">
            <v>2</v>
          </cell>
          <cell r="Z542">
            <v>19</v>
          </cell>
          <cell r="AA542" t="str">
            <v/>
          </cell>
          <cell r="AB542">
            <v>2</v>
          </cell>
        </row>
        <row r="543">
          <cell r="B543">
            <v>6400</v>
          </cell>
          <cell r="C543" t="str">
            <v>הרצליה</v>
          </cell>
          <cell r="D543">
            <v>79544</v>
          </cell>
          <cell r="E543" t="str">
            <v>לב</v>
          </cell>
          <cell r="F543" t="str">
            <v>לב הרצליה</v>
          </cell>
          <cell r="G543" t="str">
            <v>הליכוד - הבית יהודי בראשות צבי וייס</v>
          </cell>
          <cell r="I543" t="str">
            <v xml:space="preserve">הרצליה </v>
          </cell>
          <cell r="J543">
            <v>30612</v>
          </cell>
          <cell r="K543">
            <v>30612</v>
          </cell>
          <cell r="L543">
            <v>8.8396707173657385E-2</v>
          </cell>
          <cell r="M543">
            <v>2706</v>
          </cell>
          <cell r="N543">
            <v>8.8396707173657385E-2</v>
          </cell>
          <cell r="O543">
            <v>2706</v>
          </cell>
          <cell r="P543">
            <v>19</v>
          </cell>
          <cell r="Q543" t="b">
            <v>1</v>
          </cell>
          <cell r="R543">
            <v>1.7</v>
          </cell>
          <cell r="S543">
            <v>1611</v>
          </cell>
          <cell r="T543">
            <v>15.700000000000001</v>
          </cell>
          <cell r="U543" t="str">
            <v>Gap</v>
          </cell>
          <cell r="V543">
            <v>0</v>
          </cell>
          <cell r="W543" t="str">
            <v>TRUE הרצליה</v>
          </cell>
          <cell r="X543">
            <v>25344</v>
          </cell>
          <cell r="Y543">
            <v>2</v>
          </cell>
          <cell r="Z543">
            <v>19</v>
          </cell>
          <cell r="AA543" t="str">
            <v/>
          </cell>
          <cell r="AB543">
            <v>2</v>
          </cell>
        </row>
        <row r="544">
          <cell r="B544">
            <v>6400</v>
          </cell>
          <cell r="C544" t="str">
            <v>הרצליה</v>
          </cell>
          <cell r="D544">
            <v>79544</v>
          </cell>
          <cell r="E544" t="str">
            <v>ף</v>
          </cell>
          <cell r="F544" t="str">
            <v>ף הרצליה</v>
          </cell>
          <cell r="G544" t="str">
            <v>חזון ונסיון</v>
          </cell>
          <cell r="H544" t="str">
            <v>פדלון משה</v>
          </cell>
          <cell r="I544" t="str">
            <v>הרצליה פדלון משה</v>
          </cell>
          <cell r="J544">
            <v>30612</v>
          </cell>
          <cell r="K544">
            <v>30612</v>
          </cell>
          <cell r="L544">
            <v>8.4509342741408602E-2</v>
          </cell>
          <cell r="M544">
            <v>2587</v>
          </cell>
          <cell r="N544">
            <v>8.4509342741408602E-2</v>
          </cell>
          <cell r="O544">
            <v>2587</v>
          </cell>
          <cell r="P544">
            <v>19</v>
          </cell>
          <cell r="Q544" t="b">
            <v>1</v>
          </cell>
          <cell r="R544">
            <v>1.6</v>
          </cell>
          <cell r="S544">
            <v>1611</v>
          </cell>
          <cell r="T544">
            <v>15.700000000000001</v>
          </cell>
          <cell r="U544" t="str">
            <v>Gap</v>
          </cell>
          <cell r="V544">
            <v>0</v>
          </cell>
          <cell r="W544" t="str">
            <v>TRUE הרצליה</v>
          </cell>
          <cell r="X544">
            <v>25344</v>
          </cell>
          <cell r="Y544">
            <v>2</v>
          </cell>
          <cell r="Z544">
            <v>19</v>
          </cell>
          <cell r="AA544" t="str">
            <v/>
          </cell>
          <cell r="AB544">
            <v>2</v>
          </cell>
        </row>
        <row r="545">
          <cell r="B545">
            <v>6400</v>
          </cell>
          <cell r="C545" t="str">
            <v>הרצליה</v>
          </cell>
          <cell r="D545">
            <v>79544</v>
          </cell>
          <cell r="E545" t="str">
            <v>שס</v>
          </cell>
          <cell r="F545" t="str">
            <v>שס הרצליה</v>
          </cell>
          <cell r="G545" t="str">
            <v>התאחדות הספרדית העולמית שומרי תורה</v>
          </cell>
          <cell r="I545" t="str">
            <v xml:space="preserve">הרצליה </v>
          </cell>
          <cell r="J545">
            <v>30612</v>
          </cell>
          <cell r="K545">
            <v>30612</v>
          </cell>
          <cell r="L545">
            <v>8.3529334901345884E-2</v>
          </cell>
          <cell r="M545">
            <v>2557</v>
          </cell>
          <cell r="N545">
            <v>8.3529334901345884E-2</v>
          </cell>
          <cell r="O545">
            <v>2557</v>
          </cell>
          <cell r="P545">
            <v>19</v>
          </cell>
          <cell r="Q545" t="b">
            <v>1</v>
          </cell>
          <cell r="R545">
            <v>1.6</v>
          </cell>
          <cell r="S545">
            <v>1611</v>
          </cell>
          <cell r="T545">
            <v>15.700000000000001</v>
          </cell>
          <cell r="U545" t="str">
            <v>Gap</v>
          </cell>
          <cell r="V545">
            <v>0</v>
          </cell>
          <cell r="W545" t="str">
            <v>TRUE הרצליה</v>
          </cell>
          <cell r="X545">
            <v>25344</v>
          </cell>
          <cell r="Y545">
            <v>2</v>
          </cell>
          <cell r="Z545">
            <v>19</v>
          </cell>
          <cell r="AA545" t="str">
            <v/>
          </cell>
          <cell r="AB545">
            <v>2</v>
          </cell>
        </row>
        <row r="546">
          <cell r="B546">
            <v>6400</v>
          </cell>
          <cell r="C546" t="str">
            <v>הרצליה</v>
          </cell>
          <cell r="D546">
            <v>79544</v>
          </cell>
          <cell r="E546" t="str">
            <v>חד</v>
          </cell>
          <cell r="F546" t="str">
            <v>חד הרצליה</v>
          </cell>
          <cell r="G546" t="str">
            <v>דרך חדשה</v>
          </cell>
          <cell r="I546" t="str">
            <v xml:space="preserve">הרצליה </v>
          </cell>
          <cell r="J546">
            <v>30612</v>
          </cell>
          <cell r="K546">
            <v>30612</v>
          </cell>
          <cell r="L546">
            <v>7.5329935972821116E-2</v>
          </cell>
          <cell r="M546">
            <v>2306</v>
          </cell>
          <cell r="N546">
            <v>7.5329935972821116E-2</v>
          </cell>
          <cell r="O546">
            <v>2306</v>
          </cell>
          <cell r="P546">
            <v>19</v>
          </cell>
          <cell r="Q546" t="b">
            <v>1</v>
          </cell>
          <cell r="R546">
            <v>1.4</v>
          </cell>
          <cell r="S546">
            <v>1611</v>
          </cell>
          <cell r="T546">
            <v>15.700000000000001</v>
          </cell>
          <cell r="U546" t="str">
            <v>Gap</v>
          </cell>
          <cell r="V546">
            <v>0</v>
          </cell>
          <cell r="W546" t="str">
            <v>TRUE הרצליה</v>
          </cell>
          <cell r="X546">
            <v>25344</v>
          </cell>
          <cell r="Y546">
            <v>1</v>
          </cell>
          <cell r="Z546">
            <v>19</v>
          </cell>
          <cell r="AA546" t="str">
            <v/>
          </cell>
          <cell r="AB546">
            <v>1</v>
          </cell>
        </row>
        <row r="547">
          <cell r="B547">
            <v>6400</v>
          </cell>
          <cell r="C547" t="str">
            <v>הרצליה</v>
          </cell>
          <cell r="D547">
            <v>79544</v>
          </cell>
          <cell r="E547" t="str">
            <v>פה</v>
          </cell>
          <cell r="F547" t="str">
            <v>פה הרצליה</v>
          </cell>
          <cell r="G547" t="str">
            <v>יש עתיד בהרצליה בראשות עפרה בל</v>
          </cell>
          <cell r="I547" t="str">
            <v xml:space="preserve">הרצליה </v>
          </cell>
          <cell r="J547">
            <v>30612</v>
          </cell>
          <cell r="K547">
            <v>30612</v>
          </cell>
          <cell r="L547">
            <v>7.5101267476806483E-2</v>
          </cell>
          <cell r="M547">
            <v>2299</v>
          </cell>
          <cell r="N547">
            <v>7.5101267476806483E-2</v>
          </cell>
          <cell r="O547">
            <v>2299</v>
          </cell>
          <cell r="P547">
            <v>19</v>
          </cell>
          <cell r="Q547" t="b">
            <v>1</v>
          </cell>
          <cell r="R547">
            <v>1.4</v>
          </cell>
          <cell r="S547">
            <v>1611</v>
          </cell>
          <cell r="T547">
            <v>15.700000000000001</v>
          </cell>
          <cell r="U547" t="str">
            <v>Gap</v>
          </cell>
          <cell r="V547">
            <v>0</v>
          </cell>
          <cell r="W547" t="str">
            <v>TRUE הרצליה</v>
          </cell>
          <cell r="X547">
            <v>25344</v>
          </cell>
          <cell r="Y547">
            <v>2</v>
          </cell>
          <cell r="Z547">
            <v>19</v>
          </cell>
          <cell r="AA547" t="str">
            <v/>
          </cell>
          <cell r="AB547">
            <v>2</v>
          </cell>
        </row>
        <row r="548">
          <cell r="B548">
            <v>6400</v>
          </cell>
          <cell r="C548" t="str">
            <v>הרצליה</v>
          </cell>
          <cell r="D548">
            <v>79544</v>
          </cell>
          <cell r="E548" t="str">
            <v>ע</v>
          </cell>
          <cell r="F548" t="str">
            <v>ע הרצליה</v>
          </cell>
          <cell r="G548" t="str">
            <v>אם תרצו בראשות ירון עולמי</v>
          </cell>
          <cell r="H548" t="str">
            <v>עולמי ירון</v>
          </cell>
          <cell r="I548" t="str">
            <v>הרצליה עולמי ירון</v>
          </cell>
          <cell r="J548">
            <v>30612</v>
          </cell>
          <cell r="K548">
            <v>30612</v>
          </cell>
          <cell r="L548">
            <v>5.746112635567751E-2</v>
          </cell>
          <cell r="M548">
            <v>1759</v>
          </cell>
          <cell r="N548">
            <v>5.746112635567751E-2</v>
          </cell>
          <cell r="O548">
            <v>1759</v>
          </cell>
          <cell r="P548">
            <v>19</v>
          </cell>
          <cell r="Q548" t="b">
            <v>1</v>
          </cell>
          <cell r="R548">
            <v>1.1000000000000001</v>
          </cell>
          <cell r="S548">
            <v>1611</v>
          </cell>
          <cell r="T548">
            <v>15.700000000000001</v>
          </cell>
          <cell r="U548" t="str">
            <v>Gap</v>
          </cell>
          <cell r="V548">
            <v>0</v>
          </cell>
          <cell r="W548" t="str">
            <v>TRUE הרצליה</v>
          </cell>
          <cell r="X548">
            <v>25344</v>
          </cell>
          <cell r="Y548">
            <v>1</v>
          </cell>
          <cell r="Z548">
            <v>19</v>
          </cell>
          <cell r="AA548" t="str">
            <v/>
          </cell>
          <cell r="AB548">
            <v>1</v>
          </cell>
        </row>
        <row r="549">
          <cell r="B549">
            <v>6400</v>
          </cell>
          <cell r="C549" t="str">
            <v>הרצליה</v>
          </cell>
          <cell r="D549">
            <v>79544</v>
          </cell>
          <cell r="E549" t="str">
            <v>ג</v>
          </cell>
          <cell r="F549" t="str">
            <v>ג הרצליה</v>
          </cell>
          <cell r="G549" t="str">
            <v>גשר - מחברים את הרצליה</v>
          </cell>
          <cell r="I549" t="str">
            <v xml:space="preserve">הרצליה </v>
          </cell>
          <cell r="J549">
            <v>30612</v>
          </cell>
          <cell r="K549">
            <v>30612</v>
          </cell>
          <cell r="L549">
            <v>4.3969685090814059E-2</v>
          </cell>
          <cell r="M549">
            <v>1346</v>
          </cell>
          <cell r="N549">
            <v>4.3969685090814059E-2</v>
          </cell>
          <cell r="O549">
            <v>1346</v>
          </cell>
          <cell r="P549">
            <v>19</v>
          </cell>
          <cell r="Q549" t="b">
            <v>1</v>
          </cell>
          <cell r="R549">
            <v>0.8</v>
          </cell>
          <cell r="S549">
            <v>1611</v>
          </cell>
          <cell r="T549">
            <v>15.700000000000001</v>
          </cell>
          <cell r="U549" t="str">
            <v>Gap</v>
          </cell>
          <cell r="V549">
            <v>0</v>
          </cell>
          <cell r="W549" t="str">
            <v>TRUE הרצליה</v>
          </cell>
          <cell r="X549">
            <v>25344</v>
          </cell>
          <cell r="Y549">
            <v>1</v>
          </cell>
          <cell r="Z549">
            <v>19</v>
          </cell>
          <cell r="AA549" t="str">
            <v/>
          </cell>
          <cell r="AB549">
            <v>1</v>
          </cell>
        </row>
        <row r="550">
          <cell r="B550">
            <v>6400</v>
          </cell>
          <cell r="C550" t="str">
            <v>הרצליה</v>
          </cell>
          <cell r="D550">
            <v>79544</v>
          </cell>
          <cell r="E550" t="str">
            <v>י</v>
          </cell>
          <cell r="F550" t="str">
            <v>י הרצליה</v>
          </cell>
          <cell r="G550" t="str">
            <v>תנועת הרצליה באהבה- מיכאלה זידנר</v>
          </cell>
          <cell r="H550" t="str">
            <v>זידנר מיכאלה</v>
          </cell>
          <cell r="I550" t="str">
            <v>הרצליה זידנר מיכאלה</v>
          </cell>
          <cell r="J550">
            <v>30612</v>
          </cell>
          <cell r="K550">
            <v>30612</v>
          </cell>
          <cell r="L550">
            <v>3.7958970338429376E-2</v>
          </cell>
          <cell r="M550">
            <v>1162</v>
          </cell>
          <cell r="N550">
            <v>3.7958970338429376E-2</v>
          </cell>
          <cell r="O550">
            <v>1162</v>
          </cell>
          <cell r="P550">
            <v>19</v>
          </cell>
          <cell r="Q550" t="b">
            <v>0</v>
          </cell>
          <cell r="R550">
            <v>0</v>
          </cell>
          <cell r="S550">
            <v>1611</v>
          </cell>
          <cell r="T550">
            <v>15.700000000000001</v>
          </cell>
          <cell r="U550" t="str">
            <v>Gap</v>
          </cell>
          <cell r="V550">
            <v>0</v>
          </cell>
          <cell r="W550" t="str">
            <v>FALSE הרצליה</v>
          </cell>
          <cell r="X550">
            <v>5268</v>
          </cell>
          <cell r="Y550">
            <v>0</v>
          </cell>
          <cell r="Z550">
            <v>19</v>
          </cell>
          <cell r="AA550" t="str">
            <v/>
          </cell>
          <cell r="AB550">
            <v>0</v>
          </cell>
        </row>
        <row r="551">
          <cell r="B551">
            <v>6400</v>
          </cell>
          <cell r="C551" t="str">
            <v>הרצליה</v>
          </cell>
          <cell r="D551">
            <v>79544</v>
          </cell>
          <cell r="E551" t="str">
            <v>כח</v>
          </cell>
          <cell r="F551" t="str">
            <v>כח הרצליה</v>
          </cell>
          <cell r="G551" t="str">
            <v>הרצליה אחת בראשות אורית רשפי</v>
          </cell>
          <cell r="H551" t="str">
            <v>רשפי אורית</v>
          </cell>
          <cell r="I551" t="str">
            <v>הרצליה רשפי אורית</v>
          </cell>
          <cell r="J551">
            <v>30612</v>
          </cell>
          <cell r="K551">
            <v>30612</v>
          </cell>
          <cell r="L551">
            <v>3.6717627074349925E-2</v>
          </cell>
          <cell r="M551">
            <v>1124</v>
          </cell>
          <cell r="N551">
            <v>3.6717627074349925E-2</v>
          </cell>
          <cell r="O551">
            <v>1124</v>
          </cell>
          <cell r="P551">
            <v>19</v>
          </cell>
          <cell r="Q551" t="b">
            <v>0</v>
          </cell>
          <cell r="R551">
            <v>0</v>
          </cell>
          <cell r="S551">
            <v>1611</v>
          </cell>
          <cell r="T551">
            <v>15.700000000000001</v>
          </cell>
          <cell r="U551" t="str">
            <v>Gap</v>
          </cell>
          <cell r="V551">
            <v>0</v>
          </cell>
          <cell r="W551" t="str">
            <v>FALSE הרצליה</v>
          </cell>
          <cell r="X551">
            <v>5268</v>
          </cell>
          <cell r="Y551">
            <v>0</v>
          </cell>
          <cell r="Z551">
            <v>19</v>
          </cell>
          <cell r="AA551" t="str">
            <v/>
          </cell>
          <cell r="AB551">
            <v>0</v>
          </cell>
        </row>
        <row r="552">
          <cell r="B552">
            <v>6400</v>
          </cell>
          <cell r="C552" t="str">
            <v>הרצליה</v>
          </cell>
          <cell r="D552">
            <v>79544</v>
          </cell>
          <cell r="E552" t="str">
            <v>אמת</v>
          </cell>
          <cell r="F552" t="str">
            <v>אמת הרצליה</v>
          </cell>
          <cell r="G552" t="str">
            <v>רשימת העבודה ובלתי מפלגתיים בראשות עמוס רון</v>
          </cell>
          <cell r="H552" t="str">
            <v>רון עמוס</v>
          </cell>
          <cell r="I552" t="str">
            <v>הרצליה רון עמוס</v>
          </cell>
          <cell r="J552">
            <v>30612</v>
          </cell>
          <cell r="K552">
            <v>30612</v>
          </cell>
          <cell r="L552">
            <v>3.1392917810009149E-2</v>
          </cell>
          <cell r="M552">
            <v>961</v>
          </cell>
          <cell r="N552">
            <v>3.1392917810009149E-2</v>
          </cell>
          <cell r="O552">
            <v>961.00000000000011</v>
          </cell>
          <cell r="P552">
            <v>19</v>
          </cell>
          <cell r="Q552" t="b">
            <v>0</v>
          </cell>
          <cell r="R552">
            <v>0</v>
          </cell>
          <cell r="S552">
            <v>1611</v>
          </cell>
          <cell r="T552">
            <v>15.700000000000001</v>
          </cell>
          <cell r="U552" t="str">
            <v>Gap</v>
          </cell>
          <cell r="V552">
            <v>0</v>
          </cell>
          <cell r="W552" t="str">
            <v>FALSE הרצליה</v>
          </cell>
          <cell r="X552">
            <v>5268</v>
          </cell>
          <cell r="Y552">
            <v>0</v>
          </cell>
          <cell r="Z552">
            <v>19</v>
          </cell>
          <cell r="AA552" t="str">
            <v/>
          </cell>
          <cell r="AB552">
            <v>0</v>
          </cell>
        </row>
        <row r="553">
          <cell r="B553">
            <v>6400</v>
          </cell>
          <cell r="C553" t="str">
            <v>הרצליה</v>
          </cell>
          <cell r="D553">
            <v>79544</v>
          </cell>
          <cell r="E553" t="str">
            <v>רק</v>
          </cell>
          <cell r="F553" t="str">
            <v>רק הרצליה</v>
          </cell>
          <cell r="G553" t="str">
            <v>הירוקים בהרצליה</v>
          </cell>
          <cell r="I553" t="str">
            <v xml:space="preserve">הרצליה </v>
          </cell>
          <cell r="J553">
            <v>30612</v>
          </cell>
          <cell r="K553">
            <v>30612</v>
          </cell>
          <cell r="L553">
            <v>3.1196916241996601E-2</v>
          </cell>
          <cell r="M553">
            <v>955</v>
          </cell>
          <cell r="N553">
            <v>3.1196916241996601E-2</v>
          </cell>
          <cell r="O553">
            <v>955</v>
          </cell>
          <cell r="P553">
            <v>19</v>
          </cell>
          <cell r="Q553" t="b">
            <v>0</v>
          </cell>
          <cell r="R553">
            <v>0</v>
          </cell>
          <cell r="S553">
            <v>1611</v>
          </cell>
          <cell r="T553">
            <v>15.700000000000001</v>
          </cell>
          <cell r="U553" t="str">
            <v>Gap</v>
          </cell>
          <cell r="V553">
            <v>0</v>
          </cell>
          <cell r="W553" t="str">
            <v>FALSE הרצליה</v>
          </cell>
          <cell r="X553">
            <v>5268</v>
          </cell>
          <cell r="Y553">
            <v>0</v>
          </cell>
          <cell r="Z553">
            <v>19</v>
          </cell>
          <cell r="AA553" t="str">
            <v/>
          </cell>
          <cell r="AB553">
            <v>0</v>
          </cell>
        </row>
        <row r="554">
          <cell r="B554">
            <v>6400</v>
          </cell>
          <cell r="C554" t="str">
            <v>הרצליה</v>
          </cell>
          <cell r="D554">
            <v>79544</v>
          </cell>
          <cell r="E554" t="str">
            <v>ץ</v>
          </cell>
          <cell r="F554" t="str">
            <v>ץ הרצליה</v>
          </cell>
          <cell r="G554" t="str">
            <v>הרצליה למען תושביה בראשות ד"ר שמואל סעדיה עו"ד</v>
          </cell>
          <cell r="H554" t="str">
            <v>סעדיה שמואל</v>
          </cell>
          <cell r="I554" t="str">
            <v>הרצליה סעדיה שמואל</v>
          </cell>
          <cell r="J554">
            <v>30612</v>
          </cell>
          <cell r="K554">
            <v>30612</v>
          </cell>
          <cell r="L554">
            <v>2.9661570625898342E-2</v>
          </cell>
          <cell r="M554">
            <v>908</v>
          </cell>
          <cell r="N554">
            <v>2.9661570625898342E-2</v>
          </cell>
          <cell r="O554">
            <v>908</v>
          </cell>
          <cell r="P554">
            <v>19</v>
          </cell>
          <cell r="Q554" t="b">
            <v>0</v>
          </cell>
          <cell r="R554">
            <v>0</v>
          </cell>
          <cell r="S554">
            <v>1611</v>
          </cell>
          <cell r="T554">
            <v>15.700000000000001</v>
          </cell>
          <cell r="U554" t="str">
            <v>Gap</v>
          </cell>
          <cell r="V554">
            <v>0</v>
          </cell>
          <cell r="W554" t="str">
            <v>FALSE הרצליה</v>
          </cell>
          <cell r="X554">
            <v>5268</v>
          </cell>
          <cell r="Y554">
            <v>0</v>
          </cell>
          <cell r="Z554">
            <v>19</v>
          </cell>
          <cell r="AA554" t="str">
            <v/>
          </cell>
          <cell r="AB554">
            <v>0</v>
          </cell>
        </row>
        <row r="555">
          <cell r="B555">
            <v>6400</v>
          </cell>
          <cell r="C555" t="str">
            <v>הרצליה</v>
          </cell>
          <cell r="D555">
            <v>79544</v>
          </cell>
          <cell r="E555" t="str">
            <v>זך</v>
          </cell>
          <cell r="F555" t="str">
            <v>זך הרצליה</v>
          </cell>
          <cell r="G555" t="str">
            <v>הדור הבא</v>
          </cell>
          <cell r="H555" t="str">
            <v>יגר יפה</v>
          </cell>
          <cell r="I555" t="str">
            <v>הרצליה יגר יפה</v>
          </cell>
          <cell r="J555">
            <v>30612</v>
          </cell>
          <cell r="K555">
            <v>30612</v>
          </cell>
          <cell r="L555">
            <v>5.1613746243303277E-3</v>
          </cell>
          <cell r="M555">
            <v>158</v>
          </cell>
          <cell r="N555">
            <v>5.1613746243303277E-3</v>
          </cell>
          <cell r="O555">
            <v>158</v>
          </cell>
          <cell r="P555">
            <v>19</v>
          </cell>
          <cell r="Q555" t="b">
            <v>0</v>
          </cell>
          <cell r="R555">
            <v>0</v>
          </cell>
          <cell r="S555">
            <v>1611</v>
          </cell>
          <cell r="T555">
            <v>15.700000000000001</v>
          </cell>
          <cell r="U555" t="str">
            <v>Gap</v>
          </cell>
          <cell r="V555">
            <v>0</v>
          </cell>
          <cell r="W555" t="str">
            <v>FALSE הרצליה</v>
          </cell>
          <cell r="X555">
            <v>5268</v>
          </cell>
          <cell r="Y555">
            <v>0</v>
          </cell>
          <cell r="Z555">
            <v>19</v>
          </cell>
          <cell r="AA555" t="str">
            <v/>
          </cell>
          <cell r="AB555">
            <v>0</v>
          </cell>
        </row>
        <row r="556">
          <cell r="B556">
            <v>9300</v>
          </cell>
          <cell r="C556" t="str">
            <v>זכרון יעקב</v>
          </cell>
          <cell r="D556">
            <v>15325</v>
          </cell>
          <cell r="E556" t="str">
            <v>לנו</v>
          </cell>
          <cell r="F556" t="str">
            <v>לנו זכרון יעקב</v>
          </cell>
          <cell r="G556" t="str">
            <v>זכרון שבלב</v>
          </cell>
          <cell r="H556" t="str">
            <v>אבוטבול אלי</v>
          </cell>
          <cell r="I556" t="str">
            <v>זכרון יעקב אבוטבול אלי</v>
          </cell>
          <cell r="J556">
            <v>8375</v>
          </cell>
          <cell r="K556">
            <v>8375</v>
          </cell>
          <cell r="L556">
            <v>0.29791044776119402</v>
          </cell>
          <cell r="M556">
            <v>2495</v>
          </cell>
          <cell r="N556">
            <v>0.29791044776119402</v>
          </cell>
          <cell r="O556">
            <v>2495</v>
          </cell>
          <cell r="P556">
            <v>13</v>
          </cell>
          <cell r="Q556" t="b">
            <v>1</v>
          </cell>
          <cell r="R556">
            <v>3.9</v>
          </cell>
          <cell r="S556">
            <v>644</v>
          </cell>
          <cell r="T556">
            <v>13.2</v>
          </cell>
          <cell r="U556" t="str">
            <v>Gap</v>
          </cell>
          <cell r="V556">
            <v>1</v>
          </cell>
          <cell r="W556" t="str">
            <v>TRUE זכרון יעקב</v>
          </cell>
          <cell r="X556">
            <v>8375</v>
          </cell>
          <cell r="Y556">
            <v>4</v>
          </cell>
          <cell r="Z556">
            <v>13</v>
          </cell>
          <cell r="AA556" t="str">
            <v/>
          </cell>
          <cell r="AB556">
            <v>5</v>
          </cell>
        </row>
        <row r="557">
          <cell r="B557">
            <v>9300</v>
          </cell>
          <cell r="C557" t="str">
            <v>זכרון יעקב</v>
          </cell>
          <cell r="D557">
            <v>15325</v>
          </cell>
          <cell r="E557" t="str">
            <v>חי</v>
          </cell>
          <cell r="F557" t="str">
            <v>חי זכרון יעקב</v>
          </cell>
          <cell r="G557" t="str">
            <v>הרשימה המאוחדת נאמני תורה למען זכרון יעקב</v>
          </cell>
          <cell r="I557" t="str">
            <v xml:space="preserve">זכרון יעקב </v>
          </cell>
          <cell r="J557">
            <v>8375</v>
          </cell>
          <cell r="K557">
            <v>8375</v>
          </cell>
          <cell r="L557">
            <v>0.16549253731343283</v>
          </cell>
          <cell r="M557">
            <v>1386</v>
          </cell>
          <cell r="N557">
            <v>0.16549253731343283</v>
          </cell>
          <cell r="O557">
            <v>1386</v>
          </cell>
          <cell r="P557">
            <v>13</v>
          </cell>
          <cell r="Q557" t="b">
            <v>1</v>
          </cell>
          <cell r="R557">
            <v>2.2000000000000002</v>
          </cell>
          <cell r="S557">
            <v>644</v>
          </cell>
          <cell r="T557">
            <v>13.2</v>
          </cell>
          <cell r="U557" t="str">
            <v>Gap</v>
          </cell>
          <cell r="V557">
            <v>0</v>
          </cell>
          <cell r="W557" t="str">
            <v>TRUE זכרון יעקב</v>
          </cell>
          <cell r="X557">
            <v>8375</v>
          </cell>
          <cell r="Y557">
            <v>2</v>
          </cell>
          <cell r="Z557">
            <v>13</v>
          </cell>
          <cell r="AA557" t="str">
            <v/>
          </cell>
          <cell r="AB557">
            <v>2</v>
          </cell>
        </row>
        <row r="558">
          <cell r="B558">
            <v>9300</v>
          </cell>
          <cell r="C558" t="str">
            <v>זכרון יעקב</v>
          </cell>
          <cell r="D558">
            <v>15325</v>
          </cell>
          <cell r="E558" t="str">
            <v>מחל</v>
          </cell>
          <cell r="F558" t="str">
            <v>מחל זכרון יעקב</v>
          </cell>
          <cell r="G558" t="str">
            <v>הליכוד המושבה מתחדשת</v>
          </cell>
          <cell r="I558" t="str">
            <v xml:space="preserve">זכרון יעקב </v>
          </cell>
          <cell r="J558">
            <v>8375</v>
          </cell>
          <cell r="K558">
            <v>8375</v>
          </cell>
          <cell r="L558">
            <v>0.16119402985074627</v>
          </cell>
          <cell r="M558">
            <v>1350</v>
          </cell>
          <cell r="N558">
            <v>0.16119402985074627</v>
          </cell>
          <cell r="O558">
            <v>1350</v>
          </cell>
          <cell r="P558">
            <v>13</v>
          </cell>
          <cell r="Q558" t="b">
            <v>1</v>
          </cell>
          <cell r="R558">
            <v>2.1</v>
          </cell>
          <cell r="S558">
            <v>644</v>
          </cell>
          <cell r="T558">
            <v>13.2</v>
          </cell>
          <cell r="U558" t="str">
            <v>Gap</v>
          </cell>
          <cell r="V558">
            <v>0</v>
          </cell>
          <cell r="W558" t="str">
            <v>TRUE זכרון יעקב</v>
          </cell>
          <cell r="X558">
            <v>8375</v>
          </cell>
          <cell r="Y558">
            <v>2</v>
          </cell>
          <cell r="Z558">
            <v>13</v>
          </cell>
          <cell r="AA558" t="str">
            <v/>
          </cell>
          <cell r="AB558">
            <v>2</v>
          </cell>
        </row>
        <row r="559">
          <cell r="B559">
            <v>9300</v>
          </cell>
          <cell r="C559" t="str">
            <v>זכרון יעקב</v>
          </cell>
          <cell r="D559">
            <v>15325</v>
          </cell>
          <cell r="E559" t="str">
            <v>כן</v>
          </cell>
          <cell r="F559" t="str">
            <v>כן זכרון יעקב</v>
          </cell>
          <cell r="G559" t="str">
            <v>זכרון יעקב שלנו</v>
          </cell>
          <cell r="H559" t="str">
            <v>בלומנפלד מישה</v>
          </cell>
          <cell r="I559" t="str">
            <v>זכרון יעקב בלומנפלד מישה</v>
          </cell>
          <cell r="J559">
            <v>8375</v>
          </cell>
          <cell r="K559">
            <v>8375</v>
          </cell>
          <cell r="L559">
            <v>0.14304477611940297</v>
          </cell>
          <cell r="M559">
            <v>1198</v>
          </cell>
          <cell r="N559">
            <v>0.14304477611940297</v>
          </cell>
          <cell r="O559">
            <v>1198</v>
          </cell>
          <cell r="P559">
            <v>13</v>
          </cell>
          <cell r="Q559" t="b">
            <v>1</v>
          </cell>
          <cell r="R559">
            <v>1.9</v>
          </cell>
          <cell r="S559">
            <v>644</v>
          </cell>
          <cell r="T559">
            <v>13.2</v>
          </cell>
          <cell r="U559" t="str">
            <v>Gap</v>
          </cell>
          <cell r="V559">
            <v>0</v>
          </cell>
          <cell r="W559" t="str">
            <v>TRUE זכרון יעקב</v>
          </cell>
          <cell r="X559">
            <v>8375</v>
          </cell>
          <cell r="Y559">
            <v>2</v>
          </cell>
          <cell r="Z559">
            <v>13</v>
          </cell>
          <cell r="AA559" t="str">
            <v/>
          </cell>
          <cell r="AB559">
            <v>2</v>
          </cell>
        </row>
        <row r="560">
          <cell r="B560">
            <v>9300</v>
          </cell>
          <cell r="C560" t="str">
            <v>זכרון יעקב</v>
          </cell>
          <cell r="D560">
            <v>15325</v>
          </cell>
          <cell r="E560" t="str">
            <v>אז</v>
          </cell>
          <cell r="F560" t="str">
            <v>אז זכרון יעקב</v>
          </cell>
          <cell r="G560" t="str">
            <v>אנו זכרונים</v>
          </cell>
          <cell r="I560" t="str">
            <v xml:space="preserve">זכרון יעקב </v>
          </cell>
          <cell r="J560">
            <v>8375</v>
          </cell>
          <cell r="K560">
            <v>8375</v>
          </cell>
          <cell r="L560">
            <v>8.4417910447761188E-2</v>
          </cell>
          <cell r="M560">
            <v>707</v>
          </cell>
          <cell r="N560">
            <v>8.4417910447761188E-2</v>
          </cell>
          <cell r="O560">
            <v>707</v>
          </cell>
          <cell r="P560">
            <v>13</v>
          </cell>
          <cell r="Q560" t="b">
            <v>1</v>
          </cell>
          <cell r="R560">
            <v>1.1000000000000001</v>
          </cell>
          <cell r="S560">
            <v>644</v>
          </cell>
          <cell r="T560">
            <v>13.2</v>
          </cell>
          <cell r="U560" t="str">
            <v>Gap</v>
          </cell>
          <cell r="V560">
            <v>0</v>
          </cell>
          <cell r="W560" t="str">
            <v>TRUE זכרון יעקב</v>
          </cell>
          <cell r="X560">
            <v>8375</v>
          </cell>
          <cell r="Y560">
            <v>1</v>
          </cell>
          <cell r="Z560">
            <v>13</v>
          </cell>
          <cell r="AA560" t="str">
            <v/>
          </cell>
          <cell r="AB560">
            <v>1</v>
          </cell>
        </row>
        <row r="561">
          <cell r="B561">
            <v>9300</v>
          </cell>
          <cell r="C561" t="str">
            <v>זכרון יעקב</v>
          </cell>
          <cell r="D561">
            <v>15325</v>
          </cell>
          <cell r="E561" t="str">
            <v>טב</v>
          </cell>
          <cell r="F561" t="str">
            <v>טב זכרון יעקב</v>
          </cell>
          <cell r="G561" t="str">
            <v>הבית היהודי ברשות אבנר שבתאי</v>
          </cell>
          <cell r="I561" t="str">
            <v xml:space="preserve">זכרון יעקב </v>
          </cell>
          <cell r="J561">
            <v>8375</v>
          </cell>
          <cell r="K561">
            <v>8375</v>
          </cell>
          <cell r="L561">
            <v>7.4268656716417913E-2</v>
          </cell>
          <cell r="M561">
            <v>622</v>
          </cell>
          <cell r="N561">
            <v>7.4268656716417913E-2</v>
          </cell>
          <cell r="O561">
            <v>622</v>
          </cell>
          <cell r="P561">
            <v>13</v>
          </cell>
          <cell r="Q561" t="b">
            <v>1</v>
          </cell>
          <cell r="R561">
            <v>1</v>
          </cell>
          <cell r="S561">
            <v>644</v>
          </cell>
          <cell r="T561">
            <v>13.2</v>
          </cell>
          <cell r="U561" t="str">
            <v>Gap</v>
          </cell>
          <cell r="V561">
            <v>0</v>
          </cell>
          <cell r="W561" t="str">
            <v>TRUE זכרון יעקב</v>
          </cell>
          <cell r="X561">
            <v>8375</v>
          </cell>
          <cell r="Y561">
            <v>1</v>
          </cell>
          <cell r="Z561">
            <v>13</v>
          </cell>
          <cell r="AA561" t="str">
            <v/>
          </cell>
          <cell r="AB561">
            <v>1</v>
          </cell>
        </row>
        <row r="562">
          <cell r="B562">
            <v>9300</v>
          </cell>
          <cell r="C562" t="str">
            <v>זכרון יעקב</v>
          </cell>
          <cell r="D562">
            <v>15325</v>
          </cell>
          <cell r="E562" t="str">
            <v>פה</v>
          </cell>
          <cell r="F562" t="str">
            <v>פה זכרון יעקב</v>
          </cell>
          <cell r="G562" t="str">
            <v>לזכרון יעקב יש עתיד בראשות אפרת בן אפרים</v>
          </cell>
          <cell r="I562" t="str">
            <v xml:space="preserve">זכרון יעקב </v>
          </cell>
          <cell r="J562">
            <v>8375</v>
          </cell>
          <cell r="K562">
            <v>8375</v>
          </cell>
          <cell r="L562">
            <v>7.3671641791044781E-2</v>
          </cell>
          <cell r="M562">
            <v>617</v>
          </cell>
          <cell r="N562">
            <v>7.3671641791044781E-2</v>
          </cell>
          <cell r="O562">
            <v>617</v>
          </cell>
          <cell r="P562">
            <v>13</v>
          </cell>
          <cell r="Q562" t="b">
            <v>1</v>
          </cell>
          <cell r="R562">
            <v>1</v>
          </cell>
          <cell r="S562">
            <v>644</v>
          </cell>
          <cell r="T562">
            <v>13.2</v>
          </cell>
          <cell r="U562" t="str">
            <v>Gap</v>
          </cell>
          <cell r="V562">
            <v>0</v>
          </cell>
          <cell r="W562" t="str">
            <v>TRUE זכרון יעקב</v>
          </cell>
          <cell r="X562">
            <v>8375</v>
          </cell>
          <cell r="Y562">
            <v>1</v>
          </cell>
          <cell r="Z562">
            <v>13</v>
          </cell>
          <cell r="AA562" t="str">
            <v/>
          </cell>
          <cell r="AB562">
            <v>1</v>
          </cell>
        </row>
        <row r="563">
          <cell r="B563">
            <v>1290</v>
          </cell>
          <cell r="C563" t="str">
            <v>זמר</v>
          </cell>
          <cell r="D563">
            <v>4133</v>
          </cell>
          <cell r="E563" t="str">
            <v>ק</v>
          </cell>
          <cell r="F563" t="str">
            <v>ק זמר</v>
          </cell>
          <cell r="G563" t="str">
            <v>אלחק</v>
          </cell>
          <cell r="I563" t="str">
            <v xml:space="preserve">זמר </v>
          </cell>
          <cell r="J563">
            <v>3572</v>
          </cell>
          <cell r="K563">
            <v>3572</v>
          </cell>
          <cell r="L563">
            <v>0.1276595744680851</v>
          </cell>
          <cell r="M563">
            <v>456</v>
          </cell>
          <cell r="N563">
            <v>0.1276595744680851</v>
          </cell>
          <cell r="O563">
            <v>455.99999999999994</v>
          </cell>
          <cell r="P563">
            <v>9</v>
          </cell>
          <cell r="Q563" t="b">
            <v>1</v>
          </cell>
          <cell r="R563">
            <v>1.1000000000000001</v>
          </cell>
          <cell r="S563">
            <v>397</v>
          </cell>
          <cell r="T563">
            <v>7.4</v>
          </cell>
          <cell r="U563" t="str">
            <v>Gap</v>
          </cell>
          <cell r="V563">
            <v>0</v>
          </cell>
          <cell r="W563" t="str">
            <v>TRUE זמר</v>
          </cell>
          <cell r="X563">
            <v>2971</v>
          </cell>
          <cell r="Y563">
            <v>1</v>
          </cell>
          <cell r="Z563">
            <v>8</v>
          </cell>
          <cell r="AA563" t="str">
            <v>Gap</v>
          </cell>
          <cell r="AB563">
            <v>1</v>
          </cell>
        </row>
        <row r="564">
          <cell r="B564">
            <v>1290</v>
          </cell>
          <cell r="C564" t="str">
            <v>זמר</v>
          </cell>
          <cell r="D564">
            <v>4133</v>
          </cell>
          <cell r="E564" t="str">
            <v>זך</v>
          </cell>
          <cell r="F564" t="str">
            <v>זך זמר</v>
          </cell>
          <cell r="G564" t="str">
            <v>אלנדאל ואלעמל</v>
          </cell>
          <cell r="I564" t="str">
            <v xml:space="preserve">זמר </v>
          </cell>
          <cell r="J564">
            <v>3572</v>
          </cell>
          <cell r="K564">
            <v>3572</v>
          </cell>
          <cell r="L564">
            <v>0.11142217245240761</v>
          </cell>
          <cell r="M564">
            <v>398</v>
          </cell>
          <cell r="N564">
            <v>0.11142217245240761</v>
          </cell>
          <cell r="O564">
            <v>398</v>
          </cell>
          <cell r="P564">
            <v>9</v>
          </cell>
          <cell r="Q564" t="b">
            <v>1</v>
          </cell>
          <cell r="R564">
            <v>1</v>
          </cell>
          <cell r="S564">
            <v>397</v>
          </cell>
          <cell r="T564">
            <v>7.4</v>
          </cell>
          <cell r="U564" t="str">
            <v>Gap</v>
          </cell>
          <cell r="V564">
            <v>0</v>
          </cell>
          <cell r="W564" t="str">
            <v>TRUE זמר</v>
          </cell>
          <cell r="X564">
            <v>2971</v>
          </cell>
          <cell r="Y564">
            <v>1</v>
          </cell>
          <cell r="Z564">
            <v>8</v>
          </cell>
          <cell r="AA564" t="str">
            <v>Gap</v>
          </cell>
          <cell r="AB564">
            <v>1</v>
          </cell>
        </row>
        <row r="565">
          <cell r="B565">
            <v>1290</v>
          </cell>
          <cell r="C565" t="str">
            <v>זמר</v>
          </cell>
          <cell r="D565">
            <v>4133</v>
          </cell>
          <cell r="E565" t="str">
            <v>קי</v>
          </cell>
          <cell r="F565" t="str">
            <v>קי זמר</v>
          </cell>
          <cell r="G565" t="str">
            <v>אלכראמה</v>
          </cell>
          <cell r="I565" t="str">
            <v xml:space="preserve">זמר </v>
          </cell>
          <cell r="J565">
            <v>3572</v>
          </cell>
          <cell r="K565">
            <v>3572</v>
          </cell>
          <cell r="L565">
            <v>0.10470324748040313</v>
          </cell>
          <cell r="M565">
            <v>374</v>
          </cell>
          <cell r="N565">
            <v>0.10470324748040313</v>
          </cell>
          <cell r="O565">
            <v>374</v>
          </cell>
          <cell r="P565">
            <v>9</v>
          </cell>
          <cell r="Q565" t="b">
            <v>1</v>
          </cell>
          <cell r="R565">
            <v>0.9</v>
          </cell>
          <cell r="S565">
            <v>397</v>
          </cell>
          <cell r="T565">
            <v>7.4</v>
          </cell>
          <cell r="U565" t="str">
            <v>Gap</v>
          </cell>
          <cell r="V565">
            <v>0</v>
          </cell>
          <cell r="W565" t="str">
            <v>TRUE זמר</v>
          </cell>
          <cell r="X565">
            <v>2971</v>
          </cell>
          <cell r="Y565">
            <v>1</v>
          </cell>
          <cell r="Z565">
            <v>8</v>
          </cell>
          <cell r="AA565" t="str">
            <v>Gap</v>
          </cell>
          <cell r="AB565">
            <v>1</v>
          </cell>
        </row>
        <row r="566">
          <cell r="B566">
            <v>1290</v>
          </cell>
          <cell r="C566" t="str">
            <v>זמר</v>
          </cell>
          <cell r="D566">
            <v>4133</v>
          </cell>
          <cell r="E566" t="str">
            <v>נף</v>
          </cell>
          <cell r="F566" t="str">
            <v>נף זמר</v>
          </cell>
          <cell r="G566" t="str">
            <v>אלעטאא</v>
          </cell>
          <cell r="I566" t="str">
            <v xml:space="preserve">זמר </v>
          </cell>
          <cell r="J566">
            <v>3572</v>
          </cell>
          <cell r="K566">
            <v>3572</v>
          </cell>
          <cell r="L566">
            <v>9.994400895856663E-2</v>
          </cell>
          <cell r="M566">
            <v>357</v>
          </cell>
          <cell r="N566">
            <v>9.994400895856663E-2</v>
          </cell>
          <cell r="O566">
            <v>357</v>
          </cell>
          <cell r="P566">
            <v>9</v>
          </cell>
          <cell r="Q566" t="b">
            <v>1</v>
          </cell>
          <cell r="R566">
            <v>0.9</v>
          </cell>
          <cell r="S566">
            <v>397</v>
          </cell>
          <cell r="T566">
            <v>7.4</v>
          </cell>
          <cell r="U566" t="str">
            <v>Gap</v>
          </cell>
          <cell r="V566">
            <v>0</v>
          </cell>
          <cell r="W566" t="str">
            <v>TRUE זמר</v>
          </cell>
          <cell r="X566">
            <v>2971</v>
          </cell>
          <cell r="Y566">
            <v>1</v>
          </cell>
          <cell r="Z566">
            <v>8</v>
          </cell>
          <cell r="AA566" t="str">
            <v>Gap</v>
          </cell>
          <cell r="AB566">
            <v>1</v>
          </cell>
        </row>
        <row r="567">
          <cell r="B567">
            <v>1290</v>
          </cell>
          <cell r="C567" t="str">
            <v>זמר</v>
          </cell>
          <cell r="D567">
            <v>4133</v>
          </cell>
          <cell r="E567" t="str">
            <v>זי</v>
          </cell>
          <cell r="F567" t="str">
            <v>זי זמר</v>
          </cell>
          <cell r="G567" t="str">
            <v>אלוואפאא</v>
          </cell>
          <cell r="I567" t="str">
            <v xml:space="preserve">זמר </v>
          </cell>
          <cell r="J567">
            <v>3572</v>
          </cell>
          <cell r="K567">
            <v>3572</v>
          </cell>
          <cell r="L567">
            <v>9.9384098544232927E-2</v>
          </cell>
          <cell r="M567">
            <v>355</v>
          </cell>
          <cell r="N567">
            <v>9.9384098544232927E-2</v>
          </cell>
          <cell r="O567">
            <v>355</v>
          </cell>
          <cell r="P567">
            <v>9</v>
          </cell>
          <cell r="Q567" t="b">
            <v>1</v>
          </cell>
          <cell r="R567">
            <v>0.9</v>
          </cell>
          <cell r="S567">
            <v>397</v>
          </cell>
          <cell r="T567">
            <v>7.4</v>
          </cell>
          <cell r="U567" t="str">
            <v>Gap</v>
          </cell>
          <cell r="V567">
            <v>0</v>
          </cell>
          <cell r="W567" t="str">
            <v>TRUE זמר</v>
          </cell>
          <cell r="X567">
            <v>2971</v>
          </cell>
          <cell r="Y567">
            <v>1</v>
          </cell>
          <cell r="Z567">
            <v>8</v>
          </cell>
          <cell r="AA567" t="str">
            <v>Gap</v>
          </cell>
          <cell r="AB567">
            <v>1</v>
          </cell>
        </row>
        <row r="568">
          <cell r="B568">
            <v>1290</v>
          </cell>
          <cell r="C568" t="str">
            <v>זמר</v>
          </cell>
          <cell r="D568">
            <v>4133</v>
          </cell>
          <cell r="E568" t="str">
            <v>קף</v>
          </cell>
          <cell r="F568" t="str">
            <v>קף זמר</v>
          </cell>
          <cell r="G568" t="str">
            <v>אלהודא</v>
          </cell>
          <cell r="I568" t="str">
            <v xml:space="preserve">זמר </v>
          </cell>
          <cell r="J568">
            <v>3572</v>
          </cell>
          <cell r="K568">
            <v>3572</v>
          </cell>
          <cell r="L568">
            <v>9.8544232922732358E-2</v>
          </cell>
          <cell r="M568">
            <v>352</v>
          </cell>
          <cell r="N568">
            <v>9.8544232922732358E-2</v>
          </cell>
          <cell r="O568">
            <v>352</v>
          </cell>
          <cell r="P568">
            <v>9</v>
          </cell>
          <cell r="Q568" t="b">
            <v>1</v>
          </cell>
          <cell r="R568">
            <v>0.9</v>
          </cell>
          <cell r="S568">
            <v>397</v>
          </cell>
          <cell r="T568">
            <v>7.4</v>
          </cell>
          <cell r="U568" t="str">
            <v>Gap</v>
          </cell>
          <cell r="V568">
            <v>0</v>
          </cell>
          <cell r="W568" t="str">
            <v>TRUE זמר</v>
          </cell>
          <cell r="X568">
            <v>2971</v>
          </cell>
          <cell r="Y568">
            <v>1</v>
          </cell>
          <cell r="Z568">
            <v>8</v>
          </cell>
          <cell r="AA568" t="str">
            <v>Gap</v>
          </cell>
          <cell r="AB568">
            <v>1</v>
          </cell>
        </row>
        <row r="569">
          <cell r="B569">
            <v>1290</v>
          </cell>
          <cell r="C569" t="str">
            <v>זמר</v>
          </cell>
          <cell r="D569">
            <v>4133</v>
          </cell>
          <cell r="E569" t="str">
            <v>קך</v>
          </cell>
          <cell r="F569" t="str">
            <v>קך זמר</v>
          </cell>
          <cell r="G569" t="str">
            <v>אלאנתמאא</v>
          </cell>
          <cell r="I569" t="str">
            <v xml:space="preserve">זמר </v>
          </cell>
          <cell r="J569">
            <v>3572</v>
          </cell>
          <cell r="K569">
            <v>3572</v>
          </cell>
          <cell r="L569">
            <v>9.7704367301231804E-2</v>
          </cell>
          <cell r="M569">
            <v>349</v>
          </cell>
          <cell r="N569">
            <v>9.7704367301231804E-2</v>
          </cell>
          <cell r="O569">
            <v>349</v>
          </cell>
          <cell r="P569">
            <v>9</v>
          </cell>
          <cell r="Q569" t="b">
            <v>1</v>
          </cell>
          <cell r="R569">
            <v>0.9</v>
          </cell>
          <cell r="S569">
            <v>397</v>
          </cell>
          <cell r="T569">
            <v>7.4</v>
          </cell>
          <cell r="U569" t="str">
            <v>Gap</v>
          </cell>
          <cell r="V569">
            <v>0</v>
          </cell>
          <cell r="W569" t="str">
            <v>TRUE זמר</v>
          </cell>
          <cell r="X569">
            <v>2971</v>
          </cell>
          <cell r="Y569">
            <v>1</v>
          </cell>
          <cell r="Z569">
            <v>8</v>
          </cell>
          <cell r="AA569" t="str">
            <v>Gap</v>
          </cell>
          <cell r="AB569">
            <v>1</v>
          </cell>
        </row>
        <row r="570">
          <cell r="B570">
            <v>1290</v>
          </cell>
          <cell r="C570" t="str">
            <v>זמר</v>
          </cell>
          <cell r="D570">
            <v>4133</v>
          </cell>
          <cell r="E570" t="str">
            <v>ץ</v>
          </cell>
          <cell r="F570" t="str">
            <v>ץ זמר</v>
          </cell>
          <cell r="G570" t="str">
            <v>אלסיראט</v>
          </cell>
          <cell r="I570" t="str">
            <v xml:space="preserve">זמר </v>
          </cell>
          <cell r="J570">
            <v>3572</v>
          </cell>
          <cell r="K570">
            <v>3572</v>
          </cell>
          <cell r="L570">
            <v>9.2385218365061583E-2</v>
          </cell>
          <cell r="M570">
            <v>330</v>
          </cell>
          <cell r="N570">
            <v>9.2385218365061583E-2</v>
          </cell>
          <cell r="O570">
            <v>330</v>
          </cell>
          <cell r="P570">
            <v>9</v>
          </cell>
          <cell r="Q570" t="b">
            <v>1</v>
          </cell>
          <cell r="R570">
            <v>0.8</v>
          </cell>
          <cell r="S570">
            <v>397</v>
          </cell>
          <cell r="T570">
            <v>7.4</v>
          </cell>
          <cell r="U570" t="str">
            <v>Gap</v>
          </cell>
          <cell r="V570">
            <v>0</v>
          </cell>
          <cell r="W570" t="str">
            <v>TRUE זמר</v>
          </cell>
          <cell r="X570">
            <v>2971</v>
          </cell>
          <cell r="Y570">
            <v>1</v>
          </cell>
          <cell r="Z570">
            <v>8</v>
          </cell>
          <cell r="AA570" t="str">
            <v>Gap</v>
          </cell>
          <cell r="AB570">
            <v>1</v>
          </cell>
        </row>
        <row r="571">
          <cell r="B571">
            <v>1290</v>
          </cell>
          <cell r="C571" t="str">
            <v>זמר</v>
          </cell>
          <cell r="D571">
            <v>4133</v>
          </cell>
          <cell r="E571" t="str">
            <v>ך</v>
          </cell>
          <cell r="F571" t="str">
            <v>ך זמר</v>
          </cell>
          <cell r="G571" t="str">
            <v>עהד ואלתזאם</v>
          </cell>
          <cell r="I571" t="str">
            <v xml:space="preserve">זמר </v>
          </cell>
          <cell r="J571">
            <v>3572</v>
          </cell>
          <cell r="K571">
            <v>3572</v>
          </cell>
          <cell r="L571">
            <v>7.754759238521837E-2</v>
          </cell>
          <cell r="M571">
            <v>277</v>
          </cell>
          <cell r="N571">
            <v>7.754759238521837E-2</v>
          </cell>
          <cell r="O571">
            <v>277</v>
          </cell>
          <cell r="P571">
            <v>9</v>
          </cell>
          <cell r="Q571" t="b">
            <v>0</v>
          </cell>
          <cell r="R571">
            <v>0</v>
          </cell>
          <cell r="S571">
            <v>397</v>
          </cell>
          <cell r="T571">
            <v>7.4</v>
          </cell>
          <cell r="U571" t="str">
            <v>Gap</v>
          </cell>
          <cell r="V571">
            <v>0</v>
          </cell>
          <cell r="W571" t="str">
            <v>FALSE זמר</v>
          </cell>
          <cell r="X571">
            <v>601</v>
          </cell>
          <cell r="Y571">
            <v>0</v>
          </cell>
          <cell r="Z571">
            <v>8</v>
          </cell>
          <cell r="AA571" t="str">
            <v>Gap</v>
          </cell>
          <cell r="AB571">
            <v>0</v>
          </cell>
        </row>
        <row r="572">
          <cell r="B572">
            <v>1290</v>
          </cell>
          <cell r="C572" t="str">
            <v>זמר</v>
          </cell>
          <cell r="D572">
            <v>4133</v>
          </cell>
          <cell r="E572" t="str">
            <v>י</v>
          </cell>
          <cell r="F572" t="str">
            <v>י זמר</v>
          </cell>
          <cell r="G572" t="str">
            <v>אלתראבט</v>
          </cell>
          <cell r="I572" t="str">
            <v xml:space="preserve">זמר </v>
          </cell>
          <cell r="J572">
            <v>3572</v>
          </cell>
          <cell r="K572">
            <v>3572</v>
          </cell>
          <cell r="L572">
            <v>7.1108622620380743E-2</v>
          </cell>
          <cell r="M572">
            <v>254</v>
          </cell>
          <cell r="N572">
            <v>7.1108622620380743E-2</v>
          </cell>
          <cell r="O572">
            <v>254.00000000000003</v>
          </cell>
          <cell r="P572">
            <v>9</v>
          </cell>
          <cell r="Q572" t="b">
            <v>0</v>
          </cell>
          <cell r="R572">
            <v>0</v>
          </cell>
          <cell r="S572">
            <v>397</v>
          </cell>
          <cell r="T572">
            <v>7.4</v>
          </cell>
          <cell r="U572" t="str">
            <v>Gap</v>
          </cell>
          <cell r="V572">
            <v>0</v>
          </cell>
          <cell r="W572" t="str">
            <v>FALSE זמר</v>
          </cell>
          <cell r="X572">
            <v>601</v>
          </cell>
          <cell r="Y572">
            <v>0</v>
          </cell>
          <cell r="Z572">
            <v>8</v>
          </cell>
          <cell r="AA572" t="str">
            <v>Gap</v>
          </cell>
          <cell r="AB572">
            <v>0</v>
          </cell>
        </row>
        <row r="573">
          <cell r="B573">
            <v>1290</v>
          </cell>
          <cell r="C573" t="str">
            <v>זמר</v>
          </cell>
          <cell r="D573">
            <v>4133</v>
          </cell>
          <cell r="E573" t="str">
            <v>קנ</v>
          </cell>
          <cell r="F573" t="str">
            <v>קנ זמר</v>
          </cell>
          <cell r="G573" t="str">
            <v>סות אלחק</v>
          </cell>
          <cell r="H573" t="str">
            <v>גאנם דיאב</v>
          </cell>
          <cell r="I573" t="str">
            <v>זמר גאנם דיאב</v>
          </cell>
          <cell r="J573">
            <v>3572</v>
          </cell>
          <cell r="K573">
            <v>3572</v>
          </cell>
          <cell r="L573">
            <v>8.6786114221724525E-3</v>
          </cell>
          <cell r="M573">
            <v>31</v>
          </cell>
          <cell r="N573">
            <v>8.6786114221724525E-3</v>
          </cell>
          <cell r="O573">
            <v>31</v>
          </cell>
          <cell r="P573">
            <v>9</v>
          </cell>
          <cell r="Q573" t="b">
            <v>0</v>
          </cell>
          <cell r="R573">
            <v>0</v>
          </cell>
          <cell r="S573">
            <v>397</v>
          </cell>
          <cell r="T573">
            <v>7.4</v>
          </cell>
          <cell r="U573" t="str">
            <v>Gap</v>
          </cell>
          <cell r="V573">
            <v>0</v>
          </cell>
          <cell r="W573" t="str">
            <v>FALSE זמר</v>
          </cell>
          <cell r="X573">
            <v>601</v>
          </cell>
          <cell r="Y573">
            <v>0</v>
          </cell>
          <cell r="Z573">
            <v>8</v>
          </cell>
          <cell r="AA573" t="str">
            <v>Gap</v>
          </cell>
          <cell r="AB573">
            <v>0</v>
          </cell>
        </row>
        <row r="574">
          <cell r="B574">
            <v>1290</v>
          </cell>
          <cell r="C574" t="str">
            <v>זמר</v>
          </cell>
          <cell r="D574">
            <v>4133</v>
          </cell>
          <cell r="E574" t="str">
            <v>ף</v>
          </cell>
          <cell r="F574" t="str">
            <v>ף זמר</v>
          </cell>
          <cell r="G574" t="str">
            <v>אל אמל</v>
          </cell>
          <cell r="H574" t="str">
            <v>חרזאללה תמים</v>
          </cell>
          <cell r="I574" t="str">
            <v>זמר חרזאללה תמים</v>
          </cell>
          <cell r="J574">
            <v>3572</v>
          </cell>
          <cell r="K574">
            <v>3572</v>
          </cell>
          <cell r="L574">
            <v>4.7592385218365061E-3</v>
          </cell>
          <cell r="M574">
            <v>17</v>
          </cell>
          <cell r="N574">
            <v>4.7592385218365061E-3</v>
          </cell>
          <cell r="O574">
            <v>17</v>
          </cell>
          <cell r="P574">
            <v>9</v>
          </cell>
          <cell r="Q574" t="b">
            <v>0</v>
          </cell>
          <cell r="R574">
            <v>0</v>
          </cell>
          <cell r="S574">
            <v>397</v>
          </cell>
          <cell r="T574">
            <v>7.4</v>
          </cell>
          <cell r="U574" t="str">
            <v>Gap</v>
          </cell>
          <cell r="V574">
            <v>0</v>
          </cell>
          <cell r="W574" t="str">
            <v>FALSE זמר</v>
          </cell>
          <cell r="X574">
            <v>601</v>
          </cell>
          <cell r="Y574">
            <v>0</v>
          </cell>
          <cell r="Z574">
            <v>8</v>
          </cell>
          <cell r="AA574" t="str">
            <v>Gap</v>
          </cell>
          <cell r="AB574">
            <v>0</v>
          </cell>
        </row>
        <row r="575">
          <cell r="B575">
            <v>1290</v>
          </cell>
          <cell r="C575" t="str">
            <v>זמר</v>
          </cell>
          <cell r="D575">
            <v>4133</v>
          </cell>
          <cell r="E575" t="str">
            <v>ז</v>
          </cell>
          <cell r="F575" t="str">
            <v>ז זמר</v>
          </cell>
          <cell r="G575" t="str">
            <v>אלסלאם</v>
          </cell>
          <cell r="H575" t="str">
            <v>גאנם עאיד</v>
          </cell>
          <cell r="I575" t="str">
            <v>זמר גאנם עאיד</v>
          </cell>
          <cell r="J575">
            <v>3572</v>
          </cell>
          <cell r="K575">
            <v>3572</v>
          </cell>
          <cell r="L575">
            <v>2.2396416573348264E-3</v>
          </cell>
          <cell r="M575">
            <v>8</v>
          </cell>
          <cell r="N575">
            <v>2.2396416573348264E-3</v>
          </cell>
          <cell r="O575">
            <v>8</v>
          </cell>
          <cell r="P575">
            <v>9</v>
          </cell>
          <cell r="Q575" t="b">
            <v>0</v>
          </cell>
          <cell r="R575">
            <v>0</v>
          </cell>
          <cell r="S575">
            <v>397</v>
          </cell>
          <cell r="T575">
            <v>7.4</v>
          </cell>
          <cell r="U575" t="str">
            <v>Gap</v>
          </cell>
          <cell r="V575">
            <v>0</v>
          </cell>
          <cell r="W575" t="str">
            <v>FALSE זמר</v>
          </cell>
          <cell r="X575">
            <v>601</v>
          </cell>
          <cell r="Y575">
            <v>0</v>
          </cell>
          <cell r="Z575">
            <v>8</v>
          </cell>
          <cell r="AA575" t="str">
            <v>Gap</v>
          </cell>
          <cell r="AB575">
            <v>0</v>
          </cell>
        </row>
        <row r="576">
          <cell r="B576">
            <v>1290</v>
          </cell>
          <cell r="C576" t="str">
            <v>זמר</v>
          </cell>
          <cell r="D576">
            <v>4133</v>
          </cell>
          <cell r="E576" t="str">
            <v>ני</v>
          </cell>
          <cell r="F576" t="str">
            <v>ני זמר</v>
          </cell>
          <cell r="G576" t="str">
            <v>אלתאאחי</v>
          </cell>
          <cell r="H576" t="str">
            <v>אבו חבלה עמאד</v>
          </cell>
          <cell r="I576" t="str">
            <v>זמר אבו חבלה עמאד</v>
          </cell>
          <cell r="J576">
            <v>3572</v>
          </cell>
          <cell r="K576">
            <v>3572</v>
          </cell>
          <cell r="L576">
            <v>2.2396416573348264E-3</v>
          </cell>
          <cell r="M576">
            <v>8</v>
          </cell>
          <cell r="N576">
            <v>2.2396416573348264E-3</v>
          </cell>
          <cell r="O576">
            <v>8</v>
          </cell>
          <cell r="P576">
            <v>9</v>
          </cell>
          <cell r="Q576" t="b">
            <v>0</v>
          </cell>
          <cell r="R576">
            <v>0</v>
          </cell>
          <cell r="S576">
            <v>397</v>
          </cell>
          <cell r="T576">
            <v>7.4</v>
          </cell>
          <cell r="U576" t="str">
            <v>Gap</v>
          </cell>
          <cell r="V576">
            <v>0</v>
          </cell>
          <cell r="W576" t="str">
            <v>FALSE זמר</v>
          </cell>
          <cell r="X576">
            <v>601</v>
          </cell>
          <cell r="Y576">
            <v>0</v>
          </cell>
          <cell r="Z576">
            <v>8</v>
          </cell>
          <cell r="AA576" t="str">
            <v>Gap</v>
          </cell>
          <cell r="AB576">
            <v>0</v>
          </cell>
        </row>
        <row r="577">
          <cell r="B577">
            <v>1290</v>
          </cell>
          <cell r="C577" t="str">
            <v>זמר</v>
          </cell>
          <cell r="D577">
            <v>4133</v>
          </cell>
          <cell r="E577" t="str">
            <v>נ</v>
          </cell>
          <cell r="F577" t="str">
            <v>נ זמר</v>
          </cell>
          <cell r="G577" t="str">
            <v>אלתנמיה</v>
          </cell>
          <cell r="H577" t="str">
            <v>זידאן סוהיל</v>
          </cell>
          <cell r="I577" t="str">
            <v>זמר זידאן סוהיל</v>
          </cell>
          <cell r="J577">
            <v>3572</v>
          </cell>
          <cell r="K577">
            <v>3572</v>
          </cell>
          <cell r="L577">
            <v>1.6797312430011197E-3</v>
          </cell>
          <cell r="M577">
            <v>6</v>
          </cell>
          <cell r="N577">
            <v>1.6797312430011197E-3</v>
          </cell>
          <cell r="O577">
            <v>6</v>
          </cell>
          <cell r="P577">
            <v>9</v>
          </cell>
          <cell r="Q577" t="b">
            <v>0</v>
          </cell>
          <cell r="R577">
            <v>0</v>
          </cell>
          <cell r="S577">
            <v>397</v>
          </cell>
          <cell r="T577">
            <v>7.4</v>
          </cell>
          <cell r="U577" t="str">
            <v>Gap</v>
          </cell>
          <cell r="V577">
            <v>0</v>
          </cell>
          <cell r="W577" t="str">
            <v>FALSE זמר</v>
          </cell>
          <cell r="X577">
            <v>601</v>
          </cell>
          <cell r="Y577">
            <v>0</v>
          </cell>
          <cell r="Z577">
            <v>8</v>
          </cell>
          <cell r="AA577" t="str">
            <v>Gap</v>
          </cell>
          <cell r="AB577">
            <v>0</v>
          </cell>
        </row>
        <row r="578">
          <cell r="B578">
            <v>975</v>
          </cell>
          <cell r="C578" t="str">
            <v>זרזיר</v>
          </cell>
          <cell r="D578">
            <v>4584</v>
          </cell>
          <cell r="E578" t="str">
            <v>ק</v>
          </cell>
          <cell r="F578" t="str">
            <v>ק זרזיר</v>
          </cell>
          <cell r="G578" t="str">
            <v>אלמוסתקבל</v>
          </cell>
          <cell r="I578" t="str">
            <v xml:space="preserve">זרזיר </v>
          </cell>
          <cell r="J578">
            <v>3861</v>
          </cell>
          <cell r="K578">
            <v>3861</v>
          </cell>
          <cell r="L578">
            <v>0.26443926443926447</v>
          </cell>
          <cell r="M578">
            <v>1021</v>
          </cell>
          <cell r="N578">
            <v>0.26443926443926447</v>
          </cell>
          <cell r="O578">
            <v>1021.0000000000001</v>
          </cell>
          <cell r="P578">
            <v>9</v>
          </cell>
          <cell r="Q578" t="b">
            <v>1</v>
          </cell>
          <cell r="R578">
            <v>2.4</v>
          </cell>
          <cell r="S578">
            <v>429</v>
          </cell>
          <cell r="T578">
            <v>8.1</v>
          </cell>
          <cell r="U578" t="str">
            <v>Gap</v>
          </cell>
          <cell r="V578">
            <v>0</v>
          </cell>
          <cell r="W578" t="str">
            <v>TRUE זרזיר</v>
          </cell>
          <cell r="X578">
            <v>3525</v>
          </cell>
          <cell r="Y578">
            <v>3</v>
          </cell>
          <cell r="Z578">
            <v>10</v>
          </cell>
          <cell r="AA578" t="str">
            <v>Gap</v>
          </cell>
          <cell r="AB578">
            <v>3</v>
          </cell>
        </row>
        <row r="579">
          <cell r="B579">
            <v>975</v>
          </cell>
          <cell r="C579" t="str">
            <v>זרזיר</v>
          </cell>
          <cell r="D579">
            <v>4584</v>
          </cell>
          <cell r="E579" t="str">
            <v>נ</v>
          </cell>
          <cell r="F579" t="str">
            <v>נ זרזיר</v>
          </cell>
          <cell r="G579" t="str">
            <v>אל אמל אלגידיד</v>
          </cell>
          <cell r="I579" t="str">
            <v xml:space="preserve">זרזיר </v>
          </cell>
          <cell r="J579">
            <v>3861</v>
          </cell>
          <cell r="K579">
            <v>3861</v>
          </cell>
          <cell r="L579">
            <v>0.19321419321419323</v>
          </cell>
          <cell r="M579">
            <v>746</v>
          </cell>
          <cell r="N579">
            <v>0.19321419321419323</v>
          </cell>
          <cell r="O579">
            <v>746</v>
          </cell>
          <cell r="P579">
            <v>9</v>
          </cell>
          <cell r="Q579" t="b">
            <v>1</v>
          </cell>
          <cell r="R579">
            <v>1.7</v>
          </cell>
          <cell r="S579">
            <v>429</v>
          </cell>
          <cell r="T579">
            <v>8.1</v>
          </cell>
          <cell r="U579" t="str">
            <v>Gap</v>
          </cell>
          <cell r="V579">
            <v>0</v>
          </cell>
          <cell r="W579" t="str">
            <v>TRUE זרזיר</v>
          </cell>
          <cell r="X579">
            <v>3525</v>
          </cell>
          <cell r="Y579">
            <v>2</v>
          </cell>
          <cell r="Z579">
            <v>10</v>
          </cell>
          <cell r="AA579" t="str">
            <v>Gap</v>
          </cell>
          <cell r="AB579">
            <v>2</v>
          </cell>
        </row>
        <row r="580">
          <cell r="B580">
            <v>975</v>
          </cell>
          <cell r="C580" t="str">
            <v>זרזיר</v>
          </cell>
          <cell r="D580">
            <v>4584</v>
          </cell>
          <cell r="E580" t="str">
            <v>י</v>
          </cell>
          <cell r="F580" t="str">
            <v>י זרזיר</v>
          </cell>
          <cell r="G580" t="str">
            <v>ועד</v>
          </cell>
          <cell r="I580" t="str">
            <v xml:space="preserve">זרזיר </v>
          </cell>
          <cell r="J580">
            <v>3861</v>
          </cell>
          <cell r="K580">
            <v>3861</v>
          </cell>
          <cell r="L580">
            <v>0.16964516964516965</v>
          </cell>
          <cell r="M580">
            <v>655</v>
          </cell>
          <cell r="N580">
            <v>0.16964516964516965</v>
          </cell>
          <cell r="O580">
            <v>655</v>
          </cell>
          <cell r="P580">
            <v>9</v>
          </cell>
          <cell r="Q580" t="b">
            <v>1</v>
          </cell>
          <cell r="R580">
            <v>1.5</v>
          </cell>
          <cell r="S580">
            <v>429</v>
          </cell>
          <cell r="T580">
            <v>8.1</v>
          </cell>
          <cell r="U580" t="str">
            <v>Gap</v>
          </cell>
          <cell r="V580">
            <v>0</v>
          </cell>
          <cell r="W580" t="str">
            <v>TRUE זרזיר</v>
          </cell>
          <cell r="X580">
            <v>3525</v>
          </cell>
          <cell r="Y580">
            <v>2</v>
          </cell>
          <cell r="Z580">
            <v>10</v>
          </cell>
          <cell r="AA580" t="str">
            <v>Gap</v>
          </cell>
          <cell r="AB580">
            <v>2</v>
          </cell>
        </row>
        <row r="581">
          <cell r="B581">
            <v>975</v>
          </cell>
          <cell r="C581" t="str">
            <v>זרזיר</v>
          </cell>
          <cell r="D581">
            <v>4584</v>
          </cell>
          <cell r="E581" t="str">
            <v>קן</v>
          </cell>
          <cell r="F581" t="str">
            <v>קן זרזיר</v>
          </cell>
          <cell r="G581" t="str">
            <v>האחווה</v>
          </cell>
          <cell r="H581" t="str">
            <v>הייב חסן</v>
          </cell>
          <cell r="I581" t="str">
            <v>זרזיר הייב חסן</v>
          </cell>
          <cell r="J581">
            <v>3861</v>
          </cell>
          <cell r="K581">
            <v>3861</v>
          </cell>
          <cell r="L581">
            <v>0.15824915824915825</v>
          </cell>
          <cell r="M581">
            <v>611</v>
          </cell>
          <cell r="N581">
            <v>0.15824915824915825</v>
          </cell>
          <cell r="O581">
            <v>611</v>
          </cell>
          <cell r="P581">
            <v>9</v>
          </cell>
          <cell r="Q581" t="b">
            <v>1</v>
          </cell>
          <cell r="R581">
            <v>1.4</v>
          </cell>
          <cell r="S581">
            <v>429</v>
          </cell>
          <cell r="T581">
            <v>8.1</v>
          </cell>
          <cell r="U581" t="str">
            <v>Gap</v>
          </cell>
          <cell r="V581">
            <v>0</v>
          </cell>
          <cell r="W581" t="str">
            <v>TRUE זרזיר</v>
          </cell>
          <cell r="X581">
            <v>3525</v>
          </cell>
          <cell r="Y581">
            <v>2</v>
          </cell>
          <cell r="Z581">
            <v>10</v>
          </cell>
          <cell r="AA581" t="str">
            <v>Gap</v>
          </cell>
          <cell r="AB581">
            <v>2</v>
          </cell>
        </row>
        <row r="582">
          <cell r="B582">
            <v>975</v>
          </cell>
          <cell r="C582" t="str">
            <v>זרזיר</v>
          </cell>
          <cell r="D582">
            <v>4584</v>
          </cell>
          <cell r="E582" t="str">
            <v>ץי</v>
          </cell>
          <cell r="F582" t="str">
            <v>ץי זרזיר</v>
          </cell>
          <cell r="G582" t="str">
            <v>מען</v>
          </cell>
          <cell r="H582" t="str">
            <v>עיאדאת מוסא</v>
          </cell>
          <cell r="I582" t="str">
            <v>זרזיר עיאדאת מוסא</v>
          </cell>
          <cell r="J582">
            <v>3861</v>
          </cell>
          <cell r="K582">
            <v>3861</v>
          </cell>
          <cell r="L582">
            <v>0.12742812742812742</v>
          </cell>
          <cell r="M582">
            <v>492</v>
          </cell>
          <cell r="N582">
            <v>0.12742812742812742</v>
          </cell>
          <cell r="O582">
            <v>492</v>
          </cell>
          <cell r="P582">
            <v>9</v>
          </cell>
          <cell r="Q582" t="b">
            <v>1</v>
          </cell>
          <cell r="R582">
            <v>1.1000000000000001</v>
          </cell>
          <cell r="S582">
            <v>429</v>
          </cell>
          <cell r="T582">
            <v>8.1</v>
          </cell>
          <cell r="U582" t="str">
            <v>Gap</v>
          </cell>
          <cell r="V582">
            <v>0</v>
          </cell>
          <cell r="W582" t="str">
            <v>TRUE זרזיר</v>
          </cell>
          <cell r="X582">
            <v>3525</v>
          </cell>
          <cell r="Y582">
            <v>1</v>
          </cell>
          <cell r="Z582">
            <v>10</v>
          </cell>
          <cell r="AA582" t="str">
            <v>Gap</v>
          </cell>
          <cell r="AB582">
            <v>1</v>
          </cell>
        </row>
        <row r="583">
          <cell r="B583">
            <v>975</v>
          </cell>
          <cell r="C583" t="str">
            <v>זרזיר</v>
          </cell>
          <cell r="D583">
            <v>4584</v>
          </cell>
          <cell r="E583" t="str">
            <v>יך</v>
          </cell>
          <cell r="F583" t="str">
            <v>יך זרזיר</v>
          </cell>
          <cell r="G583" t="str">
            <v>אלאכיה</v>
          </cell>
          <cell r="H583" t="str">
            <v>הייב מאדי</v>
          </cell>
          <cell r="I583" t="str">
            <v>זרזיר הייב מאדי</v>
          </cell>
          <cell r="J583">
            <v>3861</v>
          </cell>
          <cell r="K583">
            <v>3861</v>
          </cell>
          <cell r="L583">
            <v>4.6361046361046362E-2</v>
          </cell>
          <cell r="M583">
            <v>179</v>
          </cell>
          <cell r="N583">
            <v>4.6361046361046362E-2</v>
          </cell>
          <cell r="O583">
            <v>179</v>
          </cell>
          <cell r="P583">
            <v>9</v>
          </cell>
          <cell r="Q583" t="b">
            <v>0</v>
          </cell>
          <cell r="R583">
            <v>0</v>
          </cell>
          <cell r="S583">
            <v>429</v>
          </cell>
          <cell r="T583">
            <v>8.1</v>
          </cell>
          <cell r="U583" t="str">
            <v>Gap</v>
          </cell>
          <cell r="V583">
            <v>0</v>
          </cell>
          <cell r="W583" t="str">
            <v>FALSE זרזיר</v>
          </cell>
          <cell r="X583">
            <v>336</v>
          </cell>
          <cell r="Y583">
            <v>0</v>
          </cell>
          <cell r="Z583">
            <v>10</v>
          </cell>
          <cell r="AA583" t="str">
            <v>Gap</v>
          </cell>
          <cell r="AB583">
            <v>0</v>
          </cell>
        </row>
        <row r="584">
          <cell r="B584">
            <v>975</v>
          </cell>
          <cell r="C584" t="str">
            <v>זרזיר</v>
          </cell>
          <cell r="D584">
            <v>4584</v>
          </cell>
          <cell r="E584" t="str">
            <v>קץ</v>
          </cell>
          <cell r="F584" t="str">
            <v>קץ זרזיר</v>
          </cell>
          <cell r="G584" t="str">
            <v>מזאריב מאוחדת</v>
          </cell>
          <cell r="I584" t="str">
            <v xml:space="preserve">זרזיר </v>
          </cell>
          <cell r="J584">
            <v>3861</v>
          </cell>
          <cell r="K584">
            <v>3861</v>
          </cell>
          <cell r="L584">
            <v>4.0663040663040662E-2</v>
          </cell>
          <cell r="M584">
            <v>157</v>
          </cell>
          <cell r="N584">
            <v>4.0663040663040662E-2</v>
          </cell>
          <cell r="O584">
            <v>157</v>
          </cell>
          <cell r="P584">
            <v>9</v>
          </cell>
          <cell r="Q584" t="b">
            <v>0</v>
          </cell>
          <cell r="R584">
            <v>0</v>
          </cell>
          <cell r="S584">
            <v>429</v>
          </cell>
          <cell r="T584">
            <v>8.1</v>
          </cell>
          <cell r="U584" t="str">
            <v>Gap</v>
          </cell>
          <cell r="V584">
            <v>0</v>
          </cell>
          <cell r="W584" t="str">
            <v>FALSE זרזיר</v>
          </cell>
          <cell r="X584">
            <v>336</v>
          </cell>
          <cell r="Y584">
            <v>0</v>
          </cell>
          <cell r="Z584">
            <v>10</v>
          </cell>
          <cell r="AA584" t="str">
            <v>Gap</v>
          </cell>
          <cell r="AB584">
            <v>0</v>
          </cell>
        </row>
        <row r="585">
          <cell r="B585">
            <v>975</v>
          </cell>
          <cell r="C585" t="str">
            <v>זרזיר</v>
          </cell>
          <cell r="D585">
            <v>4584</v>
          </cell>
          <cell r="E585" t="str">
            <v>ני</v>
          </cell>
          <cell r="F585" t="str">
            <v>ני זרזיר</v>
          </cell>
          <cell r="G585" t="str">
            <v>אלופאא</v>
          </cell>
          <cell r="H585" t="str">
            <v>מזאריב אמיר</v>
          </cell>
          <cell r="I585" t="str">
            <v>זרזיר מזאריב אמיר</v>
          </cell>
          <cell r="J585">
            <v>3861</v>
          </cell>
          <cell r="K585">
            <v>3861</v>
          </cell>
          <cell r="L585">
            <v>0</v>
          </cell>
          <cell r="N585">
            <v>0</v>
          </cell>
          <cell r="O585">
            <v>0</v>
          </cell>
          <cell r="P585">
            <v>9</v>
          </cell>
          <cell r="Q585" t="b">
            <v>0</v>
          </cell>
          <cell r="R585">
            <v>0</v>
          </cell>
          <cell r="S585">
            <v>429</v>
          </cell>
          <cell r="T585">
            <v>8.1</v>
          </cell>
          <cell r="U585" t="str">
            <v>Gap</v>
          </cell>
          <cell r="V585">
            <v>0</v>
          </cell>
          <cell r="W585" t="str">
            <v>FALSE זרזיר</v>
          </cell>
          <cell r="X585">
            <v>336</v>
          </cell>
          <cell r="Y585">
            <v>0</v>
          </cell>
          <cell r="Z585">
            <v>10</v>
          </cell>
          <cell r="AA585" t="str">
            <v>Gap</v>
          </cell>
          <cell r="AB585">
            <v>0</v>
          </cell>
        </row>
        <row r="586">
          <cell r="B586">
            <v>975</v>
          </cell>
          <cell r="C586" t="str">
            <v>זרזיר</v>
          </cell>
          <cell r="D586">
            <v>4584</v>
          </cell>
          <cell r="E586" t="str">
            <v>נק</v>
          </cell>
          <cell r="F586" t="str">
            <v>נק זרזיר</v>
          </cell>
          <cell r="G586" t="str">
            <v>זרזיר המאוחדת</v>
          </cell>
          <cell r="H586" t="str">
            <v>ג'ואמיס עבדאללה</v>
          </cell>
          <cell r="I586" t="str">
            <v>זרזיר ג'ואמיס עבדאללה</v>
          </cell>
          <cell r="J586">
            <v>3861</v>
          </cell>
          <cell r="K586">
            <v>3861</v>
          </cell>
          <cell r="L586">
            <v>0</v>
          </cell>
          <cell r="N586">
            <v>0</v>
          </cell>
          <cell r="O586">
            <v>0</v>
          </cell>
          <cell r="P586">
            <v>9</v>
          </cell>
          <cell r="Q586" t="b">
            <v>0</v>
          </cell>
          <cell r="R586">
            <v>0</v>
          </cell>
          <cell r="S586">
            <v>429</v>
          </cell>
          <cell r="T586">
            <v>8.1</v>
          </cell>
          <cell r="U586" t="str">
            <v>Gap</v>
          </cell>
          <cell r="V586">
            <v>0</v>
          </cell>
          <cell r="W586" t="str">
            <v>FALSE זרזיר</v>
          </cell>
          <cell r="X586">
            <v>336</v>
          </cell>
          <cell r="Y586">
            <v>0</v>
          </cell>
          <cell r="Z586">
            <v>10</v>
          </cell>
          <cell r="AA586" t="str">
            <v>Gap</v>
          </cell>
          <cell r="AB586">
            <v>0</v>
          </cell>
        </row>
        <row r="587">
          <cell r="B587">
            <v>975</v>
          </cell>
          <cell r="C587" t="str">
            <v>זרזיר</v>
          </cell>
          <cell r="D587">
            <v>4584</v>
          </cell>
          <cell r="E587" t="str">
            <v>ף</v>
          </cell>
          <cell r="F587" t="str">
            <v>ף זרזיר</v>
          </cell>
          <cell r="G587" t="str">
            <v>אחריות</v>
          </cell>
          <cell r="H587" t="str">
            <v>גריפאת עאטף</v>
          </cell>
          <cell r="I587" t="str">
            <v>זרזיר גריפאת עאטף</v>
          </cell>
          <cell r="J587">
            <v>3861</v>
          </cell>
          <cell r="K587">
            <v>3861</v>
          </cell>
          <cell r="L587">
            <v>0</v>
          </cell>
          <cell r="N587">
            <v>0</v>
          </cell>
          <cell r="O587">
            <v>0</v>
          </cell>
          <cell r="P587">
            <v>9</v>
          </cell>
          <cell r="Q587" t="b">
            <v>0</v>
          </cell>
          <cell r="R587">
            <v>0</v>
          </cell>
          <cell r="S587">
            <v>429</v>
          </cell>
          <cell r="T587">
            <v>8.1</v>
          </cell>
          <cell r="U587" t="str">
            <v>Gap</v>
          </cell>
          <cell r="V587">
            <v>0</v>
          </cell>
          <cell r="W587" t="str">
            <v>FALSE זרזיר</v>
          </cell>
          <cell r="X587">
            <v>336</v>
          </cell>
          <cell r="Y587">
            <v>0</v>
          </cell>
          <cell r="Z587">
            <v>10</v>
          </cell>
          <cell r="AA587" t="str">
            <v>Gap</v>
          </cell>
          <cell r="AB587">
            <v>0</v>
          </cell>
        </row>
        <row r="588">
          <cell r="B588">
            <v>6500</v>
          </cell>
          <cell r="C588" t="str">
            <v>חדרה</v>
          </cell>
          <cell r="D588">
            <v>70027</v>
          </cell>
          <cell r="E588" t="str">
            <v>מחל</v>
          </cell>
          <cell r="F588" t="str">
            <v>מחל חדרה</v>
          </cell>
          <cell r="G588" t="str">
            <v>הליכוד בראשות חיים אביטן יחד שבטי ישראל</v>
          </cell>
          <cell r="H588" t="str">
            <v>אביטן חיים</v>
          </cell>
          <cell r="I588" t="str">
            <v>חדרה אביטן חיים</v>
          </cell>
          <cell r="J588">
            <v>31529</v>
          </cell>
          <cell r="K588">
            <v>31529</v>
          </cell>
          <cell r="L588">
            <v>0.13898315836214278</v>
          </cell>
          <cell r="M588">
            <v>4382</v>
          </cell>
          <cell r="N588">
            <v>0.13898315836214278</v>
          </cell>
          <cell r="O588">
            <v>4382</v>
          </cell>
          <cell r="P588">
            <v>19</v>
          </cell>
          <cell r="Q588" t="b">
            <v>1</v>
          </cell>
          <cell r="R588">
            <v>2.6</v>
          </cell>
          <cell r="S588">
            <v>1659</v>
          </cell>
          <cell r="T588">
            <v>16.100000000000001</v>
          </cell>
          <cell r="U588" t="str">
            <v>Gap</v>
          </cell>
          <cell r="V588">
            <v>0</v>
          </cell>
          <cell r="W588" t="str">
            <v>TRUE חדרה</v>
          </cell>
          <cell r="X588">
            <v>26646</v>
          </cell>
          <cell r="Y588">
            <v>3</v>
          </cell>
          <cell r="Z588">
            <v>20</v>
          </cell>
          <cell r="AA588" t="str">
            <v>Gap</v>
          </cell>
          <cell r="AB588">
            <v>3</v>
          </cell>
        </row>
        <row r="589">
          <cell r="B589">
            <v>6500</v>
          </cell>
          <cell r="C589" t="str">
            <v>חדרה</v>
          </cell>
          <cell r="D589">
            <v>70027</v>
          </cell>
          <cell r="E589" t="str">
            <v>פה</v>
          </cell>
          <cell r="F589" t="str">
            <v>פה חדרה</v>
          </cell>
          <cell r="G589" t="str">
            <v>רשימת יש עתיד למועצת העיר בראשות צביקה גנדלמן</v>
          </cell>
          <cell r="H589" t="str">
            <v>גנדלמן צביקה</v>
          </cell>
          <cell r="I589" t="str">
            <v>חדרה גנדלמן צביקה</v>
          </cell>
          <cell r="J589">
            <v>31529</v>
          </cell>
          <cell r="K589">
            <v>31529</v>
          </cell>
          <cell r="L589">
            <v>0.13562117415712518</v>
          </cell>
          <cell r="M589">
            <v>4276</v>
          </cell>
          <cell r="N589">
            <v>0.13562117415712518</v>
          </cell>
          <cell r="O589">
            <v>4276</v>
          </cell>
          <cell r="P589">
            <v>19</v>
          </cell>
          <cell r="Q589" t="b">
            <v>1</v>
          </cell>
          <cell r="R589">
            <v>2.6</v>
          </cell>
          <cell r="S589">
            <v>1659</v>
          </cell>
          <cell r="T589">
            <v>16.100000000000001</v>
          </cell>
          <cell r="U589" t="str">
            <v>Gap</v>
          </cell>
          <cell r="V589">
            <v>1</v>
          </cell>
          <cell r="W589" t="str">
            <v>TRUE חדרה</v>
          </cell>
          <cell r="X589">
            <v>26646</v>
          </cell>
          <cell r="Y589">
            <v>3</v>
          </cell>
          <cell r="Z589">
            <v>20</v>
          </cell>
          <cell r="AA589" t="str">
            <v>Gap</v>
          </cell>
          <cell r="AB589">
            <v>3</v>
          </cell>
        </row>
        <row r="590">
          <cell r="B590">
            <v>6500</v>
          </cell>
          <cell r="C590" t="str">
            <v>חדרה</v>
          </cell>
          <cell r="D590">
            <v>70027</v>
          </cell>
          <cell r="E590" t="str">
            <v>נר</v>
          </cell>
          <cell r="F590" t="str">
            <v>נר חדרה</v>
          </cell>
          <cell r="G590" t="str">
            <v>זהות יהודית בראשות עוד צפריר</v>
          </cell>
          <cell r="I590" t="str">
            <v xml:space="preserve">חדרה </v>
          </cell>
          <cell r="J590">
            <v>31529</v>
          </cell>
          <cell r="K590">
            <v>31529</v>
          </cell>
          <cell r="L590">
            <v>0.10840813219575629</v>
          </cell>
          <cell r="M590">
            <v>3418</v>
          </cell>
          <cell r="N590">
            <v>0.10840813219575629</v>
          </cell>
          <cell r="O590">
            <v>3418</v>
          </cell>
          <cell r="P590">
            <v>19</v>
          </cell>
          <cell r="Q590" t="b">
            <v>1</v>
          </cell>
          <cell r="R590">
            <v>2.1</v>
          </cell>
          <cell r="S590">
            <v>1659</v>
          </cell>
          <cell r="T590">
            <v>16.100000000000001</v>
          </cell>
          <cell r="U590" t="str">
            <v>Gap</v>
          </cell>
          <cell r="V590">
            <v>0</v>
          </cell>
          <cell r="W590" t="str">
            <v>TRUE חדרה</v>
          </cell>
          <cell r="X590">
            <v>26646</v>
          </cell>
          <cell r="Y590">
            <v>3</v>
          </cell>
          <cell r="Z590">
            <v>20</v>
          </cell>
          <cell r="AA590" t="str">
            <v>Gap</v>
          </cell>
          <cell r="AB590">
            <v>3</v>
          </cell>
        </row>
        <row r="591">
          <cell r="B591">
            <v>6500</v>
          </cell>
          <cell r="C591" t="str">
            <v>חדרה</v>
          </cell>
          <cell r="D591">
            <v>70027</v>
          </cell>
          <cell r="E591" t="str">
            <v>רק</v>
          </cell>
          <cell r="F591" t="str">
            <v>רק חדרה</v>
          </cell>
          <cell r="G591" t="str">
            <v>התנועה החברתית הירוקה בראשות חדוה יחזקאלי</v>
          </cell>
          <cell r="H591" t="str">
            <v>יחזקאלי חדוה</v>
          </cell>
          <cell r="I591" t="str">
            <v>חדרה יחזקאלי חדוה</v>
          </cell>
          <cell r="J591">
            <v>31529</v>
          </cell>
          <cell r="K591">
            <v>31529</v>
          </cell>
          <cell r="L591">
            <v>9.7941577595229784E-2</v>
          </cell>
          <cell r="M591">
            <v>3088</v>
          </cell>
          <cell r="N591">
            <v>9.7941577595229784E-2</v>
          </cell>
          <cell r="O591">
            <v>3088</v>
          </cell>
          <cell r="P591">
            <v>19</v>
          </cell>
          <cell r="Q591" t="b">
            <v>1</v>
          </cell>
          <cell r="R591">
            <v>1.9</v>
          </cell>
          <cell r="S591">
            <v>1659</v>
          </cell>
          <cell r="T591">
            <v>16.100000000000001</v>
          </cell>
          <cell r="U591" t="str">
            <v>Gap</v>
          </cell>
          <cell r="V591">
            <v>0</v>
          </cell>
          <cell r="W591" t="str">
            <v>TRUE חדרה</v>
          </cell>
          <cell r="X591">
            <v>26646</v>
          </cell>
          <cell r="Y591">
            <v>2</v>
          </cell>
          <cell r="Z591">
            <v>20</v>
          </cell>
          <cell r="AA591" t="str">
            <v>Gap</v>
          </cell>
          <cell r="AB591">
            <v>2</v>
          </cell>
        </row>
        <row r="592">
          <cell r="B592">
            <v>6500</v>
          </cell>
          <cell r="C592" t="str">
            <v>חדרה</v>
          </cell>
          <cell r="D592">
            <v>70027</v>
          </cell>
          <cell r="E592" t="str">
            <v>שס</v>
          </cell>
          <cell r="F592" t="str">
            <v>שס חדרה</v>
          </cell>
          <cell r="G592" t="str">
            <v>שס המתחדשת בראשות בועז ביטון</v>
          </cell>
          <cell r="I592" t="str">
            <v xml:space="preserve">חדרה </v>
          </cell>
          <cell r="J592">
            <v>31529</v>
          </cell>
          <cell r="K592">
            <v>31529</v>
          </cell>
          <cell r="L592">
            <v>8.4113038789685693E-2</v>
          </cell>
          <cell r="M592">
            <v>2652</v>
          </cell>
          <cell r="N592">
            <v>8.4113038789685693E-2</v>
          </cell>
          <cell r="O592">
            <v>2652</v>
          </cell>
          <cell r="P592">
            <v>19</v>
          </cell>
          <cell r="Q592" t="b">
            <v>1</v>
          </cell>
          <cell r="R592">
            <v>1.6</v>
          </cell>
          <cell r="S592">
            <v>1659</v>
          </cell>
          <cell r="T592">
            <v>16.100000000000001</v>
          </cell>
          <cell r="U592" t="str">
            <v>Gap</v>
          </cell>
          <cell r="V592">
            <v>0</v>
          </cell>
          <cell r="W592" t="str">
            <v>TRUE חדרה</v>
          </cell>
          <cell r="X592">
            <v>26646</v>
          </cell>
          <cell r="Y592">
            <v>2</v>
          </cell>
          <cell r="Z592">
            <v>20</v>
          </cell>
          <cell r="AA592" t="str">
            <v>Gap</v>
          </cell>
          <cell r="AB592">
            <v>2</v>
          </cell>
        </row>
        <row r="593">
          <cell r="B593">
            <v>6500</v>
          </cell>
          <cell r="C593" t="str">
            <v>חדרה</v>
          </cell>
          <cell r="D593">
            <v>70027</v>
          </cell>
          <cell r="E593" t="str">
            <v>ל</v>
          </cell>
          <cell r="F593" t="str">
            <v>ל חדרה</v>
          </cell>
          <cell r="G593" t="str">
            <v>חדרה ביתנו בראשות רומן גישר</v>
          </cell>
          <cell r="I593" t="str">
            <v xml:space="preserve">חדרה </v>
          </cell>
          <cell r="J593">
            <v>31529</v>
          </cell>
          <cell r="K593">
            <v>31529</v>
          </cell>
          <cell r="L593">
            <v>7.8943195153668058E-2</v>
          </cell>
          <cell r="M593">
            <v>2489</v>
          </cell>
          <cell r="N593">
            <v>7.8943195153668058E-2</v>
          </cell>
          <cell r="O593">
            <v>2489</v>
          </cell>
          <cell r="P593">
            <v>19</v>
          </cell>
          <cell r="Q593" t="b">
            <v>1</v>
          </cell>
          <cell r="R593">
            <v>1.5</v>
          </cell>
          <cell r="S593">
            <v>1659</v>
          </cell>
          <cell r="T593">
            <v>16.100000000000001</v>
          </cell>
          <cell r="U593" t="str">
            <v>Gap</v>
          </cell>
          <cell r="V593">
            <v>0</v>
          </cell>
          <cell r="W593" t="str">
            <v>TRUE חדרה</v>
          </cell>
          <cell r="X593">
            <v>26646</v>
          </cell>
          <cell r="Y593">
            <v>2</v>
          </cell>
          <cell r="Z593">
            <v>20</v>
          </cell>
          <cell r="AA593" t="str">
            <v>Gap</v>
          </cell>
          <cell r="AB593">
            <v>2</v>
          </cell>
        </row>
        <row r="594">
          <cell r="B594">
            <v>6500</v>
          </cell>
          <cell r="C594" t="str">
            <v>חדרה</v>
          </cell>
          <cell r="D594">
            <v>70027</v>
          </cell>
          <cell r="E594" t="str">
            <v>צ</v>
          </cell>
          <cell r="F594" t="str">
            <v>צ חדרה</v>
          </cell>
          <cell r="G594" t="str">
            <v>הצעירים למועצת העיר חדרה בראשות אמיר ימין</v>
          </cell>
          <cell r="I594" t="str">
            <v xml:space="preserve">חדרה </v>
          </cell>
          <cell r="J594">
            <v>31529</v>
          </cell>
          <cell r="K594">
            <v>31529</v>
          </cell>
          <cell r="L594">
            <v>6.2069840464334419E-2</v>
          </cell>
          <cell r="M594">
            <v>1957</v>
          </cell>
          <cell r="N594">
            <v>6.2069840464334419E-2</v>
          </cell>
          <cell r="O594">
            <v>1957</v>
          </cell>
          <cell r="P594">
            <v>19</v>
          </cell>
          <cell r="Q594" t="b">
            <v>1</v>
          </cell>
          <cell r="R594">
            <v>1.2</v>
          </cell>
          <cell r="S594">
            <v>1659</v>
          </cell>
          <cell r="T594">
            <v>16.100000000000001</v>
          </cell>
          <cell r="U594" t="str">
            <v>Gap</v>
          </cell>
          <cell r="V594">
            <v>0</v>
          </cell>
          <cell r="W594" t="str">
            <v>TRUE חדרה</v>
          </cell>
          <cell r="X594">
            <v>26646</v>
          </cell>
          <cell r="Y594">
            <v>1</v>
          </cell>
          <cell r="Z594">
            <v>20</v>
          </cell>
          <cell r="AA594" t="str">
            <v>Gap</v>
          </cell>
          <cell r="AB594">
            <v>1</v>
          </cell>
        </row>
        <row r="595">
          <cell r="B595">
            <v>6500</v>
          </cell>
          <cell r="C595" t="str">
            <v>חדרה</v>
          </cell>
          <cell r="D595">
            <v>70027</v>
          </cell>
          <cell r="E595" t="str">
            <v>טב</v>
          </cell>
          <cell r="F595" t="str">
            <v>טב חדרה</v>
          </cell>
          <cell r="G595" t="str">
            <v>הבית היהודי בראשות עוד אליהו בוסקילה</v>
          </cell>
          <cell r="I595" t="str">
            <v xml:space="preserve">חדרה </v>
          </cell>
          <cell r="J595">
            <v>31529</v>
          </cell>
          <cell r="K595">
            <v>31529</v>
          </cell>
          <cell r="L595">
            <v>5.3823464112404455E-2</v>
          </cell>
          <cell r="M595">
            <v>1697</v>
          </cell>
          <cell r="N595">
            <v>5.3823464112404455E-2</v>
          </cell>
          <cell r="O595">
            <v>1697</v>
          </cell>
          <cell r="P595">
            <v>19</v>
          </cell>
          <cell r="Q595" t="b">
            <v>1</v>
          </cell>
          <cell r="R595">
            <v>1</v>
          </cell>
          <cell r="S595">
            <v>1659</v>
          </cell>
          <cell r="T595">
            <v>16.100000000000001</v>
          </cell>
          <cell r="U595" t="str">
            <v>Gap</v>
          </cell>
          <cell r="V595">
            <v>0</v>
          </cell>
          <cell r="W595" t="str">
            <v>TRUE חדרה</v>
          </cell>
          <cell r="X595">
            <v>26646</v>
          </cell>
          <cell r="Y595">
            <v>1</v>
          </cell>
          <cell r="Z595">
            <v>20</v>
          </cell>
          <cell r="AA595" t="str">
            <v>Gap</v>
          </cell>
          <cell r="AB595">
            <v>1</v>
          </cell>
        </row>
        <row r="596">
          <cell r="B596">
            <v>6500</v>
          </cell>
          <cell r="C596" t="str">
            <v>חדרה</v>
          </cell>
          <cell r="D596">
            <v>70027</v>
          </cell>
          <cell r="E596" t="str">
            <v>יד</v>
          </cell>
          <cell r="F596" t="str">
            <v>יד חדרה</v>
          </cell>
          <cell r="G596" t="str">
            <v>יחד למען חדרה בראשות טל אליהו למועצת העיר</v>
          </cell>
          <cell r="I596" t="str">
            <v xml:space="preserve">חדרה </v>
          </cell>
          <cell r="J596">
            <v>31529</v>
          </cell>
          <cell r="K596">
            <v>31529</v>
          </cell>
          <cell r="L596">
            <v>4.4213263979193757E-2</v>
          </cell>
          <cell r="M596">
            <v>1394</v>
          </cell>
          <cell r="N596">
            <v>4.4213263979193757E-2</v>
          </cell>
          <cell r="O596">
            <v>1394</v>
          </cell>
          <cell r="P596">
            <v>19</v>
          </cell>
          <cell r="Q596" t="b">
            <v>1</v>
          </cell>
          <cell r="R596">
            <v>0.8</v>
          </cell>
          <cell r="S596">
            <v>1659</v>
          </cell>
          <cell r="T596">
            <v>16.100000000000001</v>
          </cell>
          <cell r="U596" t="str">
            <v>Gap</v>
          </cell>
          <cell r="V596">
            <v>0</v>
          </cell>
          <cell r="W596" t="str">
            <v>TRUE חדרה</v>
          </cell>
          <cell r="X596">
            <v>26646</v>
          </cell>
          <cell r="Y596">
            <v>2</v>
          </cell>
          <cell r="Z596">
            <v>20</v>
          </cell>
          <cell r="AA596" t="str">
            <v>Gap</v>
          </cell>
          <cell r="AB596">
            <v>2</v>
          </cell>
        </row>
        <row r="597">
          <cell r="B597">
            <v>6500</v>
          </cell>
          <cell r="C597" t="str">
            <v>חדרה</v>
          </cell>
          <cell r="D597">
            <v>70027</v>
          </cell>
          <cell r="E597" t="str">
            <v>נ</v>
          </cell>
          <cell r="F597" t="str">
            <v>נ חדרה</v>
          </cell>
          <cell r="G597" t="str">
            <v>עידן המהפך בראשות נתן לבייב</v>
          </cell>
          <cell r="I597" t="str">
            <v xml:space="preserve">חדרה </v>
          </cell>
          <cell r="J597">
            <v>31529</v>
          </cell>
          <cell r="K597">
            <v>31529</v>
          </cell>
          <cell r="L597">
            <v>4.100986393479019E-2</v>
          </cell>
          <cell r="M597">
            <v>1293</v>
          </cell>
          <cell r="N597">
            <v>4.100986393479019E-2</v>
          </cell>
          <cell r="O597">
            <v>1293</v>
          </cell>
          <cell r="P597">
            <v>19</v>
          </cell>
          <cell r="Q597" t="b">
            <v>1</v>
          </cell>
          <cell r="R597">
            <v>0.8</v>
          </cell>
          <cell r="S597">
            <v>1659</v>
          </cell>
          <cell r="T597">
            <v>16.100000000000001</v>
          </cell>
          <cell r="U597" t="str">
            <v>Gap</v>
          </cell>
          <cell r="V597">
            <v>0</v>
          </cell>
          <cell r="W597" t="str">
            <v>TRUE חדרה</v>
          </cell>
          <cell r="X597">
            <v>26646</v>
          </cell>
          <cell r="Y597">
            <v>1</v>
          </cell>
          <cell r="Z597">
            <v>20</v>
          </cell>
          <cell r="AA597" t="str">
            <v>Gap</v>
          </cell>
          <cell r="AB597">
            <v>1</v>
          </cell>
        </row>
        <row r="598">
          <cell r="B598">
            <v>6500</v>
          </cell>
          <cell r="C598" t="str">
            <v>חדרה</v>
          </cell>
          <cell r="D598">
            <v>70027</v>
          </cell>
          <cell r="E598" t="str">
            <v>נץ</v>
          </cell>
          <cell r="F598" t="str">
            <v>נץ חדרה</v>
          </cell>
          <cell r="G598" t="str">
            <v>חדרה אחרת בראשות שלמה בוזגלו</v>
          </cell>
          <cell r="H598" t="str">
            <v>בוזגלו שלמה</v>
          </cell>
          <cell r="I598" t="str">
            <v>חדרה בוזגלו שלמה</v>
          </cell>
          <cell r="J598">
            <v>31529</v>
          </cell>
          <cell r="K598">
            <v>31529</v>
          </cell>
          <cell r="L598">
            <v>3.5776586634526944E-2</v>
          </cell>
          <cell r="M598">
            <v>1128</v>
          </cell>
          <cell r="N598">
            <v>3.5776586634526944E-2</v>
          </cell>
          <cell r="O598">
            <v>1128</v>
          </cell>
          <cell r="P598">
            <v>19</v>
          </cell>
          <cell r="Q598" t="b">
            <v>0</v>
          </cell>
          <cell r="R598">
            <v>0</v>
          </cell>
          <cell r="S598">
            <v>1659</v>
          </cell>
          <cell r="T598">
            <v>16.100000000000001</v>
          </cell>
          <cell r="U598" t="str">
            <v>Gap</v>
          </cell>
          <cell r="V598">
            <v>0</v>
          </cell>
          <cell r="W598" t="str">
            <v>FALSE חדרה</v>
          </cell>
          <cell r="X598">
            <v>4883</v>
          </cell>
          <cell r="Y598">
            <v>0</v>
          </cell>
          <cell r="Z598">
            <v>20</v>
          </cell>
          <cell r="AA598" t="str">
            <v>Gap</v>
          </cell>
          <cell r="AB598">
            <v>0</v>
          </cell>
        </row>
        <row r="599">
          <cell r="B599">
            <v>6500</v>
          </cell>
          <cell r="C599" t="str">
            <v>חדרה</v>
          </cell>
          <cell r="D599">
            <v>70027</v>
          </cell>
          <cell r="E599" t="str">
            <v>ץ</v>
          </cell>
          <cell r="F599" t="str">
            <v>ץ חדרה</v>
          </cell>
          <cell r="G599" t="str">
            <v>לתת תקוה בראשות עמי ניב</v>
          </cell>
          <cell r="I599" t="str">
            <v xml:space="preserve">חדרה </v>
          </cell>
          <cell r="J599">
            <v>31529</v>
          </cell>
          <cell r="K599">
            <v>31529</v>
          </cell>
          <cell r="L599">
            <v>3.0543309334263694E-2</v>
          </cell>
          <cell r="M599">
            <v>963</v>
          </cell>
          <cell r="N599">
            <v>3.0543309334263694E-2</v>
          </cell>
          <cell r="O599">
            <v>963</v>
          </cell>
          <cell r="P599">
            <v>19</v>
          </cell>
          <cell r="Q599" t="b">
            <v>0</v>
          </cell>
          <cell r="R599">
            <v>0</v>
          </cell>
          <cell r="S599">
            <v>1659</v>
          </cell>
          <cell r="T599">
            <v>16.100000000000001</v>
          </cell>
          <cell r="U599" t="str">
            <v>Gap</v>
          </cell>
          <cell r="V599">
            <v>0</v>
          </cell>
          <cell r="W599" t="str">
            <v>FALSE חדרה</v>
          </cell>
          <cell r="X599">
            <v>4883</v>
          </cell>
          <cell r="Y599">
            <v>0</v>
          </cell>
          <cell r="Z599">
            <v>20</v>
          </cell>
          <cell r="AA599" t="str">
            <v>Gap</v>
          </cell>
          <cell r="AB599">
            <v>0</v>
          </cell>
        </row>
        <row r="600">
          <cell r="B600">
            <v>6500</v>
          </cell>
          <cell r="C600" t="str">
            <v>חדרה</v>
          </cell>
          <cell r="D600">
            <v>70027</v>
          </cell>
          <cell r="E600" t="str">
            <v>כן</v>
          </cell>
          <cell r="F600" t="str">
            <v>כן חדרה</v>
          </cell>
          <cell r="G600" t="str">
            <v>אחים לדרך</v>
          </cell>
          <cell r="I600" t="str">
            <v xml:space="preserve">חדרה </v>
          </cell>
          <cell r="J600">
            <v>31529</v>
          </cell>
          <cell r="K600">
            <v>31529</v>
          </cell>
          <cell r="L600">
            <v>2.3724190427860066E-2</v>
          </cell>
          <cell r="M600">
            <v>748</v>
          </cell>
          <cell r="N600">
            <v>2.3724190427860066E-2</v>
          </cell>
          <cell r="O600">
            <v>748</v>
          </cell>
          <cell r="P600">
            <v>19</v>
          </cell>
          <cell r="Q600" t="b">
            <v>0</v>
          </cell>
          <cell r="R600">
            <v>0</v>
          </cell>
          <cell r="S600">
            <v>1659</v>
          </cell>
          <cell r="T600">
            <v>16.100000000000001</v>
          </cell>
          <cell r="U600" t="str">
            <v>Gap</v>
          </cell>
          <cell r="V600">
            <v>0</v>
          </cell>
          <cell r="W600" t="str">
            <v>FALSE חדרה</v>
          </cell>
          <cell r="X600">
            <v>4883</v>
          </cell>
          <cell r="Y600">
            <v>0</v>
          </cell>
          <cell r="Z600">
            <v>20</v>
          </cell>
          <cell r="AA600" t="str">
            <v>Gap</v>
          </cell>
          <cell r="AB600">
            <v>0</v>
          </cell>
        </row>
        <row r="601">
          <cell r="B601">
            <v>6500</v>
          </cell>
          <cell r="C601" t="str">
            <v>חדרה</v>
          </cell>
          <cell r="D601">
            <v>70027</v>
          </cell>
          <cell r="E601" t="str">
            <v>אמת</v>
          </cell>
          <cell r="F601" t="str">
            <v>אמת חדרה</v>
          </cell>
          <cell r="G601" t="str">
            <v>העבודה בראשות צביקה לזרוביץ</v>
          </cell>
          <cell r="I601" t="str">
            <v xml:space="preserve">חדרה </v>
          </cell>
          <cell r="J601">
            <v>31529</v>
          </cell>
          <cell r="K601">
            <v>31529</v>
          </cell>
          <cell r="L601">
            <v>2.3597323099368836E-2</v>
          </cell>
          <cell r="M601">
            <v>744</v>
          </cell>
          <cell r="N601">
            <v>2.3597323099368836E-2</v>
          </cell>
          <cell r="O601">
            <v>744</v>
          </cell>
          <cell r="P601">
            <v>19</v>
          </cell>
          <cell r="Q601" t="b">
            <v>0</v>
          </cell>
          <cell r="R601">
            <v>0</v>
          </cell>
          <cell r="S601">
            <v>1659</v>
          </cell>
          <cell r="T601">
            <v>16.100000000000001</v>
          </cell>
          <cell r="U601" t="str">
            <v>Gap</v>
          </cell>
          <cell r="V601">
            <v>0</v>
          </cell>
          <cell r="W601" t="str">
            <v>FALSE חדרה</v>
          </cell>
          <cell r="X601">
            <v>4883</v>
          </cell>
          <cell r="Y601">
            <v>0</v>
          </cell>
          <cell r="Z601">
            <v>20</v>
          </cell>
          <cell r="AA601" t="str">
            <v>Gap</v>
          </cell>
          <cell r="AB601">
            <v>0</v>
          </cell>
        </row>
        <row r="602">
          <cell r="B602">
            <v>6500</v>
          </cell>
          <cell r="C602" t="str">
            <v>חדרה</v>
          </cell>
          <cell r="D602">
            <v>70027</v>
          </cell>
          <cell r="E602" t="str">
            <v>ק</v>
          </cell>
          <cell r="F602" t="str">
            <v>ק חדרה</v>
          </cell>
          <cell r="G602" t="str">
            <v>איחוד אחים</v>
          </cell>
          <cell r="I602" t="str">
            <v xml:space="preserve">חדרה </v>
          </cell>
          <cell r="J602">
            <v>31529</v>
          </cell>
          <cell r="K602">
            <v>31529</v>
          </cell>
          <cell r="L602">
            <v>1.988645374100035E-2</v>
          </cell>
          <cell r="M602">
            <v>627</v>
          </cell>
          <cell r="N602">
            <v>1.988645374100035E-2</v>
          </cell>
          <cell r="O602">
            <v>627</v>
          </cell>
          <cell r="P602">
            <v>19</v>
          </cell>
          <cell r="Q602" t="b">
            <v>0</v>
          </cell>
          <cell r="R602">
            <v>0</v>
          </cell>
          <cell r="S602">
            <v>1659</v>
          </cell>
          <cell r="T602">
            <v>16.100000000000001</v>
          </cell>
          <cell r="U602" t="str">
            <v>Gap</v>
          </cell>
          <cell r="V602">
            <v>0</v>
          </cell>
          <cell r="W602" t="str">
            <v>FALSE חדרה</v>
          </cell>
          <cell r="X602">
            <v>4883</v>
          </cell>
          <cell r="Y602">
            <v>0</v>
          </cell>
          <cell r="Z602">
            <v>20</v>
          </cell>
          <cell r="AA602" t="str">
            <v>Gap</v>
          </cell>
          <cell r="AB602">
            <v>0</v>
          </cell>
        </row>
        <row r="603">
          <cell r="B603">
            <v>6500</v>
          </cell>
          <cell r="C603" t="str">
            <v>חדרה</v>
          </cell>
          <cell r="D603">
            <v>70027</v>
          </cell>
          <cell r="E603" t="str">
            <v>ף</v>
          </cell>
          <cell r="F603" t="str">
            <v>ף חדרה</v>
          </cell>
          <cell r="G603" t="str">
            <v>חדרה נקיה עם רחמים כובאני</v>
          </cell>
          <cell r="I603" t="str">
            <v xml:space="preserve">חדרה </v>
          </cell>
          <cell r="J603">
            <v>31529</v>
          </cell>
          <cell r="K603">
            <v>31529</v>
          </cell>
          <cell r="L603">
            <v>1.2115829870912493E-2</v>
          </cell>
          <cell r="M603">
            <v>382</v>
          </cell>
          <cell r="N603">
            <v>1.2115829870912493E-2</v>
          </cell>
          <cell r="O603">
            <v>382</v>
          </cell>
          <cell r="P603">
            <v>19</v>
          </cell>
          <cell r="Q603" t="b">
            <v>0</v>
          </cell>
          <cell r="R603">
            <v>0</v>
          </cell>
          <cell r="S603">
            <v>1659</v>
          </cell>
          <cell r="T603">
            <v>16.100000000000001</v>
          </cell>
          <cell r="U603" t="str">
            <v>Gap</v>
          </cell>
          <cell r="V603">
            <v>0</v>
          </cell>
          <cell r="W603" t="str">
            <v>FALSE חדרה</v>
          </cell>
          <cell r="X603">
            <v>4883</v>
          </cell>
          <cell r="Y603">
            <v>0</v>
          </cell>
          <cell r="Z603">
            <v>20</v>
          </cell>
          <cell r="AA603" t="str">
            <v>Gap</v>
          </cell>
          <cell r="AB603">
            <v>0</v>
          </cell>
        </row>
        <row r="604">
          <cell r="B604">
            <v>6500</v>
          </cell>
          <cell r="C604" t="str">
            <v>חדרה</v>
          </cell>
          <cell r="D604">
            <v>70027</v>
          </cell>
          <cell r="E604" t="str">
            <v>זך</v>
          </cell>
          <cell r="F604" t="str">
            <v>זך חדרה</v>
          </cell>
          <cell r="G604" t="str">
            <v>החדרתים</v>
          </cell>
          <cell r="I604" t="str">
            <v xml:space="preserve">חדרה </v>
          </cell>
          <cell r="J604">
            <v>31529</v>
          </cell>
          <cell r="K604">
            <v>31529</v>
          </cell>
          <cell r="L604">
            <v>9.2295981477370035E-3</v>
          </cell>
          <cell r="M604">
            <v>291</v>
          </cell>
          <cell r="N604">
            <v>9.2295981477370035E-3</v>
          </cell>
          <cell r="O604">
            <v>291</v>
          </cell>
          <cell r="P604">
            <v>19</v>
          </cell>
          <cell r="Q604" t="b">
            <v>0</v>
          </cell>
          <cell r="R604">
            <v>0</v>
          </cell>
          <cell r="S604">
            <v>1659</v>
          </cell>
          <cell r="T604">
            <v>16.100000000000001</v>
          </cell>
          <cell r="U604" t="str">
            <v>Gap</v>
          </cell>
          <cell r="V604">
            <v>0</v>
          </cell>
          <cell r="W604" t="str">
            <v>FALSE חדרה</v>
          </cell>
          <cell r="X604">
            <v>4883</v>
          </cell>
          <cell r="Y604">
            <v>0</v>
          </cell>
          <cell r="Z604">
            <v>20</v>
          </cell>
          <cell r="AA604" t="str">
            <v>Gap</v>
          </cell>
          <cell r="AB604">
            <v>0</v>
          </cell>
        </row>
        <row r="605">
          <cell r="B605">
            <v>6600</v>
          </cell>
          <cell r="C605" t="str">
            <v>חולון</v>
          </cell>
          <cell r="D605">
            <v>158422</v>
          </cell>
          <cell r="E605" t="str">
            <v>אמת</v>
          </cell>
          <cell r="F605" t="str">
            <v>אמת חולון</v>
          </cell>
          <cell r="G605" t="str">
            <v>אמת בראשות מוטי ששון</v>
          </cell>
          <cell r="H605" t="str">
            <v>ששון מוטי</v>
          </cell>
          <cell r="I605" t="str">
            <v>חולון ששון מוטי</v>
          </cell>
          <cell r="J605">
            <v>55634</v>
          </cell>
          <cell r="K605">
            <v>55634</v>
          </cell>
          <cell r="L605">
            <v>0.32102671028507745</v>
          </cell>
          <cell r="M605">
            <v>17860</v>
          </cell>
          <cell r="N605">
            <v>0.32102671028507745</v>
          </cell>
          <cell r="O605">
            <v>17860</v>
          </cell>
          <cell r="P605">
            <v>27</v>
          </cell>
          <cell r="Q605" t="b">
            <v>1</v>
          </cell>
          <cell r="R605">
            <v>8.6999999999999993</v>
          </cell>
          <cell r="S605">
            <v>2061</v>
          </cell>
          <cell r="T605">
            <v>25.600000000000005</v>
          </cell>
          <cell r="U605" t="str">
            <v>Gap</v>
          </cell>
          <cell r="V605">
            <v>1</v>
          </cell>
          <cell r="W605" t="str">
            <v>TRUE חולון</v>
          </cell>
          <cell r="X605">
            <v>52851</v>
          </cell>
          <cell r="Y605">
            <v>9</v>
          </cell>
          <cell r="Z605">
            <v>27</v>
          </cell>
          <cell r="AA605" t="str">
            <v/>
          </cell>
          <cell r="AB605">
            <v>10</v>
          </cell>
        </row>
        <row r="606">
          <cell r="B606">
            <v>6600</v>
          </cell>
          <cell r="C606" t="str">
            <v>חולון</v>
          </cell>
          <cell r="D606">
            <v>158422</v>
          </cell>
          <cell r="E606" t="str">
            <v>שס</v>
          </cell>
          <cell r="F606" t="str">
            <v>שס חולון</v>
          </cell>
          <cell r="G606" t="str">
            <v>התאחדות הספרדים העולמית שומרי תורה</v>
          </cell>
          <cell r="I606" t="str">
            <v xml:space="preserve">חולון </v>
          </cell>
          <cell r="J606">
            <v>55634</v>
          </cell>
          <cell r="K606">
            <v>55634</v>
          </cell>
          <cell r="L606">
            <v>0.15934500485314734</v>
          </cell>
          <cell r="M606">
            <v>8865</v>
          </cell>
          <cell r="N606">
            <v>0.15934500485314734</v>
          </cell>
          <cell r="O606">
            <v>8865</v>
          </cell>
          <cell r="P606">
            <v>27</v>
          </cell>
          <cell r="Q606" t="b">
            <v>1</v>
          </cell>
          <cell r="R606">
            <v>4.3</v>
          </cell>
          <cell r="S606">
            <v>2061</v>
          </cell>
          <cell r="T606">
            <v>25.600000000000005</v>
          </cell>
          <cell r="U606" t="str">
            <v>Gap</v>
          </cell>
          <cell r="V606">
            <v>0</v>
          </cell>
          <cell r="W606" t="str">
            <v>TRUE חולון</v>
          </cell>
          <cell r="X606">
            <v>52851</v>
          </cell>
          <cell r="Y606">
            <v>5</v>
          </cell>
          <cell r="Z606">
            <v>27</v>
          </cell>
          <cell r="AA606" t="str">
            <v/>
          </cell>
          <cell r="AB606">
            <v>5</v>
          </cell>
        </row>
        <row r="607">
          <cell r="B607">
            <v>6600</v>
          </cell>
          <cell r="C607" t="str">
            <v>חולון</v>
          </cell>
          <cell r="D607">
            <v>158422</v>
          </cell>
          <cell r="E607" t="str">
            <v>חנ</v>
          </cell>
          <cell r="F607" t="str">
            <v>חנ חולון</v>
          </cell>
          <cell r="G607" t="str">
            <v>מצטיינים בחינוך</v>
          </cell>
          <cell r="I607" t="str">
            <v xml:space="preserve">חולון </v>
          </cell>
          <cell r="J607">
            <v>55634</v>
          </cell>
          <cell r="K607">
            <v>55634</v>
          </cell>
          <cell r="L607">
            <v>9.810547506920228E-2</v>
          </cell>
          <cell r="M607">
            <v>5458</v>
          </cell>
          <cell r="N607">
            <v>9.810547506920228E-2</v>
          </cell>
          <cell r="O607">
            <v>5458</v>
          </cell>
          <cell r="P607">
            <v>27</v>
          </cell>
          <cell r="Q607" t="b">
            <v>1</v>
          </cell>
          <cell r="R607">
            <v>2.6</v>
          </cell>
          <cell r="S607">
            <v>2061</v>
          </cell>
          <cell r="T607">
            <v>25.600000000000005</v>
          </cell>
          <cell r="U607" t="str">
            <v>Gap</v>
          </cell>
          <cell r="V607">
            <v>0</v>
          </cell>
          <cell r="W607" t="str">
            <v>TRUE חולון</v>
          </cell>
          <cell r="X607">
            <v>52851</v>
          </cell>
          <cell r="Y607">
            <v>3</v>
          </cell>
          <cell r="Z607">
            <v>27</v>
          </cell>
          <cell r="AA607" t="str">
            <v/>
          </cell>
          <cell r="AB607">
            <v>3</v>
          </cell>
        </row>
        <row r="608">
          <cell r="B608">
            <v>6600</v>
          </cell>
          <cell r="C608" t="str">
            <v>חולון</v>
          </cell>
          <cell r="D608">
            <v>158422</v>
          </cell>
          <cell r="E608" t="str">
            <v>צ</v>
          </cell>
          <cell r="F608" t="str">
            <v>צ חולון</v>
          </cell>
          <cell r="G608" t="str">
            <v>הפתק השני צעירים בראשות מורן ישראל למען דיור תעסוקה ובילוי</v>
          </cell>
          <cell r="I608" t="str">
            <v xml:space="preserve">חולון </v>
          </cell>
          <cell r="J608">
            <v>55634</v>
          </cell>
          <cell r="K608">
            <v>55634</v>
          </cell>
          <cell r="L608">
            <v>7.8620987166121439E-2</v>
          </cell>
          <cell r="M608">
            <v>4374</v>
          </cell>
          <cell r="N608">
            <v>7.8620987166121439E-2</v>
          </cell>
          <cell r="O608">
            <v>4374</v>
          </cell>
          <cell r="P608">
            <v>27</v>
          </cell>
          <cell r="Q608" t="b">
            <v>1</v>
          </cell>
          <cell r="R608">
            <v>2.1</v>
          </cell>
          <cell r="S608">
            <v>2061</v>
          </cell>
          <cell r="T608">
            <v>25.600000000000005</v>
          </cell>
          <cell r="U608" t="str">
            <v>Gap</v>
          </cell>
          <cell r="V608">
            <v>0</v>
          </cell>
          <cell r="W608" t="str">
            <v>TRUE חולון</v>
          </cell>
          <cell r="X608">
            <v>52851</v>
          </cell>
          <cell r="Y608">
            <v>2</v>
          </cell>
          <cell r="Z608">
            <v>27</v>
          </cell>
          <cell r="AA608" t="str">
            <v/>
          </cell>
          <cell r="AB608">
            <v>2</v>
          </cell>
        </row>
        <row r="609">
          <cell r="B609">
            <v>6600</v>
          </cell>
          <cell r="C609" t="str">
            <v>חולון</v>
          </cell>
          <cell r="D609">
            <v>158422</v>
          </cell>
          <cell r="E609" t="str">
            <v>ל</v>
          </cell>
          <cell r="F609" t="str">
            <v>ל חולון</v>
          </cell>
          <cell r="G609" t="str">
            <v>ישראל ביתנו חולון</v>
          </cell>
          <cell r="I609" t="str">
            <v xml:space="preserve">חולון </v>
          </cell>
          <cell r="J609">
            <v>55634</v>
          </cell>
          <cell r="K609">
            <v>55634</v>
          </cell>
          <cell r="L609">
            <v>5.9999281015206525E-2</v>
          </cell>
          <cell r="M609">
            <v>3338</v>
          </cell>
          <cell r="N609">
            <v>5.9999281015206525E-2</v>
          </cell>
          <cell r="O609">
            <v>3338</v>
          </cell>
          <cell r="P609">
            <v>27</v>
          </cell>
          <cell r="Q609" t="b">
            <v>1</v>
          </cell>
          <cell r="R609">
            <v>1.6</v>
          </cell>
          <cell r="S609">
            <v>2061</v>
          </cell>
          <cell r="T609">
            <v>25.600000000000005</v>
          </cell>
          <cell r="U609" t="str">
            <v>Gap</v>
          </cell>
          <cell r="V609">
            <v>0</v>
          </cell>
          <cell r="W609" t="str">
            <v>TRUE חולון</v>
          </cell>
          <cell r="X609">
            <v>52851</v>
          </cell>
          <cell r="Y609">
            <v>2</v>
          </cell>
          <cell r="Z609">
            <v>27</v>
          </cell>
          <cell r="AA609" t="str">
            <v/>
          </cell>
          <cell r="AB609">
            <v>2</v>
          </cell>
        </row>
        <row r="610">
          <cell r="B610">
            <v>6600</v>
          </cell>
          <cell r="C610" t="str">
            <v>חולון</v>
          </cell>
          <cell r="D610">
            <v>158422</v>
          </cell>
          <cell r="E610" t="str">
            <v>ע</v>
          </cell>
          <cell r="F610" t="str">
            <v>ע חולון</v>
          </cell>
          <cell r="G610" t="str">
            <v>רשימת עמוס ירושלמי</v>
          </cell>
          <cell r="I610" t="str">
            <v xml:space="preserve">חולון </v>
          </cell>
          <cell r="J610">
            <v>55634</v>
          </cell>
          <cell r="K610">
            <v>55634</v>
          </cell>
          <cell r="L610">
            <v>5.9495991659776398E-2</v>
          </cell>
          <cell r="M610">
            <v>3310</v>
          </cell>
          <cell r="N610">
            <v>5.9495991659776398E-2</v>
          </cell>
          <cell r="O610">
            <v>3310</v>
          </cell>
          <cell r="P610">
            <v>27</v>
          </cell>
          <cell r="Q610" t="b">
            <v>1</v>
          </cell>
          <cell r="R610">
            <v>1.6</v>
          </cell>
          <cell r="S610">
            <v>2061</v>
          </cell>
          <cell r="T610">
            <v>25.600000000000005</v>
          </cell>
          <cell r="U610" t="str">
            <v>Gap</v>
          </cell>
          <cell r="V610">
            <v>0</v>
          </cell>
          <cell r="W610" t="str">
            <v>TRUE חולון</v>
          </cell>
          <cell r="X610">
            <v>52851</v>
          </cell>
          <cell r="Y610">
            <v>2</v>
          </cell>
          <cell r="Z610">
            <v>27</v>
          </cell>
          <cell r="AA610" t="str">
            <v/>
          </cell>
          <cell r="AB610">
            <v>2</v>
          </cell>
        </row>
        <row r="611">
          <cell r="B611">
            <v>6600</v>
          </cell>
          <cell r="C611" t="str">
            <v>חולון</v>
          </cell>
          <cell r="D611">
            <v>158422</v>
          </cell>
          <cell r="E611" t="str">
            <v>יד</v>
          </cell>
          <cell r="F611" t="str">
            <v>יד חולון</v>
          </cell>
          <cell r="G611" t="str">
            <v>חולון חוזרת לחיים</v>
          </cell>
          <cell r="H611" t="str">
            <v>חזן שמעון</v>
          </cell>
          <cell r="I611" t="str">
            <v>חולון חזן שמעון</v>
          </cell>
          <cell r="J611">
            <v>55634</v>
          </cell>
          <cell r="K611">
            <v>55634</v>
          </cell>
          <cell r="L611">
            <v>4.903476291476435E-2</v>
          </cell>
          <cell r="M611">
            <v>2728</v>
          </cell>
          <cell r="N611">
            <v>4.903476291476435E-2</v>
          </cell>
          <cell r="O611">
            <v>2728</v>
          </cell>
          <cell r="P611">
            <v>27</v>
          </cell>
          <cell r="Q611" t="b">
            <v>1</v>
          </cell>
          <cell r="R611">
            <v>1.3</v>
          </cell>
          <cell r="S611">
            <v>2061</v>
          </cell>
          <cell r="T611">
            <v>25.600000000000005</v>
          </cell>
          <cell r="U611" t="str">
            <v>Gap</v>
          </cell>
          <cell r="V611">
            <v>0</v>
          </cell>
          <cell r="W611" t="str">
            <v>TRUE חולון</v>
          </cell>
          <cell r="X611">
            <v>52851</v>
          </cell>
          <cell r="Y611">
            <v>1</v>
          </cell>
          <cell r="Z611">
            <v>27</v>
          </cell>
          <cell r="AA611" t="str">
            <v/>
          </cell>
          <cell r="AB611">
            <v>1</v>
          </cell>
        </row>
        <row r="612">
          <cell r="B612">
            <v>6600</v>
          </cell>
          <cell r="C612" t="str">
            <v>חולון</v>
          </cell>
          <cell r="D612">
            <v>158422</v>
          </cell>
          <cell r="E612" t="str">
            <v>פז</v>
          </cell>
          <cell r="F612" t="str">
            <v>פז חולון</v>
          </cell>
          <cell r="G612" t="str">
            <v>אילן לוי החבר שלי במועצה</v>
          </cell>
          <cell r="I612" t="str">
            <v xml:space="preserve">חולון </v>
          </cell>
          <cell r="J612">
            <v>55634</v>
          </cell>
          <cell r="K612">
            <v>55634</v>
          </cell>
          <cell r="L612">
            <v>4.6410468418592948E-2</v>
          </cell>
          <cell r="M612">
            <v>2582</v>
          </cell>
          <cell r="N612">
            <v>4.6410468418592948E-2</v>
          </cell>
          <cell r="O612">
            <v>2582</v>
          </cell>
          <cell r="P612">
            <v>27</v>
          </cell>
          <cell r="Q612" t="b">
            <v>1</v>
          </cell>
          <cell r="R612">
            <v>1.3</v>
          </cell>
          <cell r="S612">
            <v>2061</v>
          </cell>
          <cell r="T612">
            <v>25.600000000000005</v>
          </cell>
          <cell r="U612" t="str">
            <v>Gap</v>
          </cell>
          <cell r="V612">
            <v>0</v>
          </cell>
          <cell r="W612" t="str">
            <v>TRUE חולון</v>
          </cell>
          <cell r="X612">
            <v>52851</v>
          </cell>
          <cell r="Y612">
            <v>1</v>
          </cell>
          <cell r="Z612">
            <v>27</v>
          </cell>
          <cell r="AA612" t="str">
            <v/>
          </cell>
          <cell r="AB612">
            <v>1</v>
          </cell>
        </row>
        <row r="613">
          <cell r="B613">
            <v>6600</v>
          </cell>
          <cell r="C613" t="str">
            <v>חולון</v>
          </cell>
          <cell r="D613">
            <v>158422</v>
          </cell>
          <cell r="E613" t="str">
            <v>מחל</v>
          </cell>
          <cell r="F613" t="str">
            <v>מחל חולון</v>
          </cell>
          <cell r="G613" t="str">
            <v>הליכוד בראשות שמריהו מיכאל</v>
          </cell>
          <cell r="H613" t="str">
            <v>שמריהו מיכאל</v>
          </cell>
          <cell r="I613" t="str">
            <v>חולון שמריהו מיכאל</v>
          </cell>
          <cell r="J613">
            <v>55634</v>
          </cell>
          <cell r="K613">
            <v>55634</v>
          </cell>
          <cell r="L613">
            <v>3.932846820289751E-2</v>
          </cell>
          <cell r="M613">
            <v>2188</v>
          </cell>
          <cell r="N613">
            <v>3.932846820289751E-2</v>
          </cell>
          <cell r="O613">
            <v>2188</v>
          </cell>
          <cell r="P613">
            <v>27</v>
          </cell>
          <cell r="Q613" t="b">
            <v>1</v>
          </cell>
          <cell r="R613">
            <v>1.1000000000000001</v>
          </cell>
          <cell r="S613">
            <v>2061</v>
          </cell>
          <cell r="T613">
            <v>25.600000000000005</v>
          </cell>
          <cell r="U613" t="str">
            <v>Gap</v>
          </cell>
          <cell r="V613">
            <v>0</v>
          </cell>
          <cell r="W613" t="str">
            <v>TRUE חולון</v>
          </cell>
          <cell r="X613">
            <v>52851</v>
          </cell>
          <cell r="Y613">
            <v>1</v>
          </cell>
          <cell r="Z613">
            <v>27</v>
          </cell>
          <cell r="AA613" t="str">
            <v/>
          </cell>
          <cell r="AB613">
            <v>1</v>
          </cell>
        </row>
        <row r="614">
          <cell r="B614">
            <v>6600</v>
          </cell>
          <cell r="C614" t="str">
            <v>חולון</v>
          </cell>
          <cell r="D614">
            <v>158422</v>
          </cell>
          <cell r="E614" t="str">
            <v>רק</v>
          </cell>
          <cell r="F614" t="str">
            <v>רק חולון</v>
          </cell>
          <cell r="G614" t="str">
            <v>חולון הירוקה בראשות עו"ד רועי כהן</v>
          </cell>
          <cell r="I614" t="str">
            <v xml:space="preserve">חולון </v>
          </cell>
          <cell r="J614">
            <v>55634</v>
          </cell>
          <cell r="K614">
            <v>55634</v>
          </cell>
          <cell r="L614">
            <v>3.8609483409425889E-2</v>
          </cell>
          <cell r="M614">
            <v>2148</v>
          </cell>
          <cell r="N614">
            <v>3.8609483409425889E-2</v>
          </cell>
          <cell r="O614">
            <v>2148</v>
          </cell>
          <cell r="P614">
            <v>27</v>
          </cell>
          <cell r="Q614" t="b">
            <v>1</v>
          </cell>
          <cell r="R614">
            <v>1</v>
          </cell>
          <cell r="S614">
            <v>2061</v>
          </cell>
          <cell r="T614">
            <v>25.600000000000005</v>
          </cell>
          <cell r="U614" t="str">
            <v>Gap</v>
          </cell>
          <cell r="V614">
            <v>0</v>
          </cell>
          <cell r="W614" t="str">
            <v>TRUE חולון</v>
          </cell>
          <cell r="X614">
            <v>52851</v>
          </cell>
          <cell r="Y614">
            <v>1</v>
          </cell>
          <cell r="Z614">
            <v>27</v>
          </cell>
          <cell r="AA614" t="str">
            <v/>
          </cell>
          <cell r="AB614">
            <v>1</v>
          </cell>
        </row>
        <row r="615">
          <cell r="B615">
            <v>6600</v>
          </cell>
          <cell r="C615" t="str">
            <v>חולון</v>
          </cell>
          <cell r="D615">
            <v>158422</v>
          </cell>
          <cell r="E615" t="str">
            <v>טב</v>
          </cell>
          <cell r="F615" t="str">
            <v>טב חולון</v>
          </cell>
          <cell r="G615" t="str">
            <v>הבית היהודי בראשות שלומי תמם</v>
          </cell>
          <cell r="I615" t="str">
            <v xml:space="preserve">חולון </v>
          </cell>
          <cell r="J615">
            <v>55634</v>
          </cell>
          <cell r="K615">
            <v>55634</v>
          </cell>
          <cell r="L615">
            <v>2.6925980515512097E-2</v>
          </cell>
          <cell r="M615">
            <v>1498</v>
          </cell>
          <cell r="N615">
            <v>2.6925980515512097E-2</v>
          </cell>
          <cell r="O615">
            <v>1498</v>
          </cell>
          <cell r="P615">
            <v>27</v>
          </cell>
          <cell r="Q615" t="b">
            <v>0</v>
          </cell>
          <cell r="R615">
            <v>0</v>
          </cell>
          <cell r="S615">
            <v>2061</v>
          </cell>
          <cell r="T615">
            <v>25.600000000000005</v>
          </cell>
          <cell r="U615" t="str">
            <v>Gap</v>
          </cell>
          <cell r="V615">
            <v>0</v>
          </cell>
          <cell r="W615" t="str">
            <v>FALSE חולון</v>
          </cell>
          <cell r="X615">
            <v>2783</v>
          </cell>
          <cell r="Y615">
            <v>0</v>
          </cell>
          <cell r="Z615">
            <v>27</v>
          </cell>
          <cell r="AA615" t="str">
            <v/>
          </cell>
          <cell r="AB615">
            <v>0</v>
          </cell>
        </row>
        <row r="616">
          <cell r="B616">
            <v>6600</v>
          </cell>
          <cell r="C616" t="str">
            <v>חולון</v>
          </cell>
          <cell r="D616">
            <v>158422</v>
          </cell>
          <cell r="E616" t="str">
            <v>ג</v>
          </cell>
          <cell r="F616" t="str">
            <v>ג חולון</v>
          </cell>
          <cell r="G616" t="str">
            <v>אגודת ישראל</v>
          </cell>
          <cell r="I616" t="str">
            <v xml:space="preserve">חולון </v>
          </cell>
          <cell r="J616">
            <v>55634</v>
          </cell>
          <cell r="K616">
            <v>55634</v>
          </cell>
          <cell r="L616">
            <v>1.2025020670812812E-2</v>
          </cell>
          <cell r="M616">
            <v>669</v>
          </cell>
          <cell r="N616">
            <v>1.2025020670812812E-2</v>
          </cell>
          <cell r="O616">
            <v>669</v>
          </cell>
          <cell r="P616">
            <v>27</v>
          </cell>
          <cell r="Q616" t="b">
            <v>0</v>
          </cell>
          <cell r="R616">
            <v>0</v>
          </cell>
          <cell r="S616">
            <v>2061</v>
          </cell>
          <cell r="T616">
            <v>25.600000000000005</v>
          </cell>
          <cell r="U616" t="str">
            <v>Gap</v>
          </cell>
          <cell r="V616">
            <v>0</v>
          </cell>
          <cell r="W616" t="str">
            <v>FALSE חולון</v>
          </cell>
          <cell r="X616">
            <v>2783</v>
          </cell>
          <cell r="Y616">
            <v>0</v>
          </cell>
          <cell r="Z616">
            <v>27</v>
          </cell>
          <cell r="AA616" t="str">
            <v/>
          </cell>
          <cell r="AB616">
            <v>0</v>
          </cell>
        </row>
        <row r="617">
          <cell r="B617">
            <v>6600</v>
          </cell>
          <cell r="C617" t="str">
            <v>חולון</v>
          </cell>
          <cell r="D617">
            <v>158422</v>
          </cell>
          <cell r="E617" t="str">
            <v>זך</v>
          </cell>
          <cell r="F617" t="str">
            <v>זך חולון</v>
          </cell>
          <cell r="G617" t="str">
            <v>חולון שלנו</v>
          </cell>
          <cell r="H617" t="str">
            <v>יפרח משה</v>
          </cell>
          <cell r="I617" t="str">
            <v>חולון יפרח משה</v>
          </cell>
          <cell r="J617">
            <v>55634</v>
          </cell>
          <cell r="K617">
            <v>55634</v>
          </cell>
          <cell r="L617">
            <v>1.1072365819462918E-2</v>
          </cell>
          <cell r="M617">
            <v>616</v>
          </cell>
          <cell r="N617">
            <v>1.1072365819462918E-2</v>
          </cell>
          <cell r="O617">
            <v>616</v>
          </cell>
          <cell r="P617">
            <v>27</v>
          </cell>
          <cell r="Q617" t="b">
            <v>0</v>
          </cell>
          <cell r="R617">
            <v>0</v>
          </cell>
          <cell r="S617">
            <v>2061</v>
          </cell>
          <cell r="T617">
            <v>25.600000000000005</v>
          </cell>
          <cell r="U617" t="str">
            <v>Gap</v>
          </cell>
          <cell r="V617">
            <v>0</v>
          </cell>
          <cell r="W617" t="str">
            <v>FALSE חולון</v>
          </cell>
          <cell r="X617">
            <v>2783</v>
          </cell>
          <cell r="Y617">
            <v>0</v>
          </cell>
          <cell r="Z617">
            <v>27</v>
          </cell>
          <cell r="AA617" t="str">
            <v/>
          </cell>
          <cell r="AB617">
            <v>0</v>
          </cell>
        </row>
        <row r="618">
          <cell r="B618">
            <v>1303</v>
          </cell>
          <cell r="C618" t="str">
            <v>חורה</v>
          </cell>
          <cell r="D618">
            <v>6074</v>
          </cell>
          <cell r="E618" t="str">
            <v>נ</v>
          </cell>
          <cell r="F618" t="str">
            <v>נ חורה</v>
          </cell>
          <cell r="G618" t="str">
            <v>חורה אואלאן</v>
          </cell>
          <cell r="H618" t="str">
            <v>אלנבארי מוחמד</v>
          </cell>
          <cell r="I618" t="str">
            <v>חורה אלנבארי מוחמד</v>
          </cell>
          <cell r="J618">
            <v>4838</v>
          </cell>
          <cell r="K618">
            <v>4838</v>
          </cell>
          <cell r="L618">
            <v>0.53596527490698631</v>
          </cell>
          <cell r="M618">
            <v>2593</v>
          </cell>
          <cell r="N618">
            <v>0.53596527490698631</v>
          </cell>
          <cell r="O618">
            <v>2592.9999999999995</v>
          </cell>
          <cell r="P618">
            <v>11</v>
          </cell>
          <cell r="Q618" t="b">
            <v>1</v>
          </cell>
          <cell r="R618">
            <v>5.9</v>
          </cell>
          <cell r="S618">
            <v>440</v>
          </cell>
          <cell r="T618">
            <v>11</v>
          </cell>
          <cell r="U618" t="str">
            <v/>
          </cell>
          <cell r="V618">
            <v>1</v>
          </cell>
          <cell r="W618" t="str">
            <v>TRUE חורה</v>
          </cell>
          <cell r="X618">
            <v>4838</v>
          </cell>
          <cell r="Y618">
            <v>6</v>
          </cell>
          <cell r="Z618">
            <v>11</v>
          </cell>
          <cell r="AA618" t="str">
            <v/>
          </cell>
          <cell r="AB618">
            <v>7</v>
          </cell>
        </row>
        <row r="619">
          <cell r="B619">
            <v>1303</v>
          </cell>
          <cell r="C619" t="str">
            <v>חורה</v>
          </cell>
          <cell r="D619">
            <v>6074</v>
          </cell>
          <cell r="E619" t="str">
            <v>ק</v>
          </cell>
          <cell r="F619" t="str">
            <v>ק חורה</v>
          </cell>
          <cell r="G619" t="str">
            <v>חורה ללאסלאח ולתעייר</v>
          </cell>
          <cell r="I619" t="str">
            <v xml:space="preserve">חורה </v>
          </cell>
          <cell r="J619">
            <v>4838</v>
          </cell>
          <cell r="K619">
            <v>4838</v>
          </cell>
          <cell r="L619">
            <v>0.2687060768912774</v>
          </cell>
          <cell r="M619">
            <v>1300</v>
          </cell>
          <cell r="N619">
            <v>0.2687060768912774</v>
          </cell>
          <cell r="O619">
            <v>1300</v>
          </cell>
          <cell r="P619">
            <v>11</v>
          </cell>
          <cell r="Q619" t="b">
            <v>1</v>
          </cell>
          <cell r="R619">
            <v>3</v>
          </cell>
          <cell r="S619">
            <v>440</v>
          </cell>
          <cell r="T619">
            <v>11</v>
          </cell>
          <cell r="U619" t="str">
            <v/>
          </cell>
          <cell r="V619">
            <v>0</v>
          </cell>
          <cell r="W619" t="str">
            <v>TRUE חורה</v>
          </cell>
          <cell r="X619">
            <v>4838</v>
          </cell>
          <cell r="Y619">
            <v>3</v>
          </cell>
          <cell r="Z619">
            <v>11</v>
          </cell>
          <cell r="AA619" t="str">
            <v/>
          </cell>
          <cell r="AB619">
            <v>3</v>
          </cell>
        </row>
        <row r="620">
          <cell r="B620">
            <v>1303</v>
          </cell>
          <cell r="C620" t="str">
            <v>חורה</v>
          </cell>
          <cell r="D620">
            <v>6074</v>
          </cell>
          <cell r="E620" t="str">
            <v>צ</v>
          </cell>
          <cell r="F620" t="str">
            <v>צ חורה</v>
          </cell>
          <cell r="G620" t="str">
            <v>חורה המאוחדת</v>
          </cell>
          <cell r="H620" t="str">
            <v>אלעטאונה פארוק</v>
          </cell>
          <cell r="I620" t="str">
            <v>חורה אלעטאונה פארוק</v>
          </cell>
          <cell r="J620">
            <v>4838</v>
          </cell>
          <cell r="K620">
            <v>4838</v>
          </cell>
          <cell r="L620">
            <v>0.19532864820173626</v>
          </cell>
          <cell r="M620">
            <v>945</v>
          </cell>
          <cell r="N620">
            <v>0.19532864820173626</v>
          </cell>
          <cell r="O620">
            <v>945</v>
          </cell>
          <cell r="P620">
            <v>11</v>
          </cell>
          <cell r="Q620" t="b">
            <v>1</v>
          </cell>
          <cell r="R620">
            <v>2.1</v>
          </cell>
          <cell r="S620">
            <v>440</v>
          </cell>
          <cell r="T620">
            <v>11</v>
          </cell>
          <cell r="U620" t="str">
            <v/>
          </cell>
          <cell r="V620">
            <v>0</v>
          </cell>
          <cell r="W620" t="str">
            <v>TRUE חורה</v>
          </cell>
          <cell r="X620">
            <v>4838</v>
          </cell>
          <cell r="Y620">
            <v>2</v>
          </cell>
          <cell r="Z620">
            <v>11</v>
          </cell>
          <cell r="AA620" t="str">
            <v/>
          </cell>
          <cell r="AB620">
            <v>2</v>
          </cell>
        </row>
        <row r="621">
          <cell r="B621">
            <v>496</v>
          </cell>
          <cell r="C621" t="str">
            <v>חורפיש</v>
          </cell>
          <cell r="D621">
            <v>4102</v>
          </cell>
          <cell r="E621" t="str">
            <v>סע</v>
          </cell>
          <cell r="F621" t="str">
            <v>סע חורפיש</v>
          </cell>
          <cell r="G621" t="str">
            <v>אלוועד</v>
          </cell>
          <cell r="I621" t="str">
            <v xml:space="preserve">חורפיש </v>
          </cell>
          <cell r="J621">
            <v>3632</v>
          </cell>
          <cell r="K621">
            <v>3632</v>
          </cell>
          <cell r="L621">
            <v>0.12334801762114538</v>
          </cell>
          <cell r="M621">
            <v>448</v>
          </cell>
          <cell r="N621">
            <v>0.12334801762114538</v>
          </cell>
          <cell r="O621">
            <v>448</v>
          </cell>
          <cell r="P621">
            <v>9</v>
          </cell>
          <cell r="Q621" t="b">
            <v>1</v>
          </cell>
          <cell r="R621">
            <v>1.1000000000000001</v>
          </cell>
          <cell r="S621">
            <v>404</v>
          </cell>
          <cell r="T621">
            <v>8.9</v>
          </cell>
          <cell r="U621" t="str">
            <v>Gap</v>
          </cell>
          <cell r="V621">
            <v>0</v>
          </cell>
          <cell r="W621" t="str">
            <v>TRUE חורפיש</v>
          </cell>
          <cell r="X621">
            <v>3625</v>
          </cell>
          <cell r="Y621">
            <v>1</v>
          </cell>
          <cell r="Z621">
            <v>10</v>
          </cell>
          <cell r="AA621" t="str">
            <v>Gap</v>
          </cell>
          <cell r="AB621">
            <v>1</v>
          </cell>
        </row>
        <row r="622">
          <cell r="B622">
            <v>496</v>
          </cell>
          <cell r="C622" t="str">
            <v>חורפיש</v>
          </cell>
          <cell r="D622">
            <v>4102</v>
          </cell>
          <cell r="E622" t="str">
            <v>סמב</v>
          </cell>
          <cell r="F622" t="str">
            <v>סמב חורפיש</v>
          </cell>
          <cell r="G622" t="str">
            <v>העיקרון</v>
          </cell>
          <cell r="I622" t="str">
            <v xml:space="preserve">חורפיש </v>
          </cell>
          <cell r="J622">
            <v>3632</v>
          </cell>
          <cell r="K622">
            <v>3632</v>
          </cell>
          <cell r="L622">
            <v>0.10572687224669604</v>
          </cell>
          <cell r="M622">
            <v>384</v>
          </cell>
          <cell r="N622">
            <v>0.10572687224669604</v>
          </cell>
          <cell r="O622">
            <v>384</v>
          </cell>
          <cell r="P622">
            <v>9</v>
          </cell>
          <cell r="Q622" t="b">
            <v>1</v>
          </cell>
          <cell r="R622">
            <v>1</v>
          </cell>
          <cell r="S622">
            <v>404</v>
          </cell>
          <cell r="T622">
            <v>8.9</v>
          </cell>
          <cell r="U622" t="str">
            <v>Gap</v>
          </cell>
          <cell r="V622">
            <v>0</v>
          </cell>
          <cell r="W622" t="str">
            <v>TRUE חורפיש</v>
          </cell>
          <cell r="X622">
            <v>3625</v>
          </cell>
          <cell r="Y622">
            <v>1</v>
          </cell>
          <cell r="Z622">
            <v>10</v>
          </cell>
          <cell r="AA622" t="str">
            <v>Gap</v>
          </cell>
          <cell r="AB622">
            <v>1</v>
          </cell>
        </row>
        <row r="623">
          <cell r="B623">
            <v>496</v>
          </cell>
          <cell r="C623" t="str">
            <v>חורפיש</v>
          </cell>
          <cell r="D623">
            <v>4102</v>
          </cell>
          <cell r="E623" t="str">
            <v>צ</v>
          </cell>
          <cell r="F623" t="str">
            <v>צ חורפיש</v>
          </cell>
          <cell r="G623" t="str">
            <v>הרשימה המשותפת</v>
          </cell>
          <cell r="I623" t="str">
            <v xml:space="preserve">חורפיש </v>
          </cell>
          <cell r="J623">
            <v>3632</v>
          </cell>
          <cell r="K623">
            <v>3632</v>
          </cell>
          <cell r="L623">
            <v>0.10324889867841409</v>
          </cell>
          <cell r="M623">
            <v>375</v>
          </cell>
          <cell r="N623">
            <v>0.10324889867841409</v>
          </cell>
          <cell r="O623">
            <v>375</v>
          </cell>
          <cell r="P623">
            <v>9</v>
          </cell>
          <cell r="Q623" t="b">
            <v>1</v>
          </cell>
          <cell r="R623">
            <v>0.9</v>
          </cell>
          <cell r="S623">
            <v>404</v>
          </cell>
          <cell r="T623">
            <v>8.9</v>
          </cell>
          <cell r="U623" t="str">
            <v>Gap</v>
          </cell>
          <cell r="V623">
            <v>0</v>
          </cell>
          <cell r="W623" t="str">
            <v>TRUE חורפיש</v>
          </cell>
          <cell r="X623">
            <v>3625</v>
          </cell>
          <cell r="Y623">
            <v>1</v>
          </cell>
          <cell r="Z623">
            <v>10</v>
          </cell>
          <cell r="AA623" t="str">
            <v>Gap</v>
          </cell>
          <cell r="AB623">
            <v>1</v>
          </cell>
        </row>
        <row r="624">
          <cell r="B624">
            <v>496</v>
          </cell>
          <cell r="C624" t="str">
            <v>חורפיש</v>
          </cell>
          <cell r="D624">
            <v>4102</v>
          </cell>
          <cell r="E624" t="str">
            <v>אי</v>
          </cell>
          <cell r="F624" t="str">
            <v>אי חורפיש</v>
          </cell>
          <cell r="G624" t="str">
            <v>אחדות</v>
          </cell>
          <cell r="I624" t="str">
            <v xml:space="preserve">חורפיש </v>
          </cell>
          <cell r="J624">
            <v>3632</v>
          </cell>
          <cell r="K624">
            <v>3632</v>
          </cell>
          <cell r="L624">
            <v>0.10214757709251102</v>
          </cell>
          <cell r="M624">
            <v>371</v>
          </cell>
          <cell r="N624">
            <v>0.10214757709251102</v>
          </cell>
          <cell r="O624">
            <v>371</v>
          </cell>
          <cell r="P624">
            <v>9</v>
          </cell>
          <cell r="Q624" t="b">
            <v>1</v>
          </cell>
          <cell r="R624">
            <v>0.9</v>
          </cell>
          <cell r="S624">
            <v>404</v>
          </cell>
          <cell r="T624">
            <v>8.9</v>
          </cell>
          <cell r="U624" t="str">
            <v>Gap</v>
          </cell>
          <cell r="V624">
            <v>0</v>
          </cell>
          <cell r="W624" t="str">
            <v>TRUE חורפיש</v>
          </cell>
          <cell r="X624">
            <v>3625</v>
          </cell>
          <cell r="Y624">
            <v>1</v>
          </cell>
          <cell r="Z624">
            <v>10</v>
          </cell>
          <cell r="AA624" t="str">
            <v>Gap</v>
          </cell>
          <cell r="AB624">
            <v>1</v>
          </cell>
        </row>
        <row r="625">
          <cell r="B625">
            <v>496</v>
          </cell>
          <cell r="C625" t="str">
            <v>חורפיש</v>
          </cell>
          <cell r="D625">
            <v>4102</v>
          </cell>
          <cell r="E625" t="str">
            <v>נמ</v>
          </cell>
          <cell r="F625" t="str">
            <v>נמ חורפיש</v>
          </cell>
          <cell r="G625" t="str">
            <v>הצדק והשוויון</v>
          </cell>
          <cell r="I625" t="str">
            <v xml:space="preserve">חורפיש </v>
          </cell>
          <cell r="J625">
            <v>3632</v>
          </cell>
          <cell r="K625">
            <v>3632</v>
          </cell>
          <cell r="L625">
            <v>0.10077092511013216</v>
          </cell>
          <cell r="M625">
            <v>366</v>
          </cell>
          <cell r="N625">
            <v>0.10077092511013216</v>
          </cell>
          <cell r="O625">
            <v>366</v>
          </cell>
          <cell r="P625">
            <v>9</v>
          </cell>
          <cell r="Q625" t="b">
            <v>1</v>
          </cell>
          <cell r="R625">
            <v>0.9</v>
          </cell>
          <cell r="S625">
            <v>404</v>
          </cell>
          <cell r="T625">
            <v>8.9</v>
          </cell>
          <cell r="U625" t="str">
            <v>Gap</v>
          </cell>
          <cell r="V625">
            <v>0</v>
          </cell>
          <cell r="W625" t="str">
            <v>TRUE חורפיש</v>
          </cell>
          <cell r="X625">
            <v>3625</v>
          </cell>
          <cell r="Y625">
            <v>1</v>
          </cell>
          <cell r="Z625">
            <v>10</v>
          </cell>
          <cell r="AA625" t="str">
            <v>Gap</v>
          </cell>
          <cell r="AB625">
            <v>1</v>
          </cell>
        </row>
        <row r="626">
          <cell r="B626">
            <v>496</v>
          </cell>
          <cell r="C626" t="str">
            <v>חורפיש</v>
          </cell>
          <cell r="D626">
            <v>4102</v>
          </cell>
          <cell r="E626" t="str">
            <v>אמ</v>
          </cell>
          <cell r="F626" t="str">
            <v>אמ חורפיש</v>
          </cell>
          <cell r="G626" t="str">
            <v>אחווה ושוויון</v>
          </cell>
          <cell r="I626" t="str">
            <v xml:space="preserve">חורפיש </v>
          </cell>
          <cell r="J626">
            <v>3632</v>
          </cell>
          <cell r="K626">
            <v>3632</v>
          </cell>
          <cell r="L626">
            <v>9.609030837004405E-2</v>
          </cell>
          <cell r="M626">
            <v>349</v>
          </cell>
          <cell r="N626">
            <v>9.609030837004405E-2</v>
          </cell>
          <cell r="O626">
            <v>349</v>
          </cell>
          <cell r="P626">
            <v>9</v>
          </cell>
          <cell r="Q626" t="b">
            <v>1</v>
          </cell>
          <cell r="R626">
            <v>0.9</v>
          </cell>
          <cell r="S626">
            <v>404</v>
          </cell>
          <cell r="T626">
            <v>8.9</v>
          </cell>
          <cell r="U626" t="str">
            <v>Gap</v>
          </cell>
          <cell r="V626">
            <v>0</v>
          </cell>
          <cell r="W626" t="str">
            <v>TRUE חורפיש</v>
          </cell>
          <cell r="X626">
            <v>3625</v>
          </cell>
          <cell r="Y626">
            <v>1</v>
          </cell>
          <cell r="Z626">
            <v>10</v>
          </cell>
          <cell r="AA626" t="str">
            <v>Gap</v>
          </cell>
          <cell r="AB626">
            <v>1</v>
          </cell>
        </row>
        <row r="627">
          <cell r="B627">
            <v>496</v>
          </cell>
          <cell r="C627" t="str">
            <v>חורפיש</v>
          </cell>
          <cell r="D627">
            <v>4102</v>
          </cell>
          <cell r="E627" t="str">
            <v>ך</v>
          </cell>
          <cell r="F627" t="str">
            <v>ך חורפיש</v>
          </cell>
          <cell r="G627" t="str">
            <v>אלנור</v>
          </cell>
          <cell r="I627" t="str">
            <v xml:space="preserve">חורפיש </v>
          </cell>
          <cell r="J627">
            <v>3632</v>
          </cell>
          <cell r="K627">
            <v>3632</v>
          </cell>
          <cell r="L627">
            <v>9.4438325991189426E-2</v>
          </cell>
          <cell r="M627">
            <v>343</v>
          </cell>
          <cell r="N627">
            <v>9.4438325991189426E-2</v>
          </cell>
          <cell r="O627">
            <v>343</v>
          </cell>
          <cell r="P627">
            <v>9</v>
          </cell>
          <cell r="Q627" t="b">
            <v>1</v>
          </cell>
          <cell r="R627">
            <v>0.8</v>
          </cell>
          <cell r="S627">
            <v>404</v>
          </cell>
          <cell r="T627">
            <v>8.9</v>
          </cell>
          <cell r="U627" t="str">
            <v>Gap</v>
          </cell>
          <cell r="V627">
            <v>0</v>
          </cell>
          <cell r="W627" t="str">
            <v>TRUE חורפיש</v>
          </cell>
          <cell r="X627">
            <v>3625</v>
          </cell>
          <cell r="Y627">
            <v>1</v>
          </cell>
          <cell r="Z627">
            <v>10</v>
          </cell>
          <cell r="AA627" t="str">
            <v>Gap</v>
          </cell>
          <cell r="AB627">
            <v>1</v>
          </cell>
        </row>
        <row r="628">
          <cell r="B628">
            <v>496</v>
          </cell>
          <cell r="C628" t="str">
            <v>חורפיש</v>
          </cell>
          <cell r="D628">
            <v>4102</v>
          </cell>
          <cell r="E628" t="str">
            <v>דר</v>
          </cell>
          <cell r="F628" t="str">
            <v>דר חורפיש</v>
          </cell>
          <cell r="G628" t="str">
            <v>אל אחלאס</v>
          </cell>
          <cell r="I628" t="str">
            <v xml:space="preserve">חורפיש </v>
          </cell>
          <cell r="J628">
            <v>3632</v>
          </cell>
          <cell r="K628">
            <v>3632</v>
          </cell>
          <cell r="L628">
            <v>9.361233480176212E-2</v>
          </cell>
          <cell r="M628">
            <v>340</v>
          </cell>
          <cell r="N628">
            <v>9.361233480176212E-2</v>
          </cell>
          <cell r="O628">
            <v>340</v>
          </cell>
          <cell r="P628">
            <v>9</v>
          </cell>
          <cell r="Q628" t="b">
            <v>1</v>
          </cell>
          <cell r="R628">
            <v>0.8</v>
          </cell>
          <cell r="S628">
            <v>404</v>
          </cell>
          <cell r="T628">
            <v>8.9</v>
          </cell>
          <cell r="U628" t="str">
            <v>Gap</v>
          </cell>
          <cell r="V628">
            <v>0</v>
          </cell>
          <cell r="W628" t="str">
            <v>TRUE חורפיש</v>
          </cell>
          <cell r="X628">
            <v>3625</v>
          </cell>
          <cell r="Y628">
            <v>1</v>
          </cell>
          <cell r="Z628">
            <v>10</v>
          </cell>
          <cell r="AA628" t="str">
            <v>Gap</v>
          </cell>
          <cell r="AB628">
            <v>1</v>
          </cell>
        </row>
        <row r="629">
          <cell r="B629">
            <v>496</v>
          </cell>
          <cell r="C629" t="str">
            <v>חורפיש</v>
          </cell>
          <cell r="D629">
            <v>4102</v>
          </cell>
          <cell r="E629" t="str">
            <v>פז</v>
          </cell>
          <cell r="F629" t="str">
            <v>פז חורפיש</v>
          </cell>
          <cell r="G629" t="str">
            <v>אלעהד</v>
          </cell>
          <cell r="I629" t="str">
            <v xml:space="preserve">חורפיש </v>
          </cell>
          <cell r="J629">
            <v>3632</v>
          </cell>
          <cell r="K629">
            <v>3632</v>
          </cell>
          <cell r="L629">
            <v>9.0583700440528631E-2</v>
          </cell>
          <cell r="M629">
            <v>329</v>
          </cell>
          <cell r="N629">
            <v>9.0583700440528631E-2</v>
          </cell>
          <cell r="O629">
            <v>329</v>
          </cell>
          <cell r="P629">
            <v>9</v>
          </cell>
          <cell r="Q629" t="b">
            <v>1</v>
          </cell>
          <cell r="R629">
            <v>0.8</v>
          </cell>
          <cell r="S629">
            <v>404</v>
          </cell>
          <cell r="T629">
            <v>8.9</v>
          </cell>
          <cell r="U629" t="str">
            <v>Gap</v>
          </cell>
          <cell r="V629">
            <v>0</v>
          </cell>
          <cell r="W629" t="str">
            <v>TRUE חורפיש</v>
          </cell>
          <cell r="X629">
            <v>3625</v>
          </cell>
          <cell r="Y629">
            <v>1</v>
          </cell>
          <cell r="Z629">
            <v>10</v>
          </cell>
          <cell r="AA629" t="str">
            <v>Gap</v>
          </cell>
          <cell r="AB629">
            <v>1</v>
          </cell>
        </row>
        <row r="630">
          <cell r="B630">
            <v>496</v>
          </cell>
          <cell r="C630" t="str">
            <v>חורפיש</v>
          </cell>
          <cell r="D630">
            <v>4102</v>
          </cell>
          <cell r="E630" t="str">
            <v>יד</v>
          </cell>
          <cell r="F630" t="str">
            <v>יד חורפיש</v>
          </cell>
          <cell r="G630" t="str">
            <v>התקווה</v>
          </cell>
          <cell r="I630" t="str">
            <v xml:space="preserve">חורפיש </v>
          </cell>
          <cell r="J630">
            <v>3632</v>
          </cell>
          <cell r="K630">
            <v>3632</v>
          </cell>
          <cell r="L630">
            <v>8.8105726872246701E-2</v>
          </cell>
          <cell r="M630">
            <v>320</v>
          </cell>
          <cell r="N630">
            <v>8.8105726872246701E-2</v>
          </cell>
          <cell r="O630">
            <v>320</v>
          </cell>
          <cell r="P630">
            <v>9</v>
          </cell>
          <cell r="Q630" t="b">
            <v>1</v>
          </cell>
          <cell r="R630">
            <v>0.8</v>
          </cell>
          <cell r="S630">
            <v>404</v>
          </cell>
          <cell r="T630">
            <v>8.9</v>
          </cell>
          <cell r="U630" t="str">
            <v>Gap</v>
          </cell>
          <cell r="V630">
            <v>0</v>
          </cell>
          <cell r="W630" t="str">
            <v>TRUE חורפיש</v>
          </cell>
          <cell r="X630">
            <v>3625</v>
          </cell>
          <cell r="Y630">
            <v>1</v>
          </cell>
          <cell r="Z630">
            <v>10</v>
          </cell>
          <cell r="AA630" t="str">
            <v>Gap</v>
          </cell>
          <cell r="AB630">
            <v>1</v>
          </cell>
        </row>
        <row r="631">
          <cell r="B631">
            <v>496</v>
          </cell>
          <cell r="C631" t="str">
            <v>חורפיש</v>
          </cell>
          <cell r="D631">
            <v>4102</v>
          </cell>
          <cell r="E631" t="str">
            <v>ח</v>
          </cell>
          <cell r="F631" t="str">
            <v>ח חורפיש</v>
          </cell>
          <cell r="G631" t="str">
            <v>חורפיש</v>
          </cell>
          <cell r="H631" t="str">
            <v>עאמר מאג'ד</v>
          </cell>
          <cell r="I631" t="str">
            <v>חורפיש עאמר מאג'ד</v>
          </cell>
          <cell r="J631">
            <v>3632</v>
          </cell>
          <cell r="K631">
            <v>3632</v>
          </cell>
          <cell r="L631">
            <v>1.6519823788546256E-3</v>
          </cell>
          <cell r="M631">
            <v>6</v>
          </cell>
          <cell r="N631">
            <v>1.6519823788546256E-3</v>
          </cell>
          <cell r="O631">
            <v>6</v>
          </cell>
          <cell r="P631">
            <v>9</v>
          </cell>
          <cell r="Q631" t="b">
            <v>0</v>
          </cell>
          <cell r="R631">
            <v>0</v>
          </cell>
          <cell r="S631">
            <v>404</v>
          </cell>
          <cell r="T631">
            <v>8.9</v>
          </cell>
          <cell r="U631" t="str">
            <v>Gap</v>
          </cell>
          <cell r="V631">
            <v>1</v>
          </cell>
          <cell r="W631" t="str">
            <v>FALSE חורפיש</v>
          </cell>
          <cell r="X631">
            <v>7</v>
          </cell>
          <cell r="Y631">
            <v>0</v>
          </cell>
          <cell r="Z631">
            <v>10</v>
          </cell>
          <cell r="AA631" t="str">
            <v>Gap</v>
          </cell>
          <cell r="AB631">
            <v>0</v>
          </cell>
        </row>
        <row r="632">
          <cell r="B632">
            <v>496</v>
          </cell>
          <cell r="C632" t="str">
            <v>חורפיש</v>
          </cell>
          <cell r="D632">
            <v>4102</v>
          </cell>
          <cell r="E632" t="str">
            <v>גד</v>
          </cell>
          <cell r="F632" t="str">
            <v>גד חורפיש</v>
          </cell>
          <cell r="G632" t="str">
            <v>עתיד</v>
          </cell>
          <cell r="H632" t="str">
            <v>ג'דבאן ראג'ח</v>
          </cell>
          <cell r="I632" t="str">
            <v>חורפיש ג'דבאן ראג'ח</v>
          </cell>
          <cell r="J632">
            <v>3632</v>
          </cell>
          <cell r="K632">
            <v>3632</v>
          </cell>
          <cell r="L632">
            <v>2.7533039647577095E-4</v>
          </cell>
          <cell r="M632">
            <v>1</v>
          </cell>
          <cell r="N632">
            <v>2.7533039647577095E-4</v>
          </cell>
          <cell r="O632">
            <v>1</v>
          </cell>
          <cell r="P632">
            <v>9</v>
          </cell>
          <cell r="Q632" t="b">
            <v>0</v>
          </cell>
          <cell r="R632">
            <v>0</v>
          </cell>
          <cell r="S632">
            <v>404</v>
          </cell>
          <cell r="T632">
            <v>8.9</v>
          </cell>
          <cell r="U632" t="str">
            <v>Gap</v>
          </cell>
          <cell r="V632">
            <v>0</v>
          </cell>
          <cell r="W632" t="str">
            <v>FALSE חורפיש</v>
          </cell>
          <cell r="X632">
            <v>7</v>
          </cell>
          <cell r="Y632">
            <v>0</v>
          </cell>
          <cell r="Z632">
            <v>10</v>
          </cell>
          <cell r="AA632" t="str">
            <v>Gap</v>
          </cell>
          <cell r="AB632">
            <v>0</v>
          </cell>
        </row>
        <row r="633">
          <cell r="B633">
            <v>4000</v>
          </cell>
          <cell r="C633" t="str">
            <v>חיפה</v>
          </cell>
          <cell r="D633">
            <v>250108</v>
          </cell>
          <cell r="E633" t="str">
            <v>כן</v>
          </cell>
          <cell r="F633" t="str">
            <v>כן חיפה</v>
          </cell>
          <cell r="G633" t="str">
            <v>הרשימה של יונה יהב</v>
          </cell>
          <cell r="H633" t="str">
            <v>יהב יונה</v>
          </cell>
          <cell r="I633" t="str">
            <v>חיפה יהב יונה</v>
          </cell>
          <cell r="J633">
            <v>88138</v>
          </cell>
          <cell r="K633">
            <v>88138</v>
          </cell>
          <cell r="L633">
            <v>0.12110553904104926</v>
          </cell>
          <cell r="M633">
            <v>10674</v>
          </cell>
          <cell r="N633">
            <v>0.12110553904104926</v>
          </cell>
          <cell r="O633">
            <v>10674</v>
          </cell>
          <cell r="P633">
            <v>31</v>
          </cell>
          <cell r="Q633" t="b">
            <v>1</v>
          </cell>
          <cell r="R633">
            <v>3.8</v>
          </cell>
          <cell r="S633">
            <v>2843</v>
          </cell>
          <cell r="T633">
            <v>28.299999999999997</v>
          </cell>
          <cell r="U633" t="str">
            <v>Gap</v>
          </cell>
          <cell r="V633">
            <v>1</v>
          </cell>
          <cell r="W633" t="str">
            <v>TRUE חיפה</v>
          </cell>
          <cell r="X633">
            <v>80596</v>
          </cell>
          <cell r="Y633">
            <v>4</v>
          </cell>
          <cell r="Z633">
            <v>31</v>
          </cell>
          <cell r="AA633" t="str">
            <v/>
          </cell>
          <cell r="AB633">
            <v>5</v>
          </cell>
        </row>
        <row r="634">
          <cell r="B634">
            <v>4000</v>
          </cell>
          <cell r="C634" t="str">
            <v>חיפה</v>
          </cell>
          <cell r="D634">
            <v>250108</v>
          </cell>
          <cell r="E634" t="str">
            <v>שסג</v>
          </cell>
          <cell r="F634" t="str">
            <v>שסג חיפה</v>
          </cell>
          <cell r="G634" t="str">
            <v>יהדות התורה-שס-אחדות למען כולם</v>
          </cell>
          <cell r="I634" t="str">
            <v xml:space="preserve">חיפה </v>
          </cell>
          <cell r="J634">
            <v>88138</v>
          </cell>
          <cell r="K634">
            <v>88138</v>
          </cell>
          <cell r="L634">
            <v>0.11662393065420136</v>
          </cell>
          <cell r="M634">
            <v>10279</v>
          </cell>
          <cell r="N634">
            <v>0.11662393065420136</v>
          </cell>
          <cell r="O634">
            <v>10279</v>
          </cell>
          <cell r="P634">
            <v>31</v>
          </cell>
          <cell r="Q634" t="b">
            <v>1</v>
          </cell>
          <cell r="R634">
            <v>3.6</v>
          </cell>
          <cell r="S634">
            <v>2843</v>
          </cell>
          <cell r="T634">
            <v>28.299999999999997</v>
          </cell>
          <cell r="U634" t="str">
            <v>Gap</v>
          </cell>
          <cell r="V634">
            <v>0</v>
          </cell>
          <cell r="W634" t="str">
            <v>TRUE חיפה</v>
          </cell>
          <cell r="X634">
            <v>80596</v>
          </cell>
          <cell r="Y634">
            <v>4</v>
          </cell>
          <cell r="Z634">
            <v>31</v>
          </cell>
          <cell r="AA634" t="str">
            <v/>
          </cell>
          <cell r="AB634">
            <v>4</v>
          </cell>
        </row>
        <row r="635">
          <cell r="B635">
            <v>4000</v>
          </cell>
          <cell r="C635" t="str">
            <v>חיפה</v>
          </cell>
          <cell r="D635">
            <v>250108</v>
          </cell>
          <cell r="E635" t="str">
            <v>פה</v>
          </cell>
          <cell r="F635" t="str">
            <v>פה חיפה</v>
          </cell>
          <cell r="G635" t="str">
            <v>יש עתיד צעירי חיפה רשימה משותפת למועצת העיר</v>
          </cell>
          <cell r="I635" t="str">
            <v xml:space="preserve">חיפה </v>
          </cell>
          <cell r="J635">
            <v>88138</v>
          </cell>
          <cell r="K635">
            <v>88138</v>
          </cell>
          <cell r="L635">
            <v>7.9454945653407161E-2</v>
          </cell>
          <cell r="M635">
            <v>7003</v>
          </cell>
          <cell r="N635">
            <v>7.9454945653407161E-2</v>
          </cell>
          <cell r="O635">
            <v>7003</v>
          </cell>
          <cell r="P635">
            <v>31</v>
          </cell>
          <cell r="Q635" t="b">
            <v>1</v>
          </cell>
          <cell r="R635">
            <v>2.5</v>
          </cell>
          <cell r="S635">
            <v>2843</v>
          </cell>
          <cell r="T635">
            <v>28.299999999999997</v>
          </cell>
          <cell r="U635" t="str">
            <v>Gap</v>
          </cell>
          <cell r="V635">
            <v>0</v>
          </cell>
          <cell r="W635" t="str">
            <v>TRUE חיפה</v>
          </cell>
          <cell r="X635">
            <v>80596</v>
          </cell>
          <cell r="Y635">
            <v>3</v>
          </cell>
          <cell r="Z635">
            <v>31</v>
          </cell>
          <cell r="AA635" t="str">
            <v/>
          </cell>
          <cell r="AB635">
            <v>3</v>
          </cell>
        </row>
        <row r="636">
          <cell r="B636">
            <v>4000</v>
          </cell>
          <cell r="C636" t="str">
            <v>חיפה</v>
          </cell>
          <cell r="D636">
            <v>250108</v>
          </cell>
          <cell r="E636" t="str">
            <v>ל</v>
          </cell>
          <cell r="F636" t="str">
            <v>ל חיפה</v>
          </cell>
          <cell r="G636" t="str">
            <v>חיפה ביתנו</v>
          </cell>
          <cell r="I636" t="str">
            <v xml:space="preserve">חיפה </v>
          </cell>
          <cell r="J636">
            <v>88138</v>
          </cell>
          <cell r="K636">
            <v>88138</v>
          </cell>
          <cell r="L636">
            <v>7.7435385418321262E-2</v>
          </cell>
          <cell r="M636">
            <v>6825</v>
          </cell>
          <cell r="N636">
            <v>7.7435385418321262E-2</v>
          </cell>
          <cell r="O636">
            <v>6824.9999999999991</v>
          </cell>
          <cell r="P636">
            <v>31</v>
          </cell>
          <cell r="Q636" t="b">
            <v>1</v>
          </cell>
          <cell r="R636">
            <v>2.4</v>
          </cell>
          <cell r="S636">
            <v>2843</v>
          </cell>
          <cell r="T636">
            <v>28.299999999999997</v>
          </cell>
          <cell r="U636" t="str">
            <v>Gap</v>
          </cell>
          <cell r="V636">
            <v>0</v>
          </cell>
          <cell r="W636" t="str">
            <v>TRUE חיפה</v>
          </cell>
          <cell r="X636">
            <v>80596</v>
          </cell>
          <cell r="Y636">
            <v>3</v>
          </cell>
          <cell r="Z636">
            <v>31</v>
          </cell>
          <cell r="AA636" t="str">
            <v/>
          </cell>
          <cell r="AB636">
            <v>3</v>
          </cell>
        </row>
        <row r="637">
          <cell r="B637">
            <v>4000</v>
          </cell>
          <cell r="C637" t="str">
            <v>חיפה</v>
          </cell>
          <cell r="D637">
            <v>250108</v>
          </cell>
          <cell r="E637" t="str">
            <v>קף</v>
          </cell>
          <cell r="F637" t="str">
            <v>קף חיפה</v>
          </cell>
          <cell r="G637" t="str">
            <v>חיים בחיפה בראשות ד"ר עינת קליש רותם</v>
          </cell>
          <cell r="H637" t="str">
            <v>קליש-רותם עינת</v>
          </cell>
          <cell r="I637" t="str">
            <v>חיפה קליש-רותם עינת</v>
          </cell>
          <cell r="J637">
            <v>88138</v>
          </cell>
          <cell r="K637">
            <v>88138</v>
          </cell>
          <cell r="L637">
            <v>7.1081712768612859E-2</v>
          </cell>
          <cell r="M637">
            <v>6265</v>
          </cell>
          <cell r="N637">
            <v>7.1081712768612859E-2</v>
          </cell>
          <cell r="O637">
            <v>6265</v>
          </cell>
          <cell r="P637">
            <v>31</v>
          </cell>
          <cell r="Q637" t="b">
            <v>1</v>
          </cell>
          <cell r="R637">
            <v>2.2000000000000002</v>
          </cell>
          <cell r="S637">
            <v>2843</v>
          </cell>
          <cell r="T637">
            <v>28.299999999999997</v>
          </cell>
          <cell r="U637" t="str">
            <v>Gap</v>
          </cell>
          <cell r="V637">
            <v>0</v>
          </cell>
          <cell r="W637" t="str">
            <v>TRUE חיפה</v>
          </cell>
          <cell r="X637">
            <v>80596</v>
          </cell>
          <cell r="Y637">
            <v>3</v>
          </cell>
          <cell r="Z637">
            <v>31</v>
          </cell>
          <cell r="AA637" t="str">
            <v/>
          </cell>
          <cell r="AB637">
            <v>3</v>
          </cell>
        </row>
        <row r="638">
          <cell r="B638">
            <v>4000</v>
          </cell>
          <cell r="C638" t="str">
            <v>חיפה</v>
          </cell>
          <cell r="D638">
            <v>250108</v>
          </cell>
          <cell r="E638" t="str">
            <v>ו</v>
          </cell>
          <cell r="F638" t="str">
            <v>ו חיפה</v>
          </cell>
          <cell r="G638" t="str">
            <v>חד"ש-החזית הדמוקרטית לשלום ולשוויון</v>
          </cell>
          <cell r="I638" t="str">
            <v xml:space="preserve">חיפה </v>
          </cell>
          <cell r="J638">
            <v>88138</v>
          </cell>
          <cell r="K638">
            <v>88138</v>
          </cell>
          <cell r="L638">
            <v>6.5635707640291363E-2</v>
          </cell>
          <cell r="M638">
            <v>5785</v>
          </cell>
          <cell r="N638">
            <v>6.5635707640291363E-2</v>
          </cell>
          <cell r="O638">
            <v>5785</v>
          </cell>
          <cell r="P638">
            <v>31</v>
          </cell>
          <cell r="Q638" t="b">
            <v>1</v>
          </cell>
          <cell r="R638">
            <v>2</v>
          </cell>
          <cell r="S638">
            <v>2843</v>
          </cell>
          <cell r="T638">
            <v>28.299999999999997</v>
          </cell>
          <cell r="U638" t="str">
            <v>Gap</v>
          </cell>
          <cell r="V638">
            <v>0</v>
          </cell>
          <cell r="W638" t="str">
            <v>TRUE חיפה</v>
          </cell>
          <cell r="X638">
            <v>80596</v>
          </cell>
          <cell r="Y638">
            <v>2</v>
          </cell>
          <cell r="Z638">
            <v>31</v>
          </cell>
          <cell r="AA638" t="str">
            <v/>
          </cell>
          <cell r="AB638">
            <v>2</v>
          </cell>
        </row>
        <row r="639">
          <cell r="B639">
            <v>4000</v>
          </cell>
          <cell r="C639" t="str">
            <v>חיפה</v>
          </cell>
          <cell r="D639">
            <v>250108</v>
          </cell>
          <cell r="E639" t="str">
            <v>רק</v>
          </cell>
          <cell r="F639" t="str">
            <v>רק חיפה</v>
          </cell>
          <cell r="G639" t="str">
            <v>הירוקים של חיפה איכות חיים וסביבה פיתוח ותעסוקה</v>
          </cell>
          <cell r="I639" t="str">
            <v xml:space="preserve">חיפה </v>
          </cell>
          <cell r="J639">
            <v>88138</v>
          </cell>
          <cell r="K639">
            <v>88138</v>
          </cell>
          <cell r="L639">
            <v>5.7988608772606594E-2</v>
          </cell>
          <cell r="M639">
            <v>5111</v>
          </cell>
          <cell r="N639">
            <v>5.7988608772606594E-2</v>
          </cell>
          <cell r="O639">
            <v>5111</v>
          </cell>
          <cell r="P639">
            <v>31</v>
          </cell>
          <cell r="Q639" t="b">
            <v>1</v>
          </cell>
          <cell r="R639">
            <v>1.8</v>
          </cell>
          <cell r="S639">
            <v>2843</v>
          </cell>
          <cell r="T639">
            <v>28.299999999999997</v>
          </cell>
          <cell r="U639" t="str">
            <v>Gap</v>
          </cell>
          <cell r="V639">
            <v>0</v>
          </cell>
          <cell r="W639" t="str">
            <v>TRUE חיפה</v>
          </cell>
          <cell r="X639">
            <v>80596</v>
          </cell>
          <cell r="Y639">
            <v>2</v>
          </cell>
          <cell r="Z639">
            <v>31</v>
          </cell>
          <cell r="AA639" t="str">
            <v/>
          </cell>
          <cell r="AB639">
            <v>2</v>
          </cell>
        </row>
        <row r="640">
          <cell r="B640">
            <v>4000</v>
          </cell>
          <cell r="C640" t="str">
            <v>חיפה</v>
          </cell>
          <cell r="D640">
            <v>250108</v>
          </cell>
          <cell r="E640" t="str">
            <v>יפ</v>
          </cell>
          <cell r="F640" t="str">
            <v>יפ חיפה</v>
          </cell>
          <cell r="G640" t="str">
            <v>מהפך בחיפה בראשות יעקב בורובסקי</v>
          </cell>
          <cell r="H640" t="str">
            <v>בורובסקי יעקב</v>
          </cell>
          <cell r="I640" t="str">
            <v>חיפה בורובסקי יעקב</v>
          </cell>
          <cell r="J640">
            <v>88138</v>
          </cell>
          <cell r="K640">
            <v>88138</v>
          </cell>
          <cell r="L640">
            <v>5.6048469445642062E-2</v>
          </cell>
          <cell r="M640">
            <v>4940</v>
          </cell>
          <cell r="N640">
            <v>5.6048469445642062E-2</v>
          </cell>
          <cell r="O640">
            <v>4940</v>
          </cell>
          <cell r="P640">
            <v>31</v>
          </cell>
          <cell r="Q640" t="b">
            <v>1</v>
          </cell>
          <cell r="R640">
            <v>1.7</v>
          </cell>
          <cell r="S640">
            <v>2843</v>
          </cell>
          <cell r="T640">
            <v>28.299999999999997</v>
          </cell>
          <cell r="U640" t="str">
            <v>Gap</v>
          </cell>
          <cell r="V640">
            <v>0</v>
          </cell>
          <cell r="W640" t="str">
            <v>TRUE חיפה</v>
          </cell>
          <cell r="X640">
            <v>80596</v>
          </cell>
          <cell r="Y640">
            <v>2</v>
          </cell>
          <cell r="Z640">
            <v>31</v>
          </cell>
          <cell r="AA640" t="str">
            <v/>
          </cell>
          <cell r="AB640">
            <v>2</v>
          </cell>
        </row>
        <row r="641">
          <cell r="B641">
            <v>4000</v>
          </cell>
          <cell r="C641" t="str">
            <v>חיפה</v>
          </cell>
          <cell r="D641">
            <v>250108</v>
          </cell>
          <cell r="E641" t="str">
            <v>מחל</v>
          </cell>
          <cell r="F641" t="str">
            <v>מחל חיפה</v>
          </cell>
          <cell r="G641" t="str">
            <v>הליכוד בראשות שמשון עידו</v>
          </cell>
          <cell r="I641" t="str">
            <v xml:space="preserve">חיפה </v>
          </cell>
          <cell r="J641">
            <v>88138</v>
          </cell>
          <cell r="K641">
            <v>88138</v>
          </cell>
          <cell r="L641">
            <v>3.8938936667498696E-2</v>
          </cell>
          <cell r="M641">
            <v>3432</v>
          </cell>
          <cell r="N641">
            <v>3.8938936667498696E-2</v>
          </cell>
          <cell r="O641">
            <v>3432</v>
          </cell>
          <cell r="P641">
            <v>31</v>
          </cell>
          <cell r="Q641" t="b">
            <v>1</v>
          </cell>
          <cell r="R641">
            <v>1.2</v>
          </cell>
          <cell r="S641">
            <v>2843</v>
          </cell>
          <cell r="T641">
            <v>28.299999999999997</v>
          </cell>
          <cell r="U641" t="str">
            <v>Gap</v>
          </cell>
          <cell r="V641">
            <v>0</v>
          </cell>
          <cell r="W641" t="str">
            <v>TRUE חיפה</v>
          </cell>
          <cell r="X641">
            <v>80596</v>
          </cell>
          <cell r="Y641">
            <v>1</v>
          </cell>
          <cell r="Z641">
            <v>31</v>
          </cell>
          <cell r="AA641" t="str">
            <v/>
          </cell>
          <cell r="AB641">
            <v>1</v>
          </cell>
        </row>
        <row r="642">
          <cell r="B642">
            <v>4000</v>
          </cell>
          <cell r="C642" t="str">
            <v>חיפה</v>
          </cell>
          <cell r="D642">
            <v>250108</v>
          </cell>
          <cell r="E642" t="str">
            <v>זך</v>
          </cell>
          <cell r="F642" t="str">
            <v>זך חיפה</v>
          </cell>
          <cell r="G642" t="str">
            <v>שדולת גמלאים חיפה למועצת העיר</v>
          </cell>
          <cell r="I642" t="str">
            <v xml:space="preserve">חיפה </v>
          </cell>
          <cell r="J642">
            <v>88138</v>
          </cell>
          <cell r="K642">
            <v>88138</v>
          </cell>
          <cell r="L642">
            <v>3.8882207447412012E-2</v>
          </cell>
          <cell r="M642">
            <v>3427</v>
          </cell>
          <cell r="N642">
            <v>3.8882207447412012E-2</v>
          </cell>
          <cell r="O642">
            <v>3427</v>
          </cell>
          <cell r="P642">
            <v>31</v>
          </cell>
          <cell r="Q642" t="b">
            <v>1</v>
          </cell>
          <cell r="R642">
            <v>1.2</v>
          </cell>
          <cell r="S642">
            <v>2843</v>
          </cell>
          <cell r="T642">
            <v>28.299999999999997</v>
          </cell>
          <cell r="U642" t="str">
            <v>Gap</v>
          </cell>
          <cell r="V642">
            <v>0</v>
          </cell>
          <cell r="W642" t="str">
            <v>TRUE חיפה</v>
          </cell>
          <cell r="X642">
            <v>80596</v>
          </cell>
          <cell r="Y642">
            <v>1</v>
          </cell>
          <cell r="Z642">
            <v>31</v>
          </cell>
          <cell r="AA642" t="str">
            <v/>
          </cell>
          <cell r="AB642">
            <v>1</v>
          </cell>
        </row>
        <row r="643">
          <cell r="B643">
            <v>4000</v>
          </cell>
          <cell r="C643" t="str">
            <v>חיפה</v>
          </cell>
          <cell r="D643">
            <v>250108</v>
          </cell>
          <cell r="E643" t="str">
            <v>טב</v>
          </cell>
          <cell r="F643" t="str">
            <v>טב חיפה</v>
          </cell>
          <cell r="G643" t="str">
            <v>הבית היהודי</v>
          </cell>
          <cell r="I643" t="str">
            <v xml:space="preserve">חיפה </v>
          </cell>
          <cell r="J643">
            <v>88138</v>
          </cell>
          <cell r="K643">
            <v>88138</v>
          </cell>
          <cell r="L643">
            <v>3.8019923302094444E-2</v>
          </cell>
          <cell r="M643">
            <v>3351</v>
          </cell>
          <cell r="N643">
            <v>3.8019923302094444E-2</v>
          </cell>
          <cell r="O643">
            <v>3351</v>
          </cell>
          <cell r="P643">
            <v>31</v>
          </cell>
          <cell r="Q643" t="b">
            <v>1</v>
          </cell>
          <cell r="R643">
            <v>1.2</v>
          </cell>
          <cell r="S643">
            <v>2843</v>
          </cell>
          <cell r="T643">
            <v>28.299999999999997</v>
          </cell>
          <cell r="U643" t="str">
            <v>Gap</v>
          </cell>
          <cell r="V643">
            <v>0</v>
          </cell>
          <cell r="W643" t="str">
            <v>TRUE חיפה</v>
          </cell>
          <cell r="X643">
            <v>80596</v>
          </cell>
          <cell r="Y643">
            <v>1</v>
          </cell>
          <cell r="Z643">
            <v>31</v>
          </cell>
          <cell r="AA643" t="str">
            <v/>
          </cell>
          <cell r="AB643">
            <v>1</v>
          </cell>
        </row>
        <row r="644">
          <cell r="B644">
            <v>4000</v>
          </cell>
          <cell r="C644" t="str">
            <v>חיפה</v>
          </cell>
          <cell r="D644">
            <v>250108</v>
          </cell>
          <cell r="E644" t="str">
            <v>ח</v>
          </cell>
          <cell r="F644" t="str">
            <v>ח חיפה</v>
          </cell>
          <cell r="G644" t="str">
            <v>אוהבי חיפה-בראשות ישראל סביון</v>
          </cell>
          <cell r="I644" t="str">
            <v xml:space="preserve">חיפה </v>
          </cell>
          <cell r="J644">
            <v>88138</v>
          </cell>
          <cell r="K644">
            <v>88138</v>
          </cell>
          <cell r="L644">
            <v>3.6261317479407293E-2</v>
          </cell>
          <cell r="M644">
            <v>3196</v>
          </cell>
          <cell r="N644">
            <v>3.6261317479407293E-2</v>
          </cell>
          <cell r="O644">
            <v>3196</v>
          </cell>
          <cell r="P644">
            <v>31</v>
          </cell>
          <cell r="Q644" t="b">
            <v>1</v>
          </cell>
          <cell r="R644">
            <v>1.1000000000000001</v>
          </cell>
          <cell r="S644">
            <v>2843</v>
          </cell>
          <cell r="T644">
            <v>28.299999999999997</v>
          </cell>
          <cell r="U644" t="str">
            <v>Gap</v>
          </cell>
          <cell r="V644">
            <v>0</v>
          </cell>
          <cell r="W644" t="str">
            <v>TRUE חיפה</v>
          </cell>
          <cell r="X644">
            <v>80596</v>
          </cell>
          <cell r="Y644">
            <v>1</v>
          </cell>
          <cell r="Z644">
            <v>31</v>
          </cell>
          <cell r="AA644" t="str">
            <v/>
          </cell>
          <cell r="AB644">
            <v>1</v>
          </cell>
        </row>
        <row r="645">
          <cell r="B645">
            <v>4000</v>
          </cell>
          <cell r="C645" t="str">
            <v>חיפה</v>
          </cell>
          <cell r="D645">
            <v>250108</v>
          </cell>
          <cell r="E645" t="str">
            <v>אמת</v>
          </cell>
          <cell r="F645" t="str">
            <v>אמת חיפה</v>
          </cell>
          <cell r="G645" t="str">
            <v>מפלגת העבודה</v>
          </cell>
          <cell r="I645" t="str">
            <v xml:space="preserve">חיפה </v>
          </cell>
          <cell r="J645">
            <v>88138</v>
          </cell>
          <cell r="K645">
            <v>88138</v>
          </cell>
          <cell r="L645">
            <v>3.134856701990061E-2</v>
          </cell>
          <cell r="M645">
            <v>2763</v>
          </cell>
          <cell r="N645">
            <v>3.134856701990061E-2</v>
          </cell>
          <cell r="O645">
            <v>2763</v>
          </cell>
          <cell r="P645">
            <v>31</v>
          </cell>
          <cell r="Q645" t="b">
            <v>1</v>
          </cell>
          <cell r="R645">
            <v>1</v>
          </cell>
          <cell r="S645">
            <v>2843</v>
          </cell>
          <cell r="T645">
            <v>28.299999999999997</v>
          </cell>
          <cell r="U645" t="str">
            <v>Gap</v>
          </cell>
          <cell r="V645">
            <v>0</v>
          </cell>
          <cell r="W645" t="str">
            <v>TRUE חיפה</v>
          </cell>
          <cell r="X645">
            <v>80596</v>
          </cell>
          <cell r="Y645">
            <v>1</v>
          </cell>
          <cell r="Z645">
            <v>31</v>
          </cell>
          <cell r="AA645" t="str">
            <v/>
          </cell>
          <cell r="AB645">
            <v>1</v>
          </cell>
        </row>
        <row r="646">
          <cell r="B646">
            <v>4000</v>
          </cell>
          <cell r="C646" t="str">
            <v>חיפה</v>
          </cell>
          <cell r="D646">
            <v>250108</v>
          </cell>
          <cell r="E646" t="str">
            <v>ד</v>
          </cell>
          <cell r="F646" t="str">
            <v>ד חיפה</v>
          </cell>
          <cell r="G646" t="str">
            <v>בל"ד-אלתג'מוע אלווטני אלחיפאוי</v>
          </cell>
          <cell r="I646" t="str">
            <v xml:space="preserve">חיפה </v>
          </cell>
          <cell r="J646">
            <v>88138</v>
          </cell>
          <cell r="K646">
            <v>88138</v>
          </cell>
          <cell r="L646">
            <v>3.0440899498513696E-2</v>
          </cell>
          <cell r="M646">
            <v>2683</v>
          </cell>
          <cell r="N646">
            <v>3.0440899498513696E-2</v>
          </cell>
          <cell r="O646">
            <v>2683</v>
          </cell>
          <cell r="P646">
            <v>31</v>
          </cell>
          <cell r="Q646" t="b">
            <v>1</v>
          </cell>
          <cell r="R646">
            <v>0.9</v>
          </cell>
          <cell r="S646">
            <v>2843</v>
          </cell>
          <cell r="T646">
            <v>28.299999999999997</v>
          </cell>
          <cell r="U646" t="str">
            <v>Gap</v>
          </cell>
          <cell r="V646">
            <v>0</v>
          </cell>
          <cell r="W646" t="str">
            <v>TRUE חיפה</v>
          </cell>
          <cell r="X646">
            <v>80596</v>
          </cell>
          <cell r="Y646">
            <v>1</v>
          </cell>
          <cell r="Z646">
            <v>31</v>
          </cell>
          <cell r="AA646" t="str">
            <v/>
          </cell>
          <cell r="AB646">
            <v>1</v>
          </cell>
        </row>
        <row r="647">
          <cell r="B647">
            <v>4000</v>
          </cell>
          <cell r="C647" t="str">
            <v>חיפה</v>
          </cell>
          <cell r="D647">
            <v>250108</v>
          </cell>
          <cell r="E647" t="str">
            <v>ף</v>
          </cell>
          <cell r="F647" t="str">
            <v>ף חיפה</v>
          </cell>
          <cell r="G647" t="str">
            <v>רמי לוי למועצת העיר חיפה</v>
          </cell>
          <cell r="I647" t="str">
            <v xml:space="preserve">חיפה </v>
          </cell>
          <cell r="J647">
            <v>88138</v>
          </cell>
          <cell r="K647">
            <v>88138</v>
          </cell>
          <cell r="L647">
            <v>2.872767705189589E-2</v>
          </cell>
          <cell r="M647">
            <v>2532</v>
          </cell>
          <cell r="N647">
            <v>2.872767705189589E-2</v>
          </cell>
          <cell r="O647">
            <v>2532</v>
          </cell>
          <cell r="P647">
            <v>31</v>
          </cell>
          <cell r="Q647" t="b">
            <v>1</v>
          </cell>
          <cell r="R647">
            <v>0.9</v>
          </cell>
          <cell r="S647">
            <v>2843</v>
          </cell>
          <cell r="T647">
            <v>28.299999999999997</v>
          </cell>
          <cell r="U647" t="str">
            <v>Gap</v>
          </cell>
          <cell r="V647">
            <v>0</v>
          </cell>
          <cell r="W647" t="str">
            <v>TRUE חיפה</v>
          </cell>
          <cell r="X647">
            <v>80596</v>
          </cell>
          <cell r="Y647">
            <v>1</v>
          </cell>
          <cell r="Z647">
            <v>31</v>
          </cell>
          <cell r="AA647" t="str">
            <v/>
          </cell>
          <cell r="AB647">
            <v>1</v>
          </cell>
        </row>
        <row r="648">
          <cell r="B648">
            <v>4000</v>
          </cell>
          <cell r="C648" t="str">
            <v>חיפה</v>
          </cell>
          <cell r="D648">
            <v>250108</v>
          </cell>
          <cell r="E648" t="str">
            <v>א</v>
          </cell>
          <cell r="F648" t="str">
            <v>א חיפה</v>
          </cell>
          <cell r="G648" t="str">
            <v>חיפה חדשה בראשות ד"ר איתי גלבוע</v>
          </cell>
          <cell r="H648" t="str">
            <v>גלבוע איתי</v>
          </cell>
          <cell r="I648" t="str">
            <v>חיפה גלבוע איתי</v>
          </cell>
          <cell r="J648">
            <v>88138</v>
          </cell>
          <cell r="K648">
            <v>88138</v>
          </cell>
          <cell r="L648">
            <v>2.6435816560393927E-2</v>
          </cell>
          <cell r="M648">
            <v>2330</v>
          </cell>
          <cell r="N648">
            <v>2.6435816560393927E-2</v>
          </cell>
          <cell r="O648">
            <v>2330</v>
          </cell>
          <cell r="P648">
            <v>31</v>
          </cell>
          <cell r="Q648" t="b">
            <v>1</v>
          </cell>
          <cell r="R648">
            <v>0.8</v>
          </cell>
          <cell r="S648">
            <v>2843</v>
          </cell>
          <cell r="T648">
            <v>28.299999999999997</v>
          </cell>
          <cell r="U648" t="str">
            <v>Gap</v>
          </cell>
          <cell r="V648">
            <v>0</v>
          </cell>
          <cell r="W648" t="str">
            <v>TRUE חיפה</v>
          </cell>
          <cell r="X648">
            <v>80596</v>
          </cell>
          <cell r="Y648">
            <v>1</v>
          </cell>
          <cell r="Z648">
            <v>31</v>
          </cell>
          <cell r="AA648" t="str">
            <v/>
          </cell>
          <cell r="AB648">
            <v>1</v>
          </cell>
        </row>
        <row r="649">
          <cell r="B649">
            <v>4000</v>
          </cell>
          <cell r="C649" t="str">
            <v>חיפה</v>
          </cell>
          <cell r="D649">
            <v>250108</v>
          </cell>
          <cell r="E649" t="str">
            <v>נ</v>
          </cell>
          <cell r="F649" t="str">
            <v>נ חיפה</v>
          </cell>
          <cell r="G649" t="str">
            <v>קרית חיים אחת</v>
          </cell>
          <cell r="I649" t="str">
            <v xml:space="preserve">חיפה </v>
          </cell>
          <cell r="J649">
            <v>88138</v>
          </cell>
          <cell r="K649">
            <v>88138</v>
          </cell>
          <cell r="L649">
            <v>2.3746851528285189E-2</v>
          </cell>
          <cell r="M649">
            <v>2093</v>
          </cell>
          <cell r="N649">
            <v>2.3746851528285189E-2</v>
          </cell>
          <cell r="O649">
            <v>2093</v>
          </cell>
          <cell r="P649">
            <v>31</v>
          </cell>
          <cell r="Q649" t="b">
            <v>0</v>
          </cell>
          <cell r="R649">
            <v>0</v>
          </cell>
          <cell r="S649">
            <v>2843</v>
          </cell>
          <cell r="T649">
            <v>28.299999999999997</v>
          </cell>
          <cell r="U649" t="str">
            <v>Gap</v>
          </cell>
          <cell r="V649">
            <v>0</v>
          </cell>
          <cell r="W649" t="str">
            <v>FALSE חיפה</v>
          </cell>
          <cell r="X649">
            <v>7542</v>
          </cell>
          <cell r="Y649">
            <v>0</v>
          </cell>
          <cell r="Z649">
            <v>31</v>
          </cell>
          <cell r="AA649" t="str">
            <v/>
          </cell>
          <cell r="AB649">
            <v>0</v>
          </cell>
        </row>
        <row r="650">
          <cell r="B650">
            <v>4000</v>
          </cell>
          <cell r="C650" t="str">
            <v>חיפה</v>
          </cell>
          <cell r="D650">
            <v>250108</v>
          </cell>
          <cell r="E650" t="str">
            <v>מרצ</v>
          </cell>
          <cell r="F650" t="str">
            <v>מרצ חיפה</v>
          </cell>
          <cell r="G650" t="str">
            <v>מרצ חיפה- הטובים למועצה</v>
          </cell>
          <cell r="I650" t="str">
            <v xml:space="preserve">חיפה </v>
          </cell>
          <cell r="J650">
            <v>88138</v>
          </cell>
          <cell r="K650">
            <v>88138</v>
          </cell>
          <cell r="L650">
            <v>2.2578229594499535E-2</v>
          </cell>
          <cell r="M650">
            <v>1990</v>
          </cell>
          <cell r="N650">
            <v>2.2578229594499535E-2</v>
          </cell>
          <cell r="O650">
            <v>1990</v>
          </cell>
          <cell r="P650">
            <v>31</v>
          </cell>
          <cell r="Q650" t="b">
            <v>0</v>
          </cell>
          <cell r="R650">
            <v>0</v>
          </cell>
          <cell r="S650">
            <v>2843</v>
          </cell>
          <cell r="T650">
            <v>28.299999999999997</v>
          </cell>
          <cell r="U650" t="str">
            <v>Gap</v>
          </cell>
          <cell r="V650">
            <v>0</v>
          </cell>
          <cell r="W650" t="str">
            <v>FALSE חיפה</v>
          </cell>
          <cell r="X650">
            <v>7542</v>
          </cell>
          <cell r="Y650">
            <v>0</v>
          </cell>
          <cell r="Z650">
            <v>31</v>
          </cell>
          <cell r="AA650" t="str">
            <v/>
          </cell>
          <cell r="AB650">
            <v>0</v>
          </cell>
        </row>
        <row r="651">
          <cell r="B651">
            <v>4000</v>
          </cell>
          <cell r="C651" t="str">
            <v>חיפה</v>
          </cell>
          <cell r="D651">
            <v>250108</v>
          </cell>
          <cell r="E651" t="str">
            <v>אז</v>
          </cell>
          <cell r="F651" t="str">
            <v>אז חיפה</v>
          </cell>
          <cell r="G651" t="str">
            <v>תקווה לחיפה בראשות זאב סילס</v>
          </cell>
          <cell r="H651" t="str">
            <v>סילס זאב</v>
          </cell>
          <cell r="I651" t="str">
            <v>חיפה סילס זאב</v>
          </cell>
          <cell r="J651">
            <v>88138</v>
          </cell>
          <cell r="K651">
            <v>88138</v>
          </cell>
          <cell r="L651">
            <v>8.622841453175701E-3</v>
          </cell>
          <cell r="M651">
            <v>760</v>
          </cell>
          <cell r="N651">
            <v>8.622841453175701E-3</v>
          </cell>
          <cell r="O651">
            <v>759.99999999999989</v>
          </cell>
          <cell r="P651">
            <v>31</v>
          </cell>
          <cell r="Q651" t="b">
            <v>0</v>
          </cell>
          <cell r="R651">
            <v>0</v>
          </cell>
          <cell r="S651">
            <v>2843</v>
          </cell>
          <cell r="T651">
            <v>28.299999999999997</v>
          </cell>
          <cell r="U651" t="str">
            <v>Gap</v>
          </cell>
          <cell r="V651">
            <v>0</v>
          </cell>
          <cell r="W651" t="str">
            <v>FALSE חיפה</v>
          </cell>
          <cell r="X651">
            <v>7542</v>
          </cell>
          <cell r="Y651">
            <v>0</v>
          </cell>
          <cell r="Z651">
            <v>31</v>
          </cell>
          <cell r="AA651" t="str">
            <v/>
          </cell>
          <cell r="AB651">
            <v>0</v>
          </cell>
        </row>
        <row r="652">
          <cell r="B652">
            <v>4000</v>
          </cell>
          <cell r="C652" t="str">
            <v>חיפה</v>
          </cell>
          <cell r="D652">
            <v>250108</v>
          </cell>
          <cell r="E652" t="str">
            <v>קץ</v>
          </cell>
          <cell r="F652" t="str">
            <v>קץ חיפה</v>
          </cell>
          <cell r="G652" t="str">
            <v>קול השכונות</v>
          </cell>
          <cell r="I652" t="str">
            <v xml:space="preserve">חיפה </v>
          </cell>
          <cell r="J652">
            <v>88138</v>
          </cell>
          <cell r="K652">
            <v>88138</v>
          </cell>
          <cell r="L652">
            <v>8.1803535364995805E-3</v>
          </cell>
          <cell r="M652">
            <v>721</v>
          </cell>
          <cell r="N652">
            <v>8.1803535364995805E-3</v>
          </cell>
          <cell r="O652">
            <v>721</v>
          </cell>
          <cell r="P652">
            <v>31</v>
          </cell>
          <cell r="Q652" t="b">
            <v>0</v>
          </cell>
          <cell r="R652">
            <v>0</v>
          </cell>
          <cell r="S652">
            <v>2843</v>
          </cell>
          <cell r="T652">
            <v>28.299999999999997</v>
          </cell>
          <cell r="U652" t="str">
            <v>Gap</v>
          </cell>
          <cell r="V652">
            <v>0</v>
          </cell>
          <cell r="W652" t="str">
            <v>FALSE חיפה</v>
          </cell>
          <cell r="X652">
            <v>7542</v>
          </cell>
          <cell r="Y652">
            <v>0</v>
          </cell>
          <cell r="Z652">
            <v>31</v>
          </cell>
          <cell r="AA652" t="str">
            <v/>
          </cell>
          <cell r="AB652">
            <v>0</v>
          </cell>
        </row>
        <row r="653">
          <cell r="B653">
            <v>4000</v>
          </cell>
          <cell r="C653" t="str">
            <v>חיפה</v>
          </cell>
          <cell r="D653">
            <v>250108</v>
          </cell>
          <cell r="E653" t="str">
            <v>די</v>
          </cell>
          <cell r="F653" t="str">
            <v>די חיפה</v>
          </cell>
          <cell r="G653" t="str">
            <v>שלמה גלבוע ישגיח בשבילך על ראש העיר הורדת הארנונה דיור בר-השגה חיפה ירוקה</v>
          </cell>
          <cell r="I653" t="str">
            <v xml:space="preserve">חיפה </v>
          </cell>
          <cell r="J653">
            <v>88138</v>
          </cell>
          <cell r="K653">
            <v>88138</v>
          </cell>
          <cell r="L653">
            <v>7.6811363997367765E-3</v>
          </cell>
          <cell r="M653">
            <v>677</v>
          </cell>
          <cell r="N653">
            <v>7.6811363997367765E-3</v>
          </cell>
          <cell r="O653">
            <v>677</v>
          </cell>
          <cell r="P653">
            <v>31</v>
          </cell>
          <cell r="Q653" t="b">
            <v>0</v>
          </cell>
          <cell r="R653">
            <v>0</v>
          </cell>
          <cell r="S653">
            <v>2843</v>
          </cell>
          <cell r="T653">
            <v>28.299999999999997</v>
          </cell>
          <cell r="U653" t="str">
            <v>Gap</v>
          </cell>
          <cell r="V653">
            <v>0</v>
          </cell>
          <cell r="W653" t="str">
            <v>FALSE חיפה</v>
          </cell>
          <cell r="X653">
            <v>7542</v>
          </cell>
          <cell r="Y653">
            <v>0</v>
          </cell>
          <cell r="Z653">
            <v>31</v>
          </cell>
          <cell r="AA653" t="str">
            <v/>
          </cell>
          <cell r="AB653">
            <v>0</v>
          </cell>
        </row>
        <row r="654">
          <cell r="B654">
            <v>4000</v>
          </cell>
          <cell r="C654" t="str">
            <v>חיפה</v>
          </cell>
          <cell r="D654">
            <v>250108</v>
          </cell>
          <cell r="E654" t="str">
            <v>ץ</v>
          </cell>
          <cell r="F654" t="str">
            <v>ץ חיפה</v>
          </cell>
          <cell r="G654" t="str">
            <v>כולנו חיפאים</v>
          </cell>
          <cell r="I654" t="str">
            <v xml:space="preserve">חיפה </v>
          </cell>
          <cell r="J654">
            <v>88138</v>
          </cell>
          <cell r="K654">
            <v>88138</v>
          </cell>
          <cell r="L654">
            <v>6.5919353740724771E-3</v>
          </cell>
          <cell r="M654">
            <v>581</v>
          </cell>
          <cell r="N654">
            <v>6.5919353740724771E-3</v>
          </cell>
          <cell r="O654">
            <v>581</v>
          </cell>
          <cell r="P654">
            <v>31</v>
          </cell>
          <cell r="Q654" t="b">
            <v>0</v>
          </cell>
          <cell r="R654">
            <v>0</v>
          </cell>
          <cell r="S654">
            <v>2843</v>
          </cell>
          <cell r="T654">
            <v>28.299999999999997</v>
          </cell>
          <cell r="U654" t="str">
            <v>Gap</v>
          </cell>
          <cell r="V654">
            <v>0</v>
          </cell>
          <cell r="W654" t="str">
            <v>FALSE חיפה</v>
          </cell>
          <cell r="X654">
            <v>7542</v>
          </cell>
          <cell r="Y654">
            <v>0</v>
          </cell>
          <cell r="Z654">
            <v>31</v>
          </cell>
          <cell r="AA654" t="str">
            <v/>
          </cell>
          <cell r="AB654">
            <v>0</v>
          </cell>
        </row>
        <row r="655">
          <cell r="B655">
            <v>4000</v>
          </cell>
          <cell r="C655" t="str">
            <v>חיפה</v>
          </cell>
          <cell r="D655">
            <v>250108</v>
          </cell>
          <cell r="E655" t="str">
            <v>ץף</v>
          </cell>
          <cell r="F655" t="str">
            <v>ץף חיפה</v>
          </cell>
          <cell r="G655" t="str">
            <v>מועצת תושבי חיפה</v>
          </cell>
          <cell r="I655" t="str">
            <v xml:space="preserve">חיפה </v>
          </cell>
          <cell r="J655">
            <v>88138</v>
          </cell>
          <cell r="K655">
            <v>88138</v>
          </cell>
          <cell r="L655">
            <v>3.3129864530622435E-3</v>
          </cell>
          <cell r="M655">
            <v>292</v>
          </cell>
          <cell r="N655">
            <v>3.3129864530622435E-3</v>
          </cell>
          <cell r="O655">
            <v>292</v>
          </cell>
          <cell r="P655">
            <v>31</v>
          </cell>
          <cell r="Q655" t="b">
            <v>0</v>
          </cell>
          <cell r="R655">
            <v>0</v>
          </cell>
          <cell r="S655">
            <v>2843</v>
          </cell>
          <cell r="T655">
            <v>28.299999999999997</v>
          </cell>
          <cell r="U655" t="str">
            <v>Gap</v>
          </cell>
          <cell r="V655">
            <v>0</v>
          </cell>
          <cell r="W655" t="str">
            <v>FALSE חיפה</v>
          </cell>
          <cell r="X655">
            <v>7542</v>
          </cell>
          <cell r="Y655">
            <v>0</v>
          </cell>
          <cell r="Z655">
            <v>31</v>
          </cell>
          <cell r="AA655" t="str">
            <v/>
          </cell>
          <cell r="AB655">
            <v>0</v>
          </cell>
        </row>
        <row r="656">
          <cell r="B656">
            <v>4000</v>
          </cell>
          <cell r="C656" t="str">
            <v>חיפה</v>
          </cell>
          <cell r="D656">
            <v>250108</v>
          </cell>
          <cell r="E656" t="str">
            <v>יץ</v>
          </cell>
          <cell r="F656" t="str">
            <v>יץ חיפה</v>
          </cell>
          <cell r="G656" t="str">
            <v>לב בראשות לאון בן מרגי</v>
          </cell>
          <cell r="I656" t="str">
            <v xml:space="preserve">חיפה </v>
          </cell>
          <cell r="J656">
            <v>88138</v>
          </cell>
          <cell r="K656">
            <v>88138</v>
          </cell>
          <cell r="L656">
            <v>2.8024234722821032E-3</v>
          </cell>
          <cell r="M656">
            <v>247</v>
          </cell>
          <cell r="N656">
            <v>2.8024234722821032E-3</v>
          </cell>
          <cell r="O656">
            <v>247.00000000000003</v>
          </cell>
          <cell r="P656">
            <v>31</v>
          </cell>
          <cell r="Q656" t="b">
            <v>0</v>
          </cell>
          <cell r="R656">
            <v>0</v>
          </cell>
          <cell r="S656">
            <v>2843</v>
          </cell>
          <cell r="T656">
            <v>28.299999999999997</v>
          </cell>
          <cell r="U656" t="str">
            <v>Gap</v>
          </cell>
          <cell r="V656">
            <v>0</v>
          </cell>
          <cell r="W656" t="str">
            <v>FALSE חיפה</v>
          </cell>
          <cell r="X656">
            <v>7542</v>
          </cell>
          <cell r="Y656">
            <v>0</v>
          </cell>
          <cell r="Z656">
            <v>31</v>
          </cell>
          <cell r="AA656" t="str">
            <v/>
          </cell>
          <cell r="AB656">
            <v>0</v>
          </cell>
        </row>
        <row r="657">
          <cell r="B657">
            <v>4000</v>
          </cell>
          <cell r="C657" t="str">
            <v>חיפה</v>
          </cell>
          <cell r="D657">
            <v>250108</v>
          </cell>
          <cell r="E657" t="str">
            <v>נץ</v>
          </cell>
          <cell r="F657" t="str">
            <v>נץ חיפה</v>
          </cell>
          <cell r="G657" t="str">
            <v>אהבת ישראל חיפה אחת</v>
          </cell>
          <cell r="I657" t="str">
            <v xml:space="preserve">חיפה </v>
          </cell>
          <cell r="J657">
            <v>88138</v>
          </cell>
          <cell r="K657">
            <v>88138</v>
          </cell>
          <cell r="L657">
            <v>2.0535977671378974E-3</v>
          </cell>
          <cell r="M657">
            <v>181</v>
          </cell>
          <cell r="N657">
            <v>2.0535977671378974E-3</v>
          </cell>
          <cell r="O657">
            <v>181</v>
          </cell>
          <cell r="P657">
            <v>31</v>
          </cell>
          <cell r="Q657" t="b">
            <v>0</v>
          </cell>
          <cell r="R657">
            <v>0</v>
          </cell>
          <cell r="S657">
            <v>2843</v>
          </cell>
          <cell r="T657">
            <v>28.299999999999997</v>
          </cell>
          <cell r="U657" t="str">
            <v>Gap</v>
          </cell>
          <cell r="V657">
            <v>0</v>
          </cell>
          <cell r="W657" t="str">
            <v>FALSE חיפה</v>
          </cell>
          <cell r="X657">
            <v>7542</v>
          </cell>
          <cell r="Y657">
            <v>0</v>
          </cell>
          <cell r="Z657">
            <v>31</v>
          </cell>
          <cell r="AA657" t="str">
            <v/>
          </cell>
          <cell r="AB657">
            <v>0</v>
          </cell>
        </row>
        <row r="658">
          <cell r="B658">
            <v>2034</v>
          </cell>
          <cell r="C658" t="str">
            <v>חצור הגלילית</v>
          </cell>
          <cell r="D658">
            <v>7013</v>
          </cell>
          <cell r="E658" t="str">
            <v>גש</v>
          </cell>
          <cell r="F658" t="str">
            <v>גש חצור הגלילית</v>
          </cell>
          <cell r="G658" t="str">
            <v>גשר רשימה מאוחדת שס אגודת ישראל</v>
          </cell>
          <cell r="I658" t="str">
            <v xml:space="preserve">חצור הגלילית </v>
          </cell>
          <cell r="J658">
            <v>5064</v>
          </cell>
          <cell r="K658">
            <v>5064</v>
          </cell>
          <cell r="L658">
            <v>0.20655608214849921</v>
          </cell>
          <cell r="M658">
            <v>1046</v>
          </cell>
          <cell r="N658">
            <v>0.20655608214849921</v>
          </cell>
          <cell r="O658">
            <v>1046</v>
          </cell>
          <cell r="P658">
            <v>9</v>
          </cell>
          <cell r="Q658" t="b">
            <v>1</v>
          </cell>
          <cell r="R658">
            <v>1.9</v>
          </cell>
          <cell r="S658">
            <v>563</v>
          </cell>
          <cell r="T658">
            <v>7.8000000000000007</v>
          </cell>
          <cell r="U658" t="str">
            <v>Gap</v>
          </cell>
          <cell r="V658">
            <v>0</v>
          </cell>
          <cell r="W658" t="str">
            <v>TRUE חצור הגלילית</v>
          </cell>
          <cell r="X658">
            <v>4367</v>
          </cell>
          <cell r="Y658">
            <v>2</v>
          </cell>
          <cell r="Z658">
            <v>8</v>
          </cell>
          <cell r="AA658" t="str">
            <v>Gap</v>
          </cell>
          <cell r="AB658">
            <v>2</v>
          </cell>
        </row>
        <row r="659">
          <cell r="B659">
            <v>2034</v>
          </cell>
          <cell r="C659" t="str">
            <v>חצור הגלילית</v>
          </cell>
          <cell r="D659">
            <v>7013</v>
          </cell>
          <cell r="E659" t="str">
            <v>מחל</v>
          </cell>
          <cell r="F659" t="str">
            <v>מחל חצור הגלילית</v>
          </cell>
          <cell r="G659" t="str">
            <v>הליכוד בראשות שמעון סויסה</v>
          </cell>
          <cell r="H659" t="str">
            <v>סויסה שמעון</v>
          </cell>
          <cell r="I659" t="str">
            <v>חצור הגלילית סויסה שמעון</v>
          </cell>
          <cell r="J659">
            <v>5064</v>
          </cell>
          <cell r="K659">
            <v>5064</v>
          </cell>
          <cell r="L659">
            <v>0.1755529225908373</v>
          </cell>
          <cell r="M659">
            <v>889</v>
          </cell>
          <cell r="N659">
            <v>0.1755529225908373</v>
          </cell>
          <cell r="O659">
            <v>889.00000000000011</v>
          </cell>
          <cell r="P659">
            <v>9</v>
          </cell>
          <cell r="Q659" t="b">
            <v>1</v>
          </cell>
          <cell r="R659">
            <v>1.6</v>
          </cell>
          <cell r="S659">
            <v>563</v>
          </cell>
          <cell r="T659">
            <v>7.8000000000000007</v>
          </cell>
          <cell r="U659" t="str">
            <v>Gap</v>
          </cell>
          <cell r="V659">
            <v>1</v>
          </cell>
          <cell r="W659" t="str">
            <v>TRUE חצור הגלילית</v>
          </cell>
          <cell r="X659">
            <v>4367</v>
          </cell>
          <cell r="Y659">
            <v>2</v>
          </cell>
          <cell r="Z659">
            <v>8</v>
          </cell>
          <cell r="AA659" t="str">
            <v>Gap</v>
          </cell>
          <cell r="AB659">
            <v>3</v>
          </cell>
        </row>
        <row r="660">
          <cell r="B660">
            <v>2034</v>
          </cell>
          <cell r="C660" t="str">
            <v>חצור הגלילית</v>
          </cell>
          <cell r="D660">
            <v>7013</v>
          </cell>
          <cell r="E660" t="str">
            <v>ףז</v>
          </cell>
          <cell r="F660" t="str">
            <v>ףז חצור הגלילית</v>
          </cell>
          <cell r="G660" t="str">
            <v>אהבת חסד</v>
          </cell>
          <cell r="I660" t="str">
            <v xml:space="preserve">חצור הגלילית </v>
          </cell>
          <cell r="J660">
            <v>5064</v>
          </cell>
          <cell r="K660">
            <v>5064</v>
          </cell>
          <cell r="L660">
            <v>0.13704581358609794</v>
          </cell>
          <cell r="M660">
            <v>694</v>
          </cell>
          <cell r="N660">
            <v>0.13704581358609794</v>
          </cell>
          <cell r="O660">
            <v>694</v>
          </cell>
          <cell r="P660">
            <v>9</v>
          </cell>
          <cell r="Q660" t="b">
            <v>1</v>
          </cell>
          <cell r="R660">
            <v>1.2</v>
          </cell>
          <cell r="S660">
            <v>563</v>
          </cell>
          <cell r="T660">
            <v>7.8000000000000007</v>
          </cell>
          <cell r="U660" t="str">
            <v>Gap</v>
          </cell>
          <cell r="V660">
            <v>0</v>
          </cell>
          <cell r="W660" t="str">
            <v>TRUE חצור הגלילית</v>
          </cell>
          <cell r="X660">
            <v>4367</v>
          </cell>
          <cell r="Y660">
            <v>1</v>
          </cell>
          <cell r="Z660">
            <v>8</v>
          </cell>
          <cell r="AA660" t="str">
            <v>Gap</v>
          </cell>
          <cell r="AB660">
            <v>1</v>
          </cell>
        </row>
        <row r="661">
          <cell r="B661">
            <v>2034</v>
          </cell>
          <cell r="C661" t="str">
            <v>חצור הגלילית</v>
          </cell>
          <cell r="D661">
            <v>7013</v>
          </cell>
          <cell r="E661" t="str">
            <v>יד</v>
          </cell>
          <cell r="F661" t="str">
            <v>יד חצור הגלילית</v>
          </cell>
          <cell r="G661" t="str">
            <v>יחד מובילים לשינוי</v>
          </cell>
          <cell r="I661" t="str">
            <v xml:space="preserve">חצור הגלילית </v>
          </cell>
          <cell r="J661">
            <v>5064</v>
          </cell>
          <cell r="K661">
            <v>5064</v>
          </cell>
          <cell r="L661">
            <v>0.13507109004739337</v>
          </cell>
          <cell r="M661">
            <v>684</v>
          </cell>
          <cell r="N661">
            <v>0.13507109004739337</v>
          </cell>
          <cell r="O661">
            <v>684</v>
          </cell>
          <cell r="P661">
            <v>9</v>
          </cell>
          <cell r="Q661" t="b">
            <v>1</v>
          </cell>
          <cell r="R661">
            <v>1.2</v>
          </cell>
          <cell r="S661">
            <v>563</v>
          </cell>
          <cell r="T661">
            <v>7.8000000000000007</v>
          </cell>
          <cell r="U661" t="str">
            <v>Gap</v>
          </cell>
          <cell r="V661">
            <v>0</v>
          </cell>
          <cell r="W661" t="str">
            <v>TRUE חצור הגלילית</v>
          </cell>
          <cell r="X661">
            <v>4367</v>
          </cell>
          <cell r="Y661">
            <v>1</v>
          </cell>
          <cell r="Z661">
            <v>8</v>
          </cell>
          <cell r="AA661" t="str">
            <v>Gap</v>
          </cell>
          <cell r="AB661">
            <v>1</v>
          </cell>
        </row>
        <row r="662">
          <cell r="B662">
            <v>2034</v>
          </cell>
          <cell r="C662" t="str">
            <v>חצור הגלילית</v>
          </cell>
          <cell r="D662">
            <v>7013</v>
          </cell>
          <cell r="E662" t="str">
            <v>ח</v>
          </cell>
          <cell r="F662" t="str">
            <v>ח חצור הגלילית</v>
          </cell>
          <cell r="G662" t="str">
            <v>חצור מנצחת בראשות הרצל צ'ווה</v>
          </cell>
          <cell r="H662" t="str">
            <v>צווה הרצל חיים</v>
          </cell>
          <cell r="I662" t="str">
            <v>חצור הגלילית צווה הרצל חיים</v>
          </cell>
          <cell r="J662">
            <v>5064</v>
          </cell>
          <cell r="K662">
            <v>5064</v>
          </cell>
          <cell r="L662">
            <v>0.10880726698262243</v>
          </cell>
          <cell r="M662">
            <v>551</v>
          </cell>
          <cell r="N662">
            <v>0.10880726698262243</v>
          </cell>
          <cell r="O662">
            <v>551</v>
          </cell>
          <cell r="P662">
            <v>9</v>
          </cell>
          <cell r="Q662" t="b">
            <v>1</v>
          </cell>
          <cell r="R662">
            <v>1</v>
          </cell>
          <cell r="S662">
            <v>563</v>
          </cell>
          <cell r="T662">
            <v>7.8000000000000007</v>
          </cell>
          <cell r="U662" t="str">
            <v>Gap</v>
          </cell>
          <cell r="V662">
            <v>0</v>
          </cell>
          <cell r="W662" t="str">
            <v>TRUE חצור הגלילית</v>
          </cell>
          <cell r="X662">
            <v>4367</v>
          </cell>
          <cell r="Y662">
            <v>1</v>
          </cell>
          <cell r="Z662">
            <v>8</v>
          </cell>
          <cell r="AA662" t="str">
            <v>Gap</v>
          </cell>
          <cell r="AB662">
            <v>1</v>
          </cell>
        </row>
        <row r="663">
          <cell r="B663">
            <v>2034</v>
          </cell>
          <cell r="C663" t="str">
            <v>חצור הגלילית</v>
          </cell>
          <cell r="D663">
            <v>7013</v>
          </cell>
          <cell r="E663" t="str">
            <v>פה</v>
          </cell>
          <cell r="F663" t="str">
            <v>פה חצור הגלילית</v>
          </cell>
          <cell r="G663" t="str">
            <v>עתיד בחצור בראשות רינה מרגוליס ומיכאל קבסה</v>
          </cell>
          <cell r="I663" t="str">
            <v xml:space="preserve">חצור הגלילית </v>
          </cell>
          <cell r="J663">
            <v>5064</v>
          </cell>
          <cell r="K663">
            <v>5064</v>
          </cell>
          <cell r="L663">
            <v>9.9328593996840436E-2</v>
          </cell>
          <cell r="M663">
            <v>503</v>
          </cell>
          <cell r="N663">
            <v>9.9328593996840436E-2</v>
          </cell>
          <cell r="O663">
            <v>502.99999999999994</v>
          </cell>
          <cell r="P663">
            <v>9</v>
          </cell>
          <cell r="Q663" t="b">
            <v>1</v>
          </cell>
          <cell r="R663">
            <v>0.9</v>
          </cell>
          <cell r="S663">
            <v>563</v>
          </cell>
          <cell r="T663">
            <v>7.8000000000000007</v>
          </cell>
          <cell r="U663" t="str">
            <v>Gap</v>
          </cell>
          <cell r="V663">
            <v>0</v>
          </cell>
          <cell r="W663" t="str">
            <v>TRUE חצור הגלילית</v>
          </cell>
          <cell r="X663">
            <v>4367</v>
          </cell>
          <cell r="Y663">
            <v>1</v>
          </cell>
          <cell r="Z663">
            <v>8</v>
          </cell>
          <cell r="AA663" t="str">
            <v>Gap</v>
          </cell>
          <cell r="AB663">
            <v>1</v>
          </cell>
        </row>
        <row r="664">
          <cell r="B664">
            <v>2034</v>
          </cell>
          <cell r="C664" t="str">
            <v>חצור הגלילית</v>
          </cell>
          <cell r="D664">
            <v>7013</v>
          </cell>
          <cell r="E664" t="str">
            <v>ת</v>
          </cell>
          <cell r="F664" t="str">
            <v>ת חצור הגלילית</v>
          </cell>
          <cell r="G664" t="str">
            <v>שותפים לדרך ה</v>
          </cell>
          <cell r="I664" t="str">
            <v xml:space="preserve">חצור הגלילית </v>
          </cell>
          <cell r="J664">
            <v>5064</v>
          </cell>
          <cell r="K664">
            <v>5064</v>
          </cell>
          <cell r="L664">
            <v>7.1879936808846759E-2</v>
          </cell>
          <cell r="M664">
            <v>364</v>
          </cell>
          <cell r="N664">
            <v>7.1879936808846759E-2</v>
          </cell>
          <cell r="O664">
            <v>364</v>
          </cell>
          <cell r="P664">
            <v>9</v>
          </cell>
          <cell r="Q664" t="b">
            <v>0</v>
          </cell>
          <cell r="R664">
            <v>0</v>
          </cell>
          <cell r="S664">
            <v>563</v>
          </cell>
          <cell r="T664">
            <v>7.8000000000000007</v>
          </cell>
          <cell r="U664" t="str">
            <v>Gap</v>
          </cell>
          <cell r="V664">
            <v>0</v>
          </cell>
          <cell r="W664" t="str">
            <v>FALSE חצור הגלילית</v>
          </cell>
          <cell r="X664">
            <v>697</v>
          </cell>
          <cell r="Y664">
            <v>0</v>
          </cell>
          <cell r="Z664">
            <v>8</v>
          </cell>
          <cell r="AA664" t="str">
            <v>Gap</v>
          </cell>
          <cell r="AB664">
            <v>0</v>
          </cell>
        </row>
        <row r="665">
          <cell r="B665">
            <v>2034</v>
          </cell>
          <cell r="C665" t="str">
            <v>חצור הגלילית</v>
          </cell>
          <cell r="D665">
            <v>7013</v>
          </cell>
          <cell r="E665" t="str">
            <v>ב</v>
          </cell>
          <cell r="F665" t="str">
            <v>ב חצור הגלילית</v>
          </cell>
          <cell r="G665" t="str">
            <v>חצור שלנו הבית היהודי בראשות יורם כמיסה</v>
          </cell>
          <cell r="H665" t="str">
            <v>כמיסה יורם</v>
          </cell>
          <cell r="I665" t="str">
            <v>חצור הגלילית כמיסה יורם</v>
          </cell>
          <cell r="J665">
            <v>5064</v>
          </cell>
          <cell r="K665">
            <v>5064</v>
          </cell>
          <cell r="L665">
            <v>2.7646129541864139E-2</v>
          </cell>
          <cell r="M665">
            <v>140</v>
          </cell>
          <cell r="N665">
            <v>2.7646129541864139E-2</v>
          </cell>
          <cell r="O665">
            <v>140</v>
          </cell>
          <cell r="P665">
            <v>9</v>
          </cell>
          <cell r="Q665" t="b">
            <v>0</v>
          </cell>
          <cell r="R665">
            <v>0</v>
          </cell>
          <cell r="S665">
            <v>563</v>
          </cell>
          <cell r="T665">
            <v>7.8000000000000007</v>
          </cell>
          <cell r="U665" t="str">
            <v>Gap</v>
          </cell>
          <cell r="V665">
            <v>0</v>
          </cell>
          <cell r="W665" t="str">
            <v>FALSE חצור הגלילית</v>
          </cell>
          <cell r="X665">
            <v>697</v>
          </cell>
          <cell r="Y665">
            <v>0</v>
          </cell>
          <cell r="Z665">
            <v>8</v>
          </cell>
          <cell r="AA665" t="str">
            <v>Gap</v>
          </cell>
          <cell r="AB665">
            <v>0</v>
          </cell>
        </row>
        <row r="666">
          <cell r="B666">
            <v>2034</v>
          </cell>
          <cell r="C666" t="str">
            <v>חצור הגלילית</v>
          </cell>
          <cell r="D666">
            <v>7013</v>
          </cell>
          <cell r="E666" t="str">
            <v>ל</v>
          </cell>
          <cell r="F666" t="str">
            <v>ל חצור הגלילית</v>
          </cell>
          <cell r="G666" t="str">
            <v>חצור אחת</v>
          </cell>
          <cell r="I666" t="str">
            <v xml:space="preserve">חצור הגלילית </v>
          </cell>
          <cell r="J666">
            <v>5064</v>
          </cell>
          <cell r="K666">
            <v>5064</v>
          </cell>
          <cell r="L666">
            <v>2.4289099526066352E-2</v>
          </cell>
          <cell r="M666">
            <v>123</v>
          </cell>
          <cell r="N666">
            <v>2.4289099526066352E-2</v>
          </cell>
          <cell r="O666">
            <v>123</v>
          </cell>
          <cell r="P666">
            <v>9</v>
          </cell>
          <cell r="Q666" t="b">
            <v>0</v>
          </cell>
          <cell r="R666">
            <v>0</v>
          </cell>
          <cell r="S666">
            <v>563</v>
          </cell>
          <cell r="T666">
            <v>7.8000000000000007</v>
          </cell>
          <cell r="U666" t="str">
            <v>Gap</v>
          </cell>
          <cell r="V666">
            <v>0</v>
          </cell>
          <cell r="W666" t="str">
            <v>FALSE חצור הגלילית</v>
          </cell>
          <cell r="X666">
            <v>697</v>
          </cell>
          <cell r="Y666">
            <v>0</v>
          </cell>
          <cell r="Z666">
            <v>8</v>
          </cell>
          <cell r="AA666" t="str">
            <v>Gap</v>
          </cell>
          <cell r="AB666">
            <v>0</v>
          </cell>
        </row>
        <row r="667">
          <cell r="B667">
            <v>2034</v>
          </cell>
          <cell r="C667" t="str">
            <v>חצור הגלילית</v>
          </cell>
          <cell r="D667">
            <v>7013</v>
          </cell>
          <cell r="E667" t="str">
            <v>טב</v>
          </cell>
          <cell r="F667" t="str">
            <v>טב חצור הגלילית</v>
          </cell>
          <cell r="G667" t="str">
            <v>האיחוד הלאומי</v>
          </cell>
          <cell r="H667" t="str">
            <v>נבון שמעון</v>
          </cell>
          <cell r="I667" t="str">
            <v>חצור הגלילית נבון שמעון</v>
          </cell>
          <cell r="J667">
            <v>5064</v>
          </cell>
          <cell r="K667">
            <v>5064</v>
          </cell>
          <cell r="L667">
            <v>1.3823064770932069E-2</v>
          </cell>
          <cell r="M667">
            <v>70</v>
          </cell>
          <cell r="N667">
            <v>1.3823064770932069E-2</v>
          </cell>
          <cell r="O667">
            <v>70</v>
          </cell>
          <cell r="P667">
            <v>9</v>
          </cell>
          <cell r="Q667" t="b">
            <v>0</v>
          </cell>
          <cell r="R667">
            <v>0</v>
          </cell>
          <cell r="S667">
            <v>563</v>
          </cell>
          <cell r="T667">
            <v>7.8000000000000007</v>
          </cell>
          <cell r="U667" t="str">
            <v>Gap</v>
          </cell>
          <cell r="V667">
            <v>0</v>
          </cell>
          <cell r="W667" t="str">
            <v>FALSE חצור הגלילית</v>
          </cell>
          <cell r="X667">
            <v>697</v>
          </cell>
          <cell r="Y667">
            <v>0</v>
          </cell>
          <cell r="Z667">
            <v>8</v>
          </cell>
          <cell r="AA667" t="str">
            <v>Gap</v>
          </cell>
          <cell r="AB667">
            <v>0</v>
          </cell>
        </row>
        <row r="668">
          <cell r="B668">
            <v>1247</v>
          </cell>
          <cell r="C668" t="str">
            <v>חריש</v>
          </cell>
          <cell r="D668">
            <v>629</v>
          </cell>
          <cell r="E668" t="str">
            <v>מחל</v>
          </cell>
          <cell r="F668" t="str">
            <v>מחל חריש</v>
          </cell>
          <cell r="G668" t="str">
            <v>הליכוד יחד לחריש</v>
          </cell>
          <cell r="H668" t="str">
            <v>קשת יצחק</v>
          </cell>
          <cell r="I668" t="str">
            <v>חריש קשת יצחק</v>
          </cell>
          <cell r="J668">
            <v>449</v>
          </cell>
          <cell r="K668">
            <v>449</v>
          </cell>
          <cell r="L668">
            <v>0.59465478841870822</v>
          </cell>
          <cell r="M668">
            <v>267</v>
          </cell>
          <cell r="N668">
            <v>0.59465478841870822</v>
          </cell>
          <cell r="O668">
            <v>267</v>
          </cell>
          <cell r="P668">
            <v>7</v>
          </cell>
          <cell r="Q668" t="b">
            <v>1</v>
          </cell>
          <cell r="R668">
            <v>4.2</v>
          </cell>
          <cell r="S668">
            <v>64</v>
          </cell>
          <cell r="T668">
            <v>7</v>
          </cell>
          <cell r="U668" t="str">
            <v/>
          </cell>
          <cell r="V668">
            <v>1</v>
          </cell>
          <cell r="W668" t="str">
            <v>TRUE חריש</v>
          </cell>
          <cell r="X668">
            <v>449</v>
          </cell>
          <cell r="Y668">
            <v>4</v>
          </cell>
          <cell r="Z668">
            <v>7</v>
          </cell>
          <cell r="AA668" t="str">
            <v/>
          </cell>
          <cell r="AB668">
            <v>5</v>
          </cell>
        </row>
        <row r="669">
          <cell r="B669">
            <v>1247</v>
          </cell>
          <cell r="C669" t="str">
            <v>חריש</v>
          </cell>
          <cell r="D669">
            <v>629</v>
          </cell>
          <cell r="E669" t="str">
            <v>טב</v>
          </cell>
          <cell r="F669" t="str">
            <v>טב חריש</v>
          </cell>
          <cell r="G669" t="str">
            <v>מנהיגות מנצחת</v>
          </cell>
          <cell r="H669" t="str">
            <v>קליין שלמה</v>
          </cell>
          <cell r="I669" t="str">
            <v>חריש קליין שלמה</v>
          </cell>
          <cell r="J669">
            <v>449</v>
          </cell>
          <cell r="K669">
            <v>449</v>
          </cell>
          <cell r="L669">
            <v>0.40534521158129178</v>
          </cell>
          <cell r="M669">
            <v>182</v>
          </cell>
          <cell r="N669">
            <v>0.40534521158129178</v>
          </cell>
          <cell r="O669">
            <v>182</v>
          </cell>
          <cell r="P669">
            <v>7</v>
          </cell>
          <cell r="Q669" t="b">
            <v>1</v>
          </cell>
          <cell r="R669">
            <v>2.8</v>
          </cell>
          <cell r="S669">
            <v>64</v>
          </cell>
          <cell r="T669">
            <v>7</v>
          </cell>
          <cell r="U669" t="str">
            <v/>
          </cell>
          <cell r="V669">
            <v>0</v>
          </cell>
          <cell r="W669" t="str">
            <v>TRUE חריש</v>
          </cell>
          <cell r="X669">
            <v>449</v>
          </cell>
          <cell r="Y669">
            <v>3</v>
          </cell>
          <cell r="Z669">
            <v>7</v>
          </cell>
          <cell r="AA669" t="str">
            <v/>
          </cell>
          <cell r="AB669">
            <v>3</v>
          </cell>
        </row>
        <row r="670">
          <cell r="B670">
            <v>6700</v>
          </cell>
          <cell r="C670" t="str">
            <v>טבריה</v>
          </cell>
          <cell r="D670">
            <v>34123</v>
          </cell>
          <cell r="E670" t="str">
            <v>שס</v>
          </cell>
          <cell r="F670" t="str">
            <v>שס טבריה</v>
          </cell>
          <cell r="G670" t="str">
            <v>התאחדות הספרדית העולמית שומרי תורה אגודת החרדים דגל תורה בראשות זגדון אליהו</v>
          </cell>
          <cell r="I670" t="str">
            <v xml:space="preserve">טבריה </v>
          </cell>
          <cell r="J670">
            <v>28487</v>
          </cell>
          <cell r="K670">
            <v>28487</v>
          </cell>
          <cell r="L670">
            <v>0.47470776143504056</v>
          </cell>
          <cell r="M670">
            <v>13523</v>
          </cell>
          <cell r="N670">
            <v>0.47470776143504056</v>
          </cell>
          <cell r="O670">
            <v>13523</v>
          </cell>
          <cell r="P670">
            <v>15</v>
          </cell>
          <cell r="Q670" t="b">
            <v>1</v>
          </cell>
          <cell r="R670">
            <v>7.1</v>
          </cell>
          <cell r="S670">
            <v>1899</v>
          </cell>
          <cell r="T670">
            <v>11.700000000000001</v>
          </cell>
          <cell r="U670" t="str">
            <v>Gap</v>
          </cell>
          <cell r="V670">
            <v>0</v>
          </cell>
          <cell r="W670" t="str">
            <v>TRUE טבריה</v>
          </cell>
          <cell r="X670">
            <v>22320</v>
          </cell>
          <cell r="Y670">
            <v>9</v>
          </cell>
          <cell r="Z670">
            <v>14</v>
          </cell>
          <cell r="AA670" t="str">
            <v>Gap</v>
          </cell>
          <cell r="AB670">
            <v>9</v>
          </cell>
        </row>
        <row r="671">
          <cell r="B671">
            <v>6700</v>
          </cell>
          <cell r="C671" t="str">
            <v>טבריה</v>
          </cell>
          <cell r="D671">
            <v>34123</v>
          </cell>
          <cell r="E671" t="str">
            <v>לב</v>
          </cell>
          <cell r="F671" t="str">
            <v>לב טבריה</v>
          </cell>
          <cell r="G671" t="str">
            <v>לב למועצה בראשות יוסי בן דוד ודרור לאלוש</v>
          </cell>
          <cell r="H671" t="str">
            <v>בן דוד יוסף</v>
          </cell>
          <cell r="I671" t="str">
            <v>טבריה בן דוד יוסף</v>
          </cell>
          <cell r="J671">
            <v>28487</v>
          </cell>
          <cell r="K671">
            <v>28487</v>
          </cell>
          <cell r="L671">
            <v>0.11875592375469513</v>
          </cell>
          <cell r="M671">
            <v>3383</v>
          </cell>
          <cell r="N671">
            <v>0.11875592375469513</v>
          </cell>
          <cell r="O671">
            <v>3383</v>
          </cell>
          <cell r="P671">
            <v>15</v>
          </cell>
          <cell r="Q671" t="b">
            <v>1</v>
          </cell>
          <cell r="R671">
            <v>1.8</v>
          </cell>
          <cell r="S671">
            <v>1899</v>
          </cell>
          <cell r="T671">
            <v>11.700000000000001</v>
          </cell>
          <cell r="U671" t="str">
            <v>Gap</v>
          </cell>
          <cell r="V671">
            <v>1</v>
          </cell>
          <cell r="W671" t="str">
            <v>TRUE טבריה</v>
          </cell>
          <cell r="X671">
            <v>22320</v>
          </cell>
          <cell r="Y671">
            <v>2</v>
          </cell>
          <cell r="Z671">
            <v>14</v>
          </cell>
          <cell r="AA671" t="str">
            <v>Gap</v>
          </cell>
          <cell r="AB671">
            <v>3</v>
          </cell>
        </row>
        <row r="672">
          <cell r="B672">
            <v>6700</v>
          </cell>
          <cell r="C672" t="str">
            <v>טבריה</v>
          </cell>
          <cell r="D672">
            <v>34123</v>
          </cell>
          <cell r="E672" t="str">
            <v>כן</v>
          </cell>
          <cell r="F672" t="str">
            <v>כן טבריה</v>
          </cell>
          <cell r="G672" t="str">
            <v>למען הקהילה בראשות דודיק דוד אזולאי</v>
          </cell>
          <cell r="I672" t="str">
            <v xml:space="preserve">טבריה </v>
          </cell>
          <cell r="J672">
            <v>28487</v>
          </cell>
          <cell r="K672">
            <v>28487</v>
          </cell>
          <cell r="L672">
            <v>7.5578333976901751E-2</v>
          </cell>
          <cell r="M672">
            <v>2153</v>
          </cell>
          <cell r="N672">
            <v>7.5578333976901751E-2</v>
          </cell>
          <cell r="O672">
            <v>2153</v>
          </cell>
          <cell r="P672">
            <v>15</v>
          </cell>
          <cell r="Q672" t="b">
            <v>1</v>
          </cell>
          <cell r="R672">
            <v>1.1000000000000001</v>
          </cell>
          <cell r="S672">
            <v>1899</v>
          </cell>
          <cell r="T672">
            <v>11.700000000000001</v>
          </cell>
          <cell r="U672" t="str">
            <v>Gap</v>
          </cell>
          <cell r="V672">
            <v>0</v>
          </cell>
          <cell r="W672" t="str">
            <v>TRUE טבריה</v>
          </cell>
          <cell r="X672">
            <v>22320</v>
          </cell>
          <cell r="Y672">
            <v>1</v>
          </cell>
          <cell r="Z672">
            <v>14</v>
          </cell>
          <cell r="AA672" t="str">
            <v>Gap</v>
          </cell>
          <cell r="AB672">
            <v>1</v>
          </cell>
        </row>
        <row r="673">
          <cell r="B673">
            <v>6700</v>
          </cell>
          <cell r="C673" t="str">
            <v>טבריה</v>
          </cell>
          <cell r="D673">
            <v>34123</v>
          </cell>
          <cell r="E673" t="str">
            <v>מחל</v>
          </cell>
          <cell r="F673" t="str">
            <v>מחל טבריה</v>
          </cell>
          <cell r="G673" t="str">
            <v>הליכוד בראשות ציון פניאן</v>
          </cell>
          <cell r="H673" t="str">
            <v>פיניאן ציון</v>
          </cell>
          <cell r="I673" t="str">
            <v>טבריה פיניאן ציון</v>
          </cell>
          <cell r="J673">
            <v>28487</v>
          </cell>
          <cell r="K673">
            <v>28487</v>
          </cell>
          <cell r="L673">
            <v>6.0413521957384073E-2</v>
          </cell>
          <cell r="M673">
            <v>1721</v>
          </cell>
          <cell r="N673">
            <v>6.0413521957384073E-2</v>
          </cell>
          <cell r="O673">
            <v>1721</v>
          </cell>
          <cell r="P673">
            <v>15</v>
          </cell>
          <cell r="Q673" t="b">
            <v>1</v>
          </cell>
          <cell r="R673">
            <v>0.9</v>
          </cell>
          <cell r="S673">
            <v>1899</v>
          </cell>
          <cell r="T673">
            <v>11.700000000000001</v>
          </cell>
          <cell r="U673" t="str">
            <v>Gap</v>
          </cell>
          <cell r="V673">
            <v>0</v>
          </cell>
          <cell r="W673" t="str">
            <v>TRUE טבריה</v>
          </cell>
          <cell r="X673">
            <v>22320</v>
          </cell>
          <cell r="Y673">
            <v>1</v>
          </cell>
          <cell r="Z673">
            <v>14</v>
          </cell>
          <cell r="AA673" t="str">
            <v>Gap</v>
          </cell>
          <cell r="AB673">
            <v>1</v>
          </cell>
        </row>
        <row r="674">
          <cell r="B674">
            <v>6700</v>
          </cell>
          <cell r="C674" t="str">
            <v>טבריה</v>
          </cell>
          <cell r="D674">
            <v>34123</v>
          </cell>
          <cell r="E674" t="str">
            <v>ג</v>
          </cell>
          <cell r="F674" t="str">
            <v>ג טבריה</v>
          </cell>
          <cell r="G674" t="str">
            <v>יהדות התורה-אגודת ישראל</v>
          </cell>
          <cell r="I674" t="str">
            <v xml:space="preserve">טבריה </v>
          </cell>
          <cell r="J674">
            <v>28487</v>
          </cell>
          <cell r="K674">
            <v>28487</v>
          </cell>
          <cell r="L674">
            <v>5.4059746551058378E-2</v>
          </cell>
          <cell r="M674">
            <v>1540</v>
          </cell>
          <cell r="N674">
            <v>5.4059746551058378E-2</v>
          </cell>
          <cell r="O674">
            <v>1540</v>
          </cell>
          <cell r="P674">
            <v>15</v>
          </cell>
          <cell r="Q674" t="b">
            <v>1</v>
          </cell>
          <cell r="R674">
            <v>0.8</v>
          </cell>
          <cell r="S674">
            <v>1899</v>
          </cell>
          <cell r="T674">
            <v>11.700000000000001</v>
          </cell>
          <cell r="U674" t="str">
            <v>Gap</v>
          </cell>
          <cell r="V674">
            <v>0</v>
          </cell>
          <cell r="W674" t="str">
            <v>TRUE טבריה</v>
          </cell>
          <cell r="X674">
            <v>22320</v>
          </cell>
          <cell r="Y674">
            <v>1</v>
          </cell>
          <cell r="Z674">
            <v>14</v>
          </cell>
          <cell r="AA674" t="str">
            <v>Gap</v>
          </cell>
          <cell r="AB674">
            <v>1</v>
          </cell>
        </row>
        <row r="675">
          <cell r="B675">
            <v>6700</v>
          </cell>
          <cell r="C675" t="str">
            <v>טבריה</v>
          </cell>
          <cell r="D675">
            <v>34123</v>
          </cell>
          <cell r="E675" t="str">
            <v>יז</v>
          </cell>
          <cell r="F675" t="str">
            <v>יז טבריה</v>
          </cell>
          <cell r="G675" t="str">
            <v>זיו יעיש מנהיג צעיר לעתיד העיר</v>
          </cell>
          <cell r="I675" t="str">
            <v xml:space="preserve">טבריה </v>
          </cell>
          <cell r="J675">
            <v>28487</v>
          </cell>
          <cell r="K675">
            <v>28487</v>
          </cell>
          <cell r="L675">
            <v>4.4932776354126444E-2</v>
          </cell>
          <cell r="M675">
            <v>1280</v>
          </cell>
          <cell r="N675">
            <v>4.4932776354126444E-2</v>
          </cell>
          <cell r="O675">
            <v>1280</v>
          </cell>
          <cell r="P675">
            <v>15</v>
          </cell>
          <cell r="Q675" t="b">
            <v>0</v>
          </cell>
          <cell r="R675">
            <v>0</v>
          </cell>
          <cell r="S675">
            <v>1899</v>
          </cell>
          <cell r="T675">
            <v>11.700000000000001</v>
          </cell>
          <cell r="U675" t="str">
            <v>Gap</v>
          </cell>
          <cell r="V675">
            <v>0</v>
          </cell>
          <cell r="W675" t="str">
            <v>FALSE טבריה</v>
          </cell>
          <cell r="X675">
            <v>6167</v>
          </cell>
          <cell r="Y675">
            <v>0</v>
          </cell>
          <cell r="Z675">
            <v>14</v>
          </cell>
          <cell r="AA675" t="str">
            <v>Gap</v>
          </cell>
          <cell r="AB675">
            <v>0</v>
          </cell>
        </row>
        <row r="676">
          <cell r="B676">
            <v>6700</v>
          </cell>
          <cell r="C676" t="str">
            <v>טבריה</v>
          </cell>
          <cell r="D676">
            <v>34123</v>
          </cell>
          <cell r="E676" t="str">
            <v>מ</v>
          </cell>
          <cell r="F676" t="str">
            <v>מ טבריה</v>
          </cell>
          <cell r="G676" t="str">
            <v>שמוליק חרמיש למועצת העיר</v>
          </cell>
          <cell r="I676" t="str">
            <v xml:space="preserve">טבריה </v>
          </cell>
          <cell r="J676">
            <v>28487</v>
          </cell>
          <cell r="K676">
            <v>28487</v>
          </cell>
          <cell r="L676">
            <v>4.1913855442833575E-2</v>
          </cell>
          <cell r="M676">
            <v>1194</v>
          </cell>
          <cell r="N676">
            <v>4.1913855442833575E-2</v>
          </cell>
          <cell r="O676">
            <v>1194</v>
          </cell>
          <cell r="P676">
            <v>15</v>
          </cell>
          <cell r="Q676" t="b">
            <v>0</v>
          </cell>
          <cell r="R676">
            <v>0</v>
          </cell>
          <cell r="S676">
            <v>1899</v>
          </cell>
          <cell r="T676">
            <v>11.700000000000001</v>
          </cell>
          <cell r="U676" t="str">
            <v>Gap</v>
          </cell>
          <cell r="V676">
            <v>0</v>
          </cell>
          <cell r="W676" t="str">
            <v>FALSE טבריה</v>
          </cell>
          <cell r="X676">
            <v>6167</v>
          </cell>
          <cell r="Y676">
            <v>0</v>
          </cell>
          <cell r="Z676">
            <v>14</v>
          </cell>
          <cell r="AA676" t="str">
            <v>Gap</v>
          </cell>
          <cell r="AB676">
            <v>0</v>
          </cell>
        </row>
        <row r="677">
          <cell r="B677">
            <v>6700</v>
          </cell>
          <cell r="C677" t="str">
            <v>טבריה</v>
          </cell>
          <cell r="D677">
            <v>34123</v>
          </cell>
          <cell r="E677" t="str">
            <v>חי</v>
          </cell>
          <cell r="F677" t="str">
            <v>חי טבריה</v>
          </cell>
          <cell r="G677" t="str">
            <v>קול השכונות</v>
          </cell>
          <cell r="I677" t="str">
            <v xml:space="preserve">טבריה </v>
          </cell>
          <cell r="J677">
            <v>28487</v>
          </cell>
          <cell r="K677">
            <v>28487</v>
          </cell>
          <cell r="L677">
            <v>3.7841822585740863E-2</v>
          </cell>
          <cell r="M677">
            <v>1078</v>
          </cell>
          <cell r="N677">
            <v>3.7841822585740863E-2</v>
          </cell>
          <cell r="O677">
            <v>1078</v>
          </cell>
          <cell r="P677">
            <v>15</v>
          </cell>
          <cell r="Q677" t="b">
            <v>0</v>
          </cell>
          <cell r="R677">
            <v>0</v>
          </cell>
          <cell r="S677">
            <v>1899</v>
          </cell>
          <cell r="T677">
            <v>11.700000000000001</v>
          </cell>
          <cell r="U677" t="str">
            <v>Gap</v>
          </cell>
          <cell r="V677">
            <v>0</v>
          </cell>
          <cell r="W677" t="str">
            <v>FALSE טבריה</v>
          </cell>
          <cell r="X677">
            <v>6167</v>
          </cell>
          <cell r="Y677">
            <v>0</v>
          </cell>
          <cell r="Z677">
            <v>14</v>
          </cell>
          <cell r="AA677" t="str">
            <v>Gap</v>
          </cell>
          <cell r="AB677">
            <v>0</v>
          </cell>
        </row>
        <row r="678">
          <cell r="B678">
            <v>6700</v>
          </cell>
          <cell r="C678" t="str">
            <v>טבריה</v>
          </cell>
          <cell r="D678">
            <v>34123</v>
          </cell>
          <cell r="E678" t="str">
            <v>טב</v>
          </cell>
          <cell r="F678" t="str">
            <v>טב טבריה</v>
          </cell>
          <cell r="G678" t="str">
            <v>הבית היהודי בטבריה</v>
          </cell>
          <cell r="I678" t="str">
            <v xml:space="preserve">טבריה </v>
          </cell>
          <cell r="J678">
            <v>28487</v>
          </cell>
          <cell r="K678">
            <v>28487</v>
          </cell>
          <cell r="L678">
            <v>3.4612279285288025E-2</v>
          </cell>
          <cell r="M678">
            <v>986</v>
          </cell>
          <cell r="N678">
            <v>3.4612279285288025E-2</v>
          </cell>
          <cell r="O678">
            <v>986</v>
          </cell>
          <cell r="P678">
            <v>15</v>
          </cell>
          <cell r="Q678" t="b">
            <v>0</v>
          </cell>
          <cell r="R678">
            <v>0</v>
          </cell>
          <cell r="S678">
            <v>1899</v>
          </cell>
          <cell r="T678">
            <v>11.700000000000001</v>
          </cell>
          <cell r="U678" t="str">
            <v>Gap</v>
          </cell>
          <cell r="V678">
            <v>0</v>
          </cell>
          <cell r="W678" t="str">
            <v>FALSE טבריה</v>
          </cell>
          <cell r="X678">
            <v>6167</v>
          </cell>
          <cell r="Y678">
            <v>0</v>
          </cell>
          <cell r="Z678">
            <v>14</v>
          </cell>
          <cell r="AA678" t="str">
            <v>Gap</v>
          </cell>
          <cell r="AB678">
            <v>0</v>
          </cell>
        </row>
        <row r="679">
          <cell r="B679">
            <v>6700</v>
          </cell>
          <cell r="C679" t="str">
            <v>טבריה</v>
          </cell>
          <cell r="D679">
            <v>34123</v>
          </cell>
          <cell r="E679" t="str">
            <v>פה</v>
          </cell>
          <cell r="F679" t="str">
            <v>פה טבריה</v>
          </cell>
          <cell r="G679" t="str">
            <v>יש עתיד בטבריה בראשות עומרי נחום</v>
          </cell>
          <cell r="I679" t="str">
            <v xml:space="preserve">טבריה </v>
          </cell>
          <cell r="J679">
            <v>28487</v>
          </cell>
          <cell r="K679">
            <v>28487</v>
          </cell>
          <cell r="L679">
            <v>2.952223821392214E-2</v>
          </cell>
          <cell r="M679">
            <v>841</v>
          </cell>
          <cell r="N679">
            <v>2.952223821392214E-2</v>
          </cell>
          <cell r="O679">
            <v>841</v>
          </cell>
          <cell r="P679">
            <v>15</v>
          </cell>
          <cell r="Q679" t="b">
            <v>0</v>
          </cell>
          <cell r="R679">
            <v>0</v>
          </cell>
          <cell r="S679">
            <v>1899</v>
          </cell>
          <cell r="T679">
            <v>11.700000000000001</v>
          </cell>
          <cell r="U679" t="str">
            <v>Gap</v>
          </cell>
          <cell r="V679">
            <v>0</v>
          </cell>
          <cell r="W679" t="str">
            <v>FALSE טבריה</v>
          </cell>
          <cell r="X679">
            <v>6167</v>
          </cell>
          <cell r="Y679">
            <v>0</v>
          </cell>
          <cell r="Z679">
            <v>14</v>
          </cell>
          <cell r="AA679" t="str">
            <v>Gap</v>
          </cell>
          <cell r="AB679">
            <v>0</v>
          </cell>
        </row>
        <row r="680">
          <cell r="B680">
            <v>6700</v>
          </cell>
          <cell r="C680" t="str">
            <v>טבריה</v>
          </cell>
          <cell r="D680">
            <v>34123</v>
          </cell>
          <cell r="E680" t="str">
            <v>רק</v>
          </cell>
          <cell r="F680" t="str">
            <v>רק טבריה</v>
          </cell>
          <cell r="G680" t="str">
            <v>מרימים את טבריה</v>
          </cell>
          <cell r="H680" t="str">
            <v>קובי רון אהרון</v>
          </cell>
          <cell r="I680" t="str">
            <v>טבריה קובי רון אהרון</v>
          </cell>
          <cell r="J680">
            <v>28487</v>
          </cell>
          <cell r="K680">
            <v>28487</v>
          </cell>
          <cell r="L680">
            <v>2.541510162530277E-2</v>
          </cell>
          <cell r="M680">
            <v>724</v>
          </cell>
          <cell r="N680">
            <v>2.541510162530277E-2</v>
          </cell>
          <cell r="O680">
            <v>724</v>
          </cell>
          <cell r="P680">
            <v>15</v>
          </cell>
          <cell r="Q680" t="b">
            <v>0</v>
          </cell>
          <cell r="R680">
            <v>0</v>
          </cell>
          <cell r="S680">
            <v>1899</v>
          </cell>
          <cell r="T680">
            <v>11.700000000000001</v>
          </cell>
          <cell r="U680" t="str">
            <v>Gap</v>
          </cell>
          <cell r="V680">
            <v>0</v>
          </cell>
          <cell r="W680" t="str">
            <v>FALSE טבריה</v>
          </cell>
          <cell r="X680">
            <v>6167</v>
          </cell>
          <cell r="Y680">
            <v>0</v>
          </cell>
          <cell r="Z680">
            <v>14</v>
          </cell>
          <cell r="AA680" t="str">
            <v>Gap</v>
          </cell>
          <cell r="AB680">
            <v>0</v>
          </cell>
        </row>
        <row r="681">
          <cell r="B681">
            <v>6700</v>
          </cell>
          <cell r="C681" t="str">
            <v>טבריה</v>
          </cell>
          <cell r="D681">
            <v>34123</v>
          </cell>
          <cell r="E681" t="str">
            <v>ק</v>
          </cell>
          <cell r="F681" t="str">
            <v>ק טבריה</v>
          </cell>
          <cell r="G681" t="str">
            <v>התקווה לטבריה</v>
          </cell>
          <cell r="I681" t="str">
            <v xml:space="preserve">טבריה </v>
          </cell>
          <cell r="J681">
            <v>28487</v>
          </cell>
          <cell r="K681">
            <v>28487</v>
          </cell>
          <cell r="L681">
            <v>2.2466388177063224E-3</v>
          </cell>
          <cell r="M681">
            <v>64</v>
          </cell>
          <cell r="N681">
            <v>2.2466388177063224E-3</v>
          </cell>
          <cell r="O681">
            <v>64</v>
          </cell>
          <cell r="P681">
            <v>15</v>
          </cell>
          <cell r="Q681" t="b">
            <v>0</v>
          </cell>
          <cell r="R681">
            <v>0</v>
          </cell>
          <cell r="S681">
            <v>1899</v>
          </cell>
          <cell r="T681">
            <v>11.700000000000001</v>
          </cell>
          <cell r="U681" t="str">
            <v>Gap</v>
          </cell>
          <cell r="V681">
            <v>0</v>
          </cell>
          <cell r="W681" t="str">
            <v>FALSE טבריה</v>
          </cell>
          <cell r="X681">
            <v>6167</v>
          </cell>
          <cell r="Y681">
            <v>0</v>
          </cell>
          <cell r="Z681">
            <v>14</v>
          </cell>
          <cell r="AA681" t="str">
            <v>Gap</v>
          </cell>
          <cell r="AB681">
            <v>0</v>
          </cell>
        </row>
        <row r="682">
          <cell r="B682">
            <v>962</v>
          </cell>
          <cell r="C682" t="str">
            <v>טובא-זנגריה</v>
          </cell>
          <cell r="D682">
            <v>3869</v>
          </cell>
          <cell r="E682" t="str">
            <v>מחל</v>
          </cell>
          <cell r="F682" t="str">
            <v>מחל טובא-זנגריה</v>
          </cell>
          <cell r="G682" t="str">
            <v>טובא זנגריה תחילה</v>
          </cell>
          <cell r="H682" t="str">
            <v>הייב חוסין</v>
          </cell>
          <cell r="I682" t="str">
            <v>טובא-זנגריה הייב חוסין</v>
          </cell>
          <cell r="J682">
            <v>3000</v>
          </cell>
          <cell r="K682">
            <v>3000</v>
          </cell>
          <cell r="L682">
            <v>0.57966666666666666</v>
          </cell>
          <cell r="M682">
            <v>1739</v>
          </cell>
          <cell r="N682">
            <v>0.57966666666666666</v>
          </cell>
          <cell r="O682">
            <v>1739</v>
          </cell>
          <cell r="P682">
            <v>9</v>
          </cell>
          <cell r="Q682" t="b">
            <v>1</v>
          </cell>
          <cell r="R682">
            <v>5.2</v>
          </cell>
          <cell r="S682">
            <v>333</v>
          </cell>
          <cell r="T682">
            <v>8.6999999999999993</v>
          </cell>
          <cell r="U682" t="str">
            <v>Gap</v>
          </cell>
          <cell r="V682">
            <v>1</v>
          </cell>
          <cell r="W682" t="str">
            <v>TRUE טובא-זנגריה</v>
          </cell>
          <cell r="X682">
            <v>2902</v>
          </cell>
          <cell r="Y682">
            <v>5</v>
          </cell>
          <cell r="Z682">
            <v>9</v>
          </cell>
          <cell r="AA682" t="str">
            <v/>
          </cell>
          <cell r="AB682">
            <v>6</v>
          </cell>
        </row>
        <row r="683">
          <cell r="B683">
            <v>962</v>
          </cell>
          <cell r="C683" t="str">
            <v>טובא-זנגריה</v>
          </cell>
          <cell r="D683">
            <v>3869</v>
          </cell>
          <cell r="E683" t="str">
            <v>מרצ</v>
          </cell>
          <cell r="F683" t="str">
            <v>מרצ טובא-זנגריה</v>
          </cell>
          <cell r="G683" t="str">
            <v>חופש השינוי והשיויון - מרצ</v>
          </cell>
          <cell r="H683" t="str">
            <v>פאיז עומר ויסאם</v>
          </cell>
          <cell r="I683" t="str">
            <v>טובא-זנגריה פאיז עומר ויסאם</v>
          </cell>
          <cell r="J683">
            <v>3000</v>
          </cell>
          <cell r="K683">
            <v>3000</v>
          </cell>
          <cell r="L683">
            <v>0.38766666666666666</v>
          </cell>
          <cell r="M683">
            <v>1163</v>
          </cell>
          <cell r="N683">
            <v>0.38766666666666666</v>
          </cell>
          <cell r="O683">
            <v>1163</v>
          </cell>
          <cell r="P683">
            <v>9</v>
          </cell>
          <cell r="Q683" t="b">
            <v>1</v>
          </cell>
          <cell r="R683">
            <v>3.5</v>
          </cell>
          <cell r="S683">
            <v>333</v>
          </cell>
          <cell r="T683">
            <v>8.6999999999999993</v>
          </cell>
          <cell r="U683" t="str">
            <v>Gap</v>
          </cell>
          <cell r="V683">
            <v>0</v>
          </cell>
          <cell r="W683" t="str">
            <v>TRUE טובא-זנגריה</v>
          </cell>
          <cell r="X683">
            <v>2902</v>
          </cell>
          <cell r="Y683">
            <v>4</v>
          </cell>
          <cell r="Z683">
            <v>9</v>
          </cell>
          <cell r="AA683" t="str">
            <v/>
          </cell>
          <cell r="AB683">
            <v>4</v>
          </cell>
        </row>
        <row r="684">
          <cell r="B684">
            <v>962</v>
          </cell>
          <cell r="C684" t="str">
            <v>טובא-זנגריה</v>
          </cell>
          <cell r="D684">
            <v>3869</v>
          </cell>
          <cell r="E684" t="str">
            <v>זך</v>
          </cell>
          <cell r="F684" t="str">
            <v>זך טובא-זנגריה</v>
          </cell>
          <cell r="G684" t="str">
            <v>אלנור</v>
          </cell>
          <cell r="H684" t="str">
            <v>קבלאן צאהי</v>
          </cell>
          <cell r="I684" t="str">
            <v>טובא-זנגריה קבלאן צאהי</v>
          </cell>
          <cell r="J684">
            <v>3000</v>
          </cell>
          <cell r="K684">
            <v>3000</v>
          </cell>
          <cell r="L684">
            <v>3.2666666666666663E-2</v>
          </cell>
          <cell r="M684">
            <v>98</v>
          </cell>
          <cell r="N684">
            <v>3.2666666666666663E-2</v>
          </cell>
          <cell r="O684">
            <v>97.999999999999986</v>
          </cell>
          <cell r="P684">
            <v>9</v>
          </cell>
          <cell r="Q684" t="b">
            <v>0</v>
          </cell>
          <cell r="R684">
            <v>0</v>
          </cell>
          <cell r="S684">
            <v>333</v>
          </cell>
          <cell r="T684">
            <v>8.6999999999999993</v>
          </cell>
          <cell r="U684" t="str">
            <v>Gap</v>
          </cell>
          <cell r="V684">
            <v>0</v>
          </cell>
          <cell r="W684" t="str">
            <v>FALSE טובא-זנגריה</v>
          </cell>
          <cell r="X684">
            <v>98</v>
          </cell>
          <cell r="Y684">
            <v>0</v>
          </cell>
          <cell r="Z684">
            <v>9</v>
          </cell>
          <cell r="AA684" t="str">
            <v/>
          </cell>
          <cell r="AB684">
            <v>0</v>
          </cell>
        </row>
        <row r="685">
          <cell r="B685">
            <v>498</v>
          </cell>
          <cell r="C685" t="str">
            <v>טורעאן</v>
          </cell>
          <cell r="D685">
            <v>8134</v>
          </cell>
          <cell r="E685" t="str">
            <v>ו</v>
          </cell>
          <cell r="F685" t="str">
            <v>ו טורעאן</v>
          </cell>
          <cell r="G685" t="str">
            <v>חד"ש</v>
          </cell>
          <cell r="I685" t="str">
            <v xml:space="preserve">טורעאן </v>
          </cell>
          <cell r="J685">
            <v>7268</v>
          </cell>
          <cell r="K685">
            <v>7268</v>
          </cell>
          <cell r="L685">
            <v>0.20418271876719868</v>
          </cell>
          <cell r="M685">
            <v>1484</v>
          </cell>
          <cell r="N685">
            <v>0.20418271876719868</v>
          </cell>
          <cell r="O685">
            <v>1484</v>
          </cell>
          <cell r="P685">
            <v>11</v>
          </cell>
          <cell r="Q685" t="b">
            <v>1</v>
          </cell>
          <cell r="R685">
            <v>2.2000000000000002</v>
          </cell>
          <cell r="S685">
            <v>661</v>
          </cell>
          <cell r="T685">
            <v>10.1</v>
          </cell>
          <cell r="U685" t="str">
            <v>Gap</v>
          </cell>
          <cell r="V685">
            <v>0</v>
          </cell>
          <cell r="W685" t="str">
            <v>TRUE טורעאן</v>
          </cell>
          <cell r="X685">
            <v>6691</v>
          </cell>
          <cell r="Y685">
            <v>2</v>
          </cell>
          <cell r="Z685">
            <v>10</v>
          </cell>
          <cell r="AA685" t="str">
            <v>Gap</v>
          </cell>
          <cell r="AB685">
            <v>2</v>
          </cell>
        </row>
        <row r="686">
          <cell r="B686">
            <v>498</v>
          </cell>
          <cell r="C686" t="str">
            <v>טורעאן</v>
          </cell>
          <cell r="D686">
            <v>8134</v>
          </cell>
          <cell r="E686" t="str">
            <v>ק</v>
          </cell>
          <cell r="F686" t="str">
            <v>ק טורעאן</v>
          </cell>
          <cell r="G686" t="str">
            <v>שבאב טורעאן וצעירי טורעאן</v>
          </cell>
          <cell r="I686" t="str">
            <v xml:space="preserve">טורעאן </v>
          </cell>
          <cell r="J686">
            <v>7268</v>
          </cell>
          <cell r="K686">
            <v>7268</v>
          </cell>
          <cell r="L686">
            <v>0.17143643368189324</v>
          </cell>
          <cell r="M686">
            <v>1246</v>
          </cell>
          <cell r="N686">
            <v>0.17143643368189324</v>
          </cell>
          <cell r="O686">
            <v>1246</v>
          </cell>
          <cell r="P686">
            <v>11</v>
          </cell>
          <cell r="Q686" t="b">
            <v>1</v>
          </cell>
          <cell r="R686">
            <v>1.9</v>
          </cell>
          <cell r="S686">
            <v>661</v>
          </cell>
          <cell r="T686">
            <v>10.1</v>
          </cell>
          <cell r="U686" t="str">
            <v>Gap</v>
          </cell>
          <cell r="V686">
            <v>0</v>
          </cell>
          <cell r="W686" t="str">
            <v>TRUE טורעאן</v>
          </cell>
          <cell r="X686">
            <v>6691</v>
          </cell>
          <cell r="Y686">
            <v>2</v>
          </cell>
          <cell r="Z686">
            <v>10</v>
          </cell>
          <cell r="AA686" t="str">
            <v>Gap</v>
          </cell>
          <cell r="AB686">
            <v>2</v>
          </cell>
        </row>
        <row r="687">
          <cell r="B687">
            <v>498</v>
          </cell>
          <cell r="C687" t="str">
            <v>טורעאן</v>
          </cell>
          <cell r="D687">
            <v>8134</v>
          </cell>
          <cell r="E687" t="str">
            <v>נ</v>
          </cell>
          <cell r="F687" t="str">
            <v>נ טורעאן</v>
          </cell>
          <cell r="G687" t="str">
            <v>שבאבנא</v>
          </cell>
          <cell r="I687" t="str">
            <v xml:space="preserve">טורעאן </v>
          </cell>
          <cell r="J687">
            <v>7268</v>
          </cell>
          <cell r="K687">
            <v>7268</v>
          </cell>
          <cell r="L687">
            <v>0.14157952669235002</v>
          </cell>
          <cell r="M687">
            <v>1029</v>
          </cell>
          <cell r="N687">
            <v>0.14157952669235002</v>
          </cell>
          <cell r="O687">
            <v>1029</v>
          </cell>
          <cell r="P687">
            <v>11</v>
          </cell>
          <cell r="Q687" t="b">
            <v>1</v>
          </cell>
          <cell r="R687">
            <v>1.6</v>
          </cell>
          <cell r="S687">
            <v>661</v>
          </cell>
          <cell r="T687">
            <v>10.1</v>
          </cell>
          <cell r="U687" t="str">
            <v>Gap</v>
          </cell>
          <cell r="V687">
            <v>0</v>
          </cell>
          <cell r="W687" t="str">
            <v>TRUE טורעאן</v>
          </cell>
          <cell r="X687">
            <v>6691</v>
          </cell>
          <cell r="Y687">
            <v>2</v>
          </cell>
          <cell r="Z687">
            <v>10</v>
          </cell>
          <cell r="AA687" t="str">
            <v>Gap</v>
          </cell>
          <cell r="AB687">
            <v>2</v>
          </cell>
        </row>
        <row r="688">
          <cell r="B688">
            <v>498</v>
          </cell>
          <cell r="C688" t="str">
            <v>טורעאן</v>
          </cell>
          <cell r="D688">
            <v>8134</v>
          </cell>
          <cell r="E688" t="str">
            <v>נד</v>
          </cell>
          <cell r="F688" t="str">
            <v>נד טורעאן</v>
          </cell>
          <cell r="G688" t="str">
            <v>רשימת טורעאן הדמוקרטית</v>
          </cell>
          <cell r="I688" t="str">
            <v xml:space="preserve">טורעאן </v>
          </cell>
          <cell r="J688">
            <v>7268</v>
          </cell>
          <cell r="K688">
            <v>7268</v>
          </cell>
          <cell r="L688">
            <v>0.12149146945514584</v>
          </cell>
          <cell r="M688">
            <v>883</v>
          </cell>
          <cell r="N688">
            <v>0.12149146945514584</v>
          </cell>
          <cell r="O688">
            <v>883</v>
          </cell>
          <cell r="P688">
            <v>11</v>
          </cell>
          <cell r="Q688" t="b">
            <v>1</v>
          </cell>
          <cell r="R688">
            <v>1.3</v>
          </cell>
          <cell r="S688">
            <v>661</v>
          </cell>
          <cell r="T688">
            <v>10.1</v>
          </cell>
          <cell r="U688" t="str">
            <v>Gap</v>
          </cell>
          <cell r="V688">
            <v>0</v>
          </cell>
          <cell r="W688" t="str">
            <v>TRUE טורעאן</v>
          </cell>
          <cell r="X688">
            <v>6691</v>
          </cell>
          <cell r="Y688">
            <v>1</v>
          </cell>
          <cell r="Z688">
            <v>10</v>
          </cell>
          <cell r="AA688" t="str">
            <v>Gap</v>
          </cell>
          <cell r="AB688">
            <v>1</v>
          </cell>
        </row>
        <row r="689">
          <cell r="B689">
            <v>498</v>
          </cell>
          <cell r="C689" t="str">
            <v>טורעאן</v>
          </cell>
          <cell r="D689">
            <v>8134</v>
          </cell>
          <cell r="E689" t="str">
            <v>עד</v>
          </cell>
          <cell r="F689" t="str">
            <v>עד טורעאן</v>
          </cell>
          <cell r="G689" t="str">
            <v>אלאח'וה</v>
          </cell>
          <cell r="I689" t="str">
            <v xml:space="preserve">טורעאן </v>
          </cell>
          <cell r="J689">
            <v>7268</v>
          </cell>
          <cell r="K689">
            <v>7268</v>
          </cell>
          <cell r="L689">
            <v>0.12039075399009357</v>
          </cell>
          <cell r="M689">
            <v>875</v>
          </cell>
          <cell r="N689">
            <v>0.12039075399009357</v>
          </cell>
          <cell r="O689">
            <v>875</v>
          </cell>
          <cell r="P689">
            <v>11</v>
          </cell>
          <cell r="Q689" t="b">
            <v>1</v>
          </cell>
          <cell r="R689">
            <v>1.3</v>
          </cell>
          <cell r="S689">
            <v>661</v>
          </cell>
          <cell r="T689">
            <v>10.1</v>
          </cell>
          <cell r="U689" t="str">
            <v>Gap</v>
          </cell>
          <cell r="V689">
            <v>0</v>
          </cell>
          <cell r="W689" t="str">
            <v>TRUE טורעאן</v>
          </cell>
          <cell r="X689">
            <v>6691</v>
          </cell>
          <cell r="Y689">
            <v>1</v>
          </cell>
          <cell r="Z689">
            <v>10</v>
          </cell>
          <cell r="AA689" t="str">
            <v>Gap</v>
          </cell>
          <cell r="AB689">
            <v>1</v>
          </cell>
        </row>
        <row r="690">
          <cell r="B690">
            <v>498</v>
          </cell>
          <cell r="C690" t="str">
            <v>טורעאן</v>
          </cell>
          <cell r="D690">
            <v>8134</v>
          </cell>
          <cell r="E690" t="str">
            <v>ץ</v>
          </cell>
          <cell r="F690" t="str">
            <v>ץ טורעאן</v>
          </cell>
          <cell r="G690" t="str">
            <v>ג'בהת אלח'דמאת בקראמה וטנייה</v>
          </cell>
          <cell r="I690" t="str">
            <v xml:space="preserve">טורעאן </v>
          </cell>
          <cell r="J690">
            <v>7268</v>
          </cell>
          <cell r="K690">
            <v>7268</v>
          </cell>
          <cell r="L690">
            <v>9.2184920198128781E-2</v>
          </cell>
          <cell r="M690">
            <v>670</v>
          </cell>
          <cell r="N690">
            <v>9.2184920198128781E-2</v>
          </cell>
          <cell r="O690">
            <v>670</v>
          </cell>
          <cell r="P690">
            <v>11</v>
          </cell>
          <cell r="Q690" t="b">
            <v>1</v>
          </cell>
          <cell r="R690">
            <v>1</v>
          </cell>
          <cell r="S690">
            <v>661</v>
          </cell>
          <cell r="T690">
            <v>10.1</v>
          </cell>
          <cell r="U690" t="str">
            <v>Gap</v>
          </cell>
          <cell r="V690">
            <v>0</v>
          </cell>
          <cell r="W690" t="str">
            <v>TRUE טורעאן</v>
          </cell>
          <cell r="X690">
            <v>6691</v>
          </cell>
          <cell r="Y690">
            <v>1</v>
          </cell>
          <cell r="Z690">
            <v>10</v>
          </cell>
          <cell r="AA690" t="str">
            <v>Gap</v>
          </cell>
          <cell r="AB690">
            <v>1</v>
          </cell>
        </row>
        <row r="691">
          <cell r="B691">
            <v>498</v>
          </cell>
          <cell r="C691" t="str">
            <v>טורעאן</v>
          </cell>
          <cell r="D691">
            <v>8134</v>
          </cell>
          <cell r="E691" t="str">
            <v>נף</v>
          </cell>
          <cell r="F691" t="str">
            <v>נף טורעאן</v>
          </cell>
          <cell r="G691" t="str">
            <v>אנא אלמואטן</v>
          </cell>
          <cell r="I691" t="str">
            <v xml:space="preserve">טורעאן </v>
          </cell>
          <cell r="J691">
            <v>7268</v>
          </cell>
          <cell r="K691">
            <v>7268</v>
          </cell>
          <cell r="L691">
            <v>6.9345074298293896E-2</v>
          </cell>
          <cell r="M691">
            <v>504</v>
          </cell>
          <cell r="N691">
            <v>6.9345074298293896E-2</v>
          </cell>
          <cell r="O691">
            <v>504.00000000000006</v>
          </cell>
          <cell r="P691">
            <v>11</v>
          </cell>
          <cell r="Q691" t="b">
            <v>1</v>
          </cell>
          <cell r="R691">
            <v>0.8</v>
          </cell>
          <cell r="S691">
            <v>661</v>
          </cell>
          <cell r="T691">
            <v>10.1</v>
          </cell>
          <cell r="U691" t="str">
            <v>Gap</v>
          </cell>
          <cell r="V691">
            <v>0</v>
          </cell>
          <cell r="W691" t="str">
            <v>TRUE טורעאן</v>
          </cell>
          <cell r="X691">
            <v>6691</v>
          </cell>
          <cell r="Y691">
            <v>1</v>
          </cell>
          <cell r="Z691">
            <v>10</v>
          </cell>
          <cell r="AA691" t="str">
            <v>Gap</v>
          </cell>
          <cell r="AB691">
            <v>1</v>
          </cell>
        </row>
        <row r="692">
          <cell r="B692">
            <v>498</v>
          </cell>
          <cell r="C692" t="str">
            <v>טורעאן</v>
          </cell>
          <cell r="D692">
            <v>8134</v>
          </cell>
          <cell r="E692" t="str">
            <v>י</v>
          </cell>
          <cell r="F692" t="str">
            <v>י טורעאן</v>
          </cell>
          <cell r="G692" t="str">
            <v>אלנהדה</v>
          </cell>
          <cell r="I692" t="str">
            <v xml:space="preserve">טורעאן </v>
          </cell>
          <cell r="J692">
            <v>7268</v>
          </cell>
          <cell r="K692">
            <v>7268</v>
          </cell>
          <cell r="L692">
            <v>6.439185470555861E-2</v>
          </cell>
          <cell r="M692">
            <v>468</v>
          </cell>
          <cell r="N692">
            <v>6.439185470555861E-2</v>
          </cell>
          <cell r="O692">
            <v>468</v>
          </cell>
          <cell r="P692">
            <v>11</v>
          </cell>
          <cell r="Q692" t="b">
            <v>0</v>
          </cell>
          <cell r="R692">
            <v>0</v>
          </cell>
          <cell r="S692">
            <v>661</v>
          </cell>
          <cell r="T692">
            <v>10.1</v>
          </cell>
          <cell r="U692" t="str">
            <v>Gap</v>
          </cell>
          <cell r="V692">
            <v>0</v>
          </cell>
          <cell r="W692" t="str">
            <v>FALSE טורעאן</v>
          </cell>
          <cell r="X692">
            <v>577</v>
          </cell>
          <cell r="Y692">
            <v>0</v>
          </cell>
          <cell r="Z692">
            <v>10</v>
          </cell>
          <cell r="AA692" t="str">
            <v>Gap</v>
          </cell>
          <cell r="AB692">
            <v>0</v>
          </cell>
        </row>
        <row r="693">
          <cell r="B693">
            <v>498</v>
          </cell>
          <cell r="C693" t="str">
            <v>טורעאן</v>
          </cell>
          <cell r="D693">
            <v>8134</v>
          </cell>
          <cell r="E693" t="str">
            <v>נק</v>
          </cell>
          <cell r="F693" t="str">
            <v>נק טורעאן</v>
          </cell>
          <cell r="G693" t="str">
            <v>נהג' אלאמאנה</v>
          </cell>
          <cell r="H693" t="str">
            <v>דחלה עימאד</v>
          </cell>
          <cell r="I693" t="str">
            <v>טורעאן דחלה עימאד</v>
          </cell>
          <cell r="J693">
            <v>7268</v>
          </cell>
          <cell r="K693">
            <v>7268</v>
          </cell>
          <cell r="L693">
            <v>1.0181618051733628E-2</v>
          </cell>
          <cell r="M693">
            <v>74</v>
          </cell>
          <cell r="N693">
            <v>1.0181618051733628E-2</v>
          </cell>
          <cell r="O693">
            <v>74</v>
          </cell>
          <cell r="P693">
            <v>11</v>
          </cell>
          <cell r="Q693" t="b">
            <v>0</v>
          </cell>
          <cell r="R693">
            <v>0</v>
          </cell>
          <cell r="S693">
            <v>661</v>
          </cell>
          <cell r="T693">
            <v>10.1</v>
          </cell>
          <cell r="U693" t="str">
            <v>Gap</v>
          </cell>
          <cell r="V693">
            <v>1</v>
          </cell>
          <cell r="W693" t="str">
            <v>FALSE טורעאן</v>
          </cell>
          <cell r="X693">
            <v>577</v>
          </cell>
          <cell r="Y693">
            <v>0</v>
          </cell>
          <cell r="Z693">
            <v>10</v>
          </cell>
          <cell r="AA693" t="str">
            <v>Gap</v>
          </cell>
          <cell r="AB693">
            <v>1</v>
          </cell>
        </row>
        <row r="694">
          <cell r="B694">
            <v>498</v>
          </cell>
          <cell r="C694" t="str">
            <v>טורעאן</v>
          </cell>
          <cell r="D694">
            <v>8134</v>
          </cell>
          <cell r="E694" t="str">
            <v>ף</v>
          </cell>
          <cell r="F694" t="str">
            <v>ף טורעאן</v>
          </cell>
          <cell r="G694" t="str">
            <v>אלקאא אלטורעאני</v>
          </cell>
          <cell r="H694" t="str">
            <v>עדוי מאזן</v>
          </cell>
          <cell r="I694" t="str">
            <v>טורעאן עדוי מאזן</v>
          </cell>
          <cell r="J694">
            <v>7268</v>
          </cell>
          <cell r="K694">
            <v>7268</v>
          </cell>
          <cell r="L694">
            <v>2.6141992294991746E-3</v>
          </cell>
          <cell r="M694">
            <v>19</v>
          </cell>
          <cell r="N694">
            <v>2.6141992294991746E-3</v>
          </cell>
          <cell r="O694">
            <v>19</v>
          </cell>
          <cell r="P694">
            <v>11</v>
          </cell>
          <cell r="Q694" t="b">
            <v>0</v>
          </cell>
          <cell r="R694">
            <v>0</v>
          </cell>
          <cell r="S694">
            <v>661</v>
          </cell>
          <cell r="T694">
            <v>10.1</v>
          </cell>
          <cell r="U694" t="str">
            <v>Gap</v>
          </cell>
          <cell r="V694">
            <v>0</v>
          </cell>
          <cell r="W694" t="str">
            <v>FALSE טורעאן</v>
          </cell>
          <cell r="X694">
            <v>577</v>
          </cell>
          <cell r="Y694">
            <v>0</v>
          </cell>
          <cell r="Z694">
            <v>10</v>
          </cell>
          <cell r="AA694" t="str">
            <v>Gap</v>
          </cell>
          <cell r="AB694">
            <v>0</v>
          </cell>
        </row>
        <row r="695">
          <cell r="B695">
            <v>498</v>
          </cell>
          <cell r="C695" t="str">
            <v>טורעאן</v>
          </cell>
          <cell r="D695">
            <v>8134</v>
          </cell>
          <cell r="E695" t="str">
            <v>יד</v>
          </cell>
          <cell r="F695" t="str">
            <v>יד טורעאן</v>
          </cell>
          <cell r="G695" t="str">
            <v>התנועה לעשייה ושינוי</v>
          </cell>
          <cell r="H695" t="str">
            <v>עדוי שאהר</v>
          </cell>
          <cell r="I695" t="str">
            <v>טורעאן עדוי שאהר</v>
          </cell>
          <cell r="J695">
            <v>7268</v>
          </cell>
          <cell r="K695">
            <v>7268</v>
          </cell>
          <cell r="L695">
            <v>2.2014309301045679E-3</v>
          </cell>
          <cell r="M695">
            <v>16</v>
          </cell>
          <cell r="N695">
            <v>2.2014309301045679E-3</v>
          </cell>
          <cell r="O695">
            <v>16</v>
          </cell>
          <cell r="P695">
            <v>11</v>
          </cell>
          <cell r="Q695" t="b">
            <v>0</v>
          </cell>
          <cell r="R695">
            <v>0</v>
          </cell>
          <cell r="S695">
            <v>661</v>
          </cell>
          <cell r="T695">
            <v>10.1</v>
          </cell>
          <cell r="U695" t="str">
            <v>Gap</v>
          </cell>
          <cell r="V695">
            <v>0</v>
          </cell>
          <cell r="W695" t="str">
            <v>FALSE טורעאן</v>
          </cell>
          <cell r="X695">
            <v>577</v>
          </cell>
          <cell r="Y695">
            <v>0</v>
          </cell>
          <cell r="Z695">
            <v>10</v>
          </cell>
          <cell r="AA695" t="str">
            <v>Gap</v>
          </cell>
          <cell r="AB695">
            <v>0</v>
          </cell>
        </row>
        <row r="696">
          <cell r="B696">
            <v>2720</v>
          </cell>
          <cell r="C696" t="str">
            <v>טירה</v>
          </cell>
          <cell r="D696">
            <v>16395</v>
          </cell>
          <cell r="E696" t="str">
            <v>עם</v>
          </cell>
          <cell r="F696" t="str">
            <v>עם טירה</v>
          </cell>
          <cell r="G696" t="str">
            <v>אלמואחדה</v>
          </cell>
          <cell r="I696" t="str">
            <v xml:space="preserve">טירה </v>
          </cell>
          <cell r="J696">
            <v>13446</v>
          </cell>
          <cell r="K696">
            <v>13446</v>
          </cell>
          <cell r="L696">
            <v>0.12479547820913282</v>
          </cell>
          <cell r="M696">
            <v>1678</v>
          </cell>
          <cell r="N696">
            <v>0.12479547820913282</v>
          </cell>
          <cell r="O696">
            <v>1678</v>
          </cell>
          <cell r="P696">
            <v>11</v>
          </cell>
          <cell r="Q696" t="b">
            <v>1</v>
          </cell>
          <cell r="R696">
            <v>1.4</v>
          </cell>
          <cell r="S696">
            <v>1222</v>
          </cell>
          <cell r="T696">
            <v>8</v>
          </cell>
          <cell r="U696" t="str">
            <v>Gap</v>
          </cell>
          <cell r="V696">
            <v>0</v>
          </cell>
          <cell r="W696" t="str">
            <v>TRUE טירה</v>
          </cell>
          <cell r="X696">
            <v>9721</v>
          </cell>
          <cell r="Y696">
            <v>2</v>
          </cell>
          <cell r="Z696">
            <v>11</v>
          </cell>
          <cell r="AA696" t="str">
            <v/>
          </cell>
          <cell r="AB696">
            <v>2</v>
          </cell>
        </row>
        <row r="697">
          <cell r="B697">
            <v>2720</v>
          </cell>
          <cell r="C697" t="str">
            <v>טירה</v>
          </cell>
          <cell r="D697">
            <v>16395</v>
          </cell>
          <cell r="E697" t="str">
            <v>ו</v>
          </cell>
          <cell r="F697" t="str">
            <v>ו טירה</v>
          </cell>
          <cell r="G697" t="str">
            <v>החזית הדימוקרטית לשלום ולשוויון</v>
          </cell>
          <cell r="I697" t="str">
            <v xml:space="preserve">טירה </v>
          </cell>
          <cell r="J697">
            <v>13446</v>
          </cell>
          <cell r="K697">
            <v>13446</v>
          </cell>
          <cell r="L697">
            <v>0.10850810650007438</v>
          </cell>
          <cell r="M697">
            <v>1459</v>
          </cell>
          <cell r="N697">
            <v>0.10850810650007438</v>
          </cell>
          <cell r="O697">
            <v>1459</v>
          </cell>
          <cell r="P697">
            <v>11</v>
          </cell>
          <cell r="Q697" t="b">
            <v>1</v>
          </cell>
          <cell r="R697">
            <v>1.2</v>
          </cell>
          <cell r="S697">
            <v>1222</v>
          </cell>
          <cell r="T697">
            <v>8</v>
          </cell>
          <cell r="U697" t="str">
            <v>Gap</v>
          </cell>
          <cell r="V697">
            <v>0</v>
          </cell>
          <cell r="W697" t="str">
            <v>TRUE טירה</v>
          </cell>
          <cell r="X697">
            <v>9721</v>
          </cell>
          <cell r="Y697">
            <v>2</v>
          </cell>
          <cell r="Z697">
            <v>11</v>
          </cell>
          <cell r="AA697" t="str">
            <v/>
          </cell>
          <cell r="AB697">
            <v>2</v>
          </cell>
        </row>
        <row r="698">
          <cell r="B698">
            <v>2720</v>
          </cell>
          <cell r="C698" t="str">
            <v>טירה</v>
          </cell>
          <cell r="D698">
            <v>16395</v>
          </cell>
          <cell r="E698" t="str">
            <v>לא</v>
          </cell>
          <cell r="F698" t="str">
            <v>לא טירה</v>
          </cell>
          <cell r="G698" t="str">
            <v>הרשימה הדימוקרטית</v>
          </cell>
          <cell r="I698" t="str">
            <v xml:space="preserve">טירה </v>
          </cell>
          <cell r="J698">
            <v>13446</v>
          </cell>
          <cell r="K698">
            <v>13446</v>
          </cell>
          <cell r="L698">
            <v>0.10486390004462294</v>
          </cell>
          <cell r="M698">
            <v>1410</v>
          </cell>
          <cell r="N698">
            <v>0.10486390004462294</v>
          </cell>
          <cell r="O698">
            <v>1410</v>
          </cell>
          <cell r="P698">
            <v>11</v>
          </cell>
          <cell r="Q698" t="b">
            <v>1</v>
          </cell>
          <cell r="R698">
            <v>1.2</v>
          </cell>
          <cell r="S698">
            <v>1222</v>
          </cell>
          <cell r="T698">
            <v>8</v>
          </cell>
          <cell r="U698" t="str">
            <v>Gap</v>
          </cell>
          <cell r="V698">
            <v>0</v>
          </cell>
          <cell r="W698" t="str">
            <v>TRUE טירה</v>
          </cell>
          <cell r="X698">
            <v>9721</v>
          </cell>
          <cell r="Y698">
            <v>2</v>
          </cell>
          <cell r="Z698">
            <v>11</v>
          </cell>
          <cell r="AA698" t="str">
            <v/>
          </cell>
          <cell r="AB698">
            <v>2</v>
          </cell>
        </row>
        <row r="699">
          <cell r="B699">
            <v>2720</v>
          </cell>
          <cell r="C699" t="str">
            <v>טירה</v>
          </cell>
          <cell r="D699">
            <v>16395</v>
          </cell>
          <cell r="E699" t="str">
            <v>חק</v>
          </cell>
          <cell r="F699" t="str">
            <v>חק טירה</v>
          </cell>
          <cell r="G699" t="str">
            <v>אלחק ואלאסלאח</v>
          </cell>
          <cell r="H699" t="str">
            <v>קשוע עבד אלסלאם</v>
          </cell>
          <cell r="I699" t="str">
            <v>טירה קשוע עבד אלסלאם</v>
          </cell>
          <cell r="J699">
            <v>13446</v>
          </cell>
          <cell r="K699">
            <v>13446</v>
          </cell>
          <cell r="L699">
            <v>8.560166592295107E-2</v>
          </cell>
          <cell r="M699">
            <v>1151</v>
          </cell>
          <cell r="N699">
            <v>8.560166592295107E-2</v>
          </cell>
          <cell r="O699">
            <v>1151</v>
          </cell>
          <cell r="P699">
            <v>11</v>
          </cell>
          <cell r="Q699" t="b">
            <v>1</v>
          </cell>
          <cell r="R699">
            <v>0.9</v>
          </cell>
          <cell r="S699">
            <v>1222</v>
          </cell>
          <cell r="T699">
            <v>8</v>
          </cell>
          <cell r="U699" t="str">
            <v>Gap</v>
          </cell>
          <cell r="V699">
            <v>0</v>
          </cell>
          <cell r="W699" t="str">
            <v>TRUE טירה</v>
          </cell>
          <cell r="X699">
            <v>9721</v>
          </cell>
          <cell r="Y699">
            <v>1</v>
          </cell>
          <cell r="Z699">
            <v>11</v>
          </cell>
          <cell r="AA699" t="str">
            <v/>
          </cell>
          <cell r="AB699">
            <v>1</v>
          </cell>
        </row>
        <row r="700">
          <cell r="B700">
            <v>2720</v>
          </cell>
          <cell r="C700" t="str">
            <v>טירה</v>
          </cell>
          <cell r="D700">
            <v>16395</v>
          </cell>
          <cell r="E700" t="str">
            <v>ד</v>
          </cell>
          <cell r="F700" t="str">
            <v>ד טירה</v>
          </cell>
          <cell r="G700" t="str">
            <v>אלתג'מוע אלווטני אלדמוקרטי</v>
          </cell>
          <cell r="I700" t="str">
            <v xml:space="preserve">טירה </v>
          </cell>
          <cell r="J700">
            <v>13446</v>
          </cell>
          <cell r="K700">
            <v>13446</v>
          </cell>
          <cell r="L700">
            <v>7.9503197977093557E-2</v>
          </cell>
          <cell r="M700">
            <v>1069</v>
          </cell>
          <cell r="N700">
            <v>7.9503197977093557E-2</v>
          </cell>
          <cell r="O700">
            <v>1069</v>
          </cell>
          <cell r="P700">
            <v>11</v>
          </cell>
          <cell r="Q700" t="b">
            <v>1</v>
          </cell>
          <cell r="R700">
            <v>0.9</v>
          </cell>
          <cell r="S700">
            <v>1222</v>
          </cell>
          <cell r="T700">
            <v>8</v>
          </cell>
          <cell r="U700" t="str">
            <v>Gap</v>
          </cell>
          <cell r="V700">
            <v>0</v>
          </cell>
          <cell r="W700" t="str">
            <v>TRUE טירה</v>
          </cell>
          <cell r="X700">
            <v>9721</v>
          </cell>
          <cell r="Y700">
            <v>1</v>
          </cell>
          <cell r="Z700">
            <v>11</v>
          </cell>
          <cell r="AA700" t="str">
            <v/>
          </cell>
          <cell r="AB700">
            <v>1</v>
          </cell>
        </row>
        <row r="701">
          <cell r="B701">
            <v>2720</v>
          </cell>
          <cell r="C701" t="str">
            <v>טירה</v>
          </cell>
          <cell r="D701">
            <v>16395</v>
          </cell>
          <cell r="E701" t="str">
            <v>קנ</v>
          </cell>
          <cell r="F701" t="str">
            <v>קנ טירה</v>
          </cell>
          <cell r="G701" t="str">
            <v>אלסלאם</v>
          </cell>
          <cell r="I701" t="str">
            <v xml:space="preserve">טירה </v>
          </cell>
          <cell r="J701">
            <v>13446</v>
          </cell>
          <cell r="K701">
            <v>13446</v>
          </cell>
          <cell r="L701">
            <v>7.4743418116912097E-2</v>
          </cell>
          <cell r="M701">
            <v>1005</v>
          </cell>
          <cell r="N701">
            <v>7.4743418116912097E-2</v>
          </cell>
          <cell r="O701">
            <v>1005</v>
          </cell>
          <cell r="P701">
            <v>11</v>
          </cell>
          <cell r="Q701" t="b">
            <v>1</v>
          </cell>
          <cell r="R701">
            <v>0.8</v>
          </cell>
          <cell r="S701">
            <v>1222</v>
          </cell>
          <cell r="T701">
            <v>8</v>
          </cell>
          <cell r="U701" t="str">
            <v>Gap</v>
          </cell>
          <cell r="V701">
            <v>0</v>
          </cell>
          <cell r="W701" t="str">
            <v>TRUE טירה</v>
          </cell>
          <cell r="X701">
            <v>9721</v>
          </cell>
          <cell r="Y701">
            <v>1</v>
          </cell>
          <cell r="Z701">
            <v>11</v>
          </cell>
          <cell r="AA701" t="str">
            <v/>
          </cell>
          <cell r="AB701">
            <v>1</v>
          </cell>
        </row>
        <row r="702">
          <cell r="B702">
            <v>2720</v>
          </cell>
          <cell r="C702" t="str">
            <v>טירה</v>
          </cell>
          <cell r="D702">
            <v>16395</v>
          </cell>
          <cell r="E702" t="str">
            <v>ע</v>
          </cell>
          <cell r="F702" t="str">
            <v>ע טירה</v>
          </cell>
          <cell r="G702" t="str">
            <v>אלעדל</v>
          </cell>
          <cell r="I702" t="str">
            <v xml:space="preserve">טירה </v>
          </cell>
          <cell r="J702">
            <v>13446</v>
          </cell>
          <cell r="K702">
            <v>13446</v>
          </cell>
          <cell r="L702">
            <v>7.3850959393128066E-2</v>
          </cell>
          <cell r="M702">
            <v>993</v>
          </cell>
          <cell r="N702">
            <v>7.3850959393128066E-2</v>
          </cell>
          <cell r="O702">
            <v>993</v>
          </cell>
          <cell r="P702">
            <v>11</v>
          </cell>
          <cell r="Q702" t="b">
            <v>1</v>
          </cell>
          <cell r="R702">
            <v>0.8</v>
          </cell>
          <cell r="S702">
            <v>1222</v>
          </cell>
          <cell r="T702">
            <v>8</v>
          </cell>
          <cell r="U702" t="str">
            <v>Gap</v>
          </cell>
          <cell r="V702">
            <v>0</v>
          </cell>
          <cell r="W702" t="str">
            <v>TRUE טירה</v>
          </cell>
          <cell r="X702">
            <v>9721</v>
          </cell>
          <cell r="Y702">
            <v>1</v>
          </cell>
          <cell r="Z702">
            <v>11</v>
          </cell>
          <cell r="AA702" t="str">
            <v/>
          </cell>
          <cell r="AB702">
            <v>1</v>
          </cell>
        </row>
        <row r="703">
          <cell r="B703">
            <v>2720</v>
          </cell>
          <cell r="C703" t="str">
            <v>טירה</v>
          </cell>
          <cell r="D703">
            <v>16395</v>
          </cell>
          <cell r="E703" t="str">
            <v>פ</v>
          </cell>
          <cell r="F703" t="str">
            <v>פ טירה</v>
          </cell>
          <cell r="G703" t="str">
            <v>אמל ועמל</v>
          </cell>
          <cell r="I703" t="str">
            <v xml:space="preserve">טירה </v>
          </cell>
          <cell r="J703">
            <v>13446</v>
          </cell>
          <cell r="K703">
            <v>13446</v>
          </cell>
          <cell r="L703">
            <v>7.109921166146066E-2</v>
          </cell>
          <cell r="M703">
            <v>956</v>
          </cell>
          <cell r="N703">
            <v>7.109921166146066E-2</v>
          </cell>
          <cell r="O703">
            <v>956</v>
          </cell>
          <cell r="P703">
            <v>11</v>
          </cell>
          <cell r="Q703" t="b">
            <v>1</v>
          </cell>
          <cell r="R703">
            <v>0.8</v>
          </cell>
          <cell r="S703">
            <v>1222</v>
          </cell>
          <cell r="T703">
            <v>8</v>
          </cell>
          <cell r="U703" t="str">
            <v>Gap</v>
          </cell>
          <cell r="V703">
            <v>0</v>
          </cell>
          <cell r="W703" t="str">
            <v>TRUE טירה</v>
          </cell>
          <cell r="X703">
            <v>9721</v>
          </cell>
          <cell r="Y703">
            <v>1</v>
          </cell>
          <cell r="Z703">
            <v>11</v>
          </cell>
          <cell r="AA703" t="str">
            <v/>
          </cell>
          <cell r="AB703">
            <v>1</v>
          </cell>
        </row>
        <row r="704">
          <cell r="B704">
            <v>2720</v>
          </cell>
          <cell r="C704" t="str">
            <v>טירה</v>
          </cell>
          <cell r="D704">
            <v>16395</v>
          </cell>
          <cell r="E704" t="str">
            <v>יא</v>
          </cell>
          <cell r="F704" t="str">
            <v>יא טירה</v>
          </cell>
          <cell r="G704" t="str">
            <v>אלתעאון ואלאח'א</v>
          </cell>
          <cell r="I704" t="str">
            <v xml:space="preserve">טירה </v>
          </cell>
          <cell r="J704">
            <v>13446</v>
          </cell>
          <cell r="K704">
            <v>13446</v>
          </cell>
          <cell r="L704">
            <v>6.6785661163171209E-2</v>
          </cell>
          <cell r="M704">
            <v>898</v>
          </cell>
          <cell r="N704">
            <v>6.6785661163171209E-2</v>
          </cell>
          <cell r="O704">
            <v>898.00000000000011</v>
          </cell>
          <cell r="P704">
            <v>11</v>
          </cell>
          <cell r="Q704" t="b">
            <v>0</v>
          </cell>
          <cell r="R704">
            <v>0</v>
          </cell>
          <cell r="S704">
            <v>1222</v>
          </cell>
          <cell r="T704">
            <v>8</v>
          </cell>
          <cell r="U704" t="str">
            <v>Gap</v>
          </cell>
          <cell r="V704">
            <v>0</v>
          </cell>
          <cell r="W704" t="str">
            <v>FALSE טירה</v>
          </cell>
          <cell r="X704">
            <v>3725</v>
          </cell>
          <cell r="Y704">
            <v>0</v>
          </cell>
          <cell r="Z704">
            <v>11</v>
          </cell>
          <cell r="AA704" t="str">
            <v/>
          </cell>
          <cell r="AB704">
            <v>0</v>
          </cell>
        </row>
        <row r="705">
          <cell r="B705">
            <v>2720</v>
          </cell>
          <cell r="C705" t="str">
            <v>טירה</v>
          </cell>
          <cell r="D705">
            <v>16395</v>
          </cell>
          <cell r="E705" t="str">
            <v>שע</v>
          </cell>
          <cell r="F705" t="str">
            <v>שע טירה</v>
          </cell>
          <cell r="G705" t="str">
            <v>אלשועאע</v>
          </cell>
          <cell r="I705" t="str">
            <v xml:space="preserve">טירה </v>
          </cell>
          <cell r="J705">
            <v>13446</v>
          </cell>
          <cell r="K705">
            <v>13446</v>
          </cell>
          <cell r="L705">
            <v>5.8456046407853637E-2</v>
          </cell>
          <cell r="M705">
            <v>786</v>
          </cell>
          <cell r="N705">
            <v>5.8456046407853637E-2</v>
          </cell>
          <cell r="O705">
            <v>786</v>
          </cell>
          <cell r="P705">
            <v>11</v>
          </cell>
          <cell r="Q705" t="b">
            <v>0</v>
          </cell>
          <cell r="R705">
            <v>0</v>
          </cell>
          <cell r="S705">
            <v>1222</v>
          </cell>
          <cell r="T705">
            <v>8</v>
          </cell>
          <cell r="U705" t="str">
            <v>Gap</v>
          </cell>
          <cell r="V705">
            <v>0</v>
          </cell>
          <cell r="W705" t="str">
            <v>FALSE טירה</v>
          </cell>
          <cell r="X705">
            <v>3725</v>
          </cell>
          <cell r="Y705">
            <v>0</v>
          </cell>
          <cell r="Z705">
            <v>11</v>
          </cell>
          <cell r="AA705" t="str">
            <v/>
          </cell>
          <cell r="AB705">
            <v>0</v>
          </cell>
        </row>
        <row r="706">
          <cell r="B706">
            <v>2720</v>
          </cell>
          <cell r="C706" t="str">
            <v>טירה</v>
          </cell>
          <cell r="D706">
            <v>16395</v>
          </cell>
          <cell r="E706" t="str">
            <v>ק</v>
          </cell>
          <cell r="F706" t="str">
            <v>ק טירה</v>
          </cell>
          <cell r="G706" t="str">
            <v>אלכותלה אלאסלאמיה</v>
          </cell>
          <cell r="I706" t="str">
            <v xml:space="preserve">טירה </v>
          </cell>
          <cell r="J706">
            <v>13446</v>
          </cell>
          <cell r="K706">
            <v>13446</v>
          </cell>
          <cell r="L706">
            <v>5.615052803807824E-2</v>
          </cell>
          <cell r="M706">
            <v>755</v>
          </cell>
          <cell r="N706">
            <v>5.615052803807824E-2</v>
          </cell>
          <cell r="O706">
            <v>755</v>
          </cell>
          <cell r="P706">
            <v>11</v>
          </cell>
          <cell r="Q706" t="b">
            <v>0</v>
          </cell>
          <cell r="R706">
            <v>0</v>
          </cell>
          <cell r="S706">
            <v>1222</v>
          </cell>
          <cell r="T706">
            <v>8</v>
          </cell>
          <cell r="U706" t="str">
            <v>Gap</v>
          </cell>
          <cell r="V706">
            <v>0</v>
          </cell>
          <cell r="W706" t="str">
            <v>FALSE טירה</v>
          </cell>
          <cell r="X706">
            <v>3725</v>
          </cell>
          <cell r="Y706">
            <v>0</v>
          </cell>
          <cell r="Z706">
            <v>11</v>
          </cell>
          <cell r="AA706" t="str">
            <v/>
          </cell>
          <cell r="AB706">
            <v>0</v>
          </cell>
        </row>
        <row r="707">
          <cell r="B707">
            <v>2720</v>
          </cell>
          <cell r="C707" t="str">
            <v>טירה</v>
          </cell>
          <cell r="D707">
            <v>16395</v>
          </cell>
          <cell r="E707" t="str">
            <v>מ</v>
          </cell>
          <cell r="F707" t="str">
            <v>מ טירה</v>
          </cell>
          <cell r="G707" t="str">
            <v>רשימת מען</v>
          </cell>
          <cell r="I707" t="str">
            <v xml:space="preserve">טירה </v>
          </cell>
          <cell r="J707">
            <v>13446</v>
          </cell>
          <cell r="K707">
            <v>13446</v>
          </cell>
          <cell r="L707">
            <v>3.3169715900639593E-2</v>
          </cell>
          <cell r="M707">
            <v>446</v>
          </cell>
          <cell r="N707">
            <v>3.3169715900639593E-2</v>
          </cell>
          <cell r="O707">
            <v>445.99999999999994</v>
          </cell>
          <cell r="P707">
            <v>11</v>
          </cell>
          <cell r="Q707" t="b">
            <v>0</v>
          </cell>
          <cell r="R707">
            <v>0</v>
          </cell>
          <cell r="S707">
            <v>1222</v>
          </cell>
          <cell r="T707">
            <v>8</v>
          </cell>
          <cell r="U707" t="str">
            <v>Gap</v>
          </cell>
          <cell r="V707">
            <v>0</v>
          </cell>
          <cell r="W707" t="str">
            <v>FALSE טירה</v>
          </cell>
          <cell r="X707">
            <v>3725</v>
          </cell>
          <cell r="Y707">
            <v>0</v>
          </cell>
          <cell r="Z707">
            <v>11</v>
          </cell>
          <cell r="AA707" t="str">
            <v/>
          </cell>
          <cell r="AB707">
            <v>0</v>
          </cell>
        </row>
        <row r="708">
          <cell r="B708">
            <v>2720</v>
          </cell>
          <cell r="C708" t="str">
            <v>טירה</v>
          </cell>
          <cell r="D708">
            <v>16395</v>
          </cell>
          <cell r="E708" t="str">
            <v>ת</v>
          </cell>
          <cell r="F708" t="str">
            <v>ת טירה</v>
          </cell>
          <cell r="G708" t="str">
            <v>אלמג'ד</v>
          </cell>
          <cell r="I708" t="str">
            <v xml:space="preserve">טירה </v>
          </cell>
          <cell r="J708">
            <v>13446</v>
          </cell>
          <cell r="K708">
            <v>13446</v>
          </cell>
          <cell r="L708">
            <v>3.2351628737170908E-2</v>
          </cell>
          <cell r="M708">
            <v>435</v>
          </cell>
          <cell r="N708">
            <v>3.2351628737170908E-2</v>
          </cell>
          <cell r="O708">
            <v>435.00000000000006</v>
          </cell>
          <cell r="P708">
            <v>11</v>
          </cell>
          <cell r="Q708" t="b">
            <v>0</v>
          </cell>
          <cell r="R708">
            <v>0</v>
          </cell>
          <cell r="S708">
            <v>1222</v>
          </cell>
          <cell r="T708">
            <v>8</v>
          </cell>
          <cell r="U708" t="str">
            <v>Gap</v>
          </cell>
          <cell r="V708">
            <v>0</v>
          </cell>
          <cell r="W708" t="str">
            <v>FALSE טירה</v>
          </cell>
          <cell r="X708">
            <v>3725</v>
          </cell>
          <cell r="Y708">
            <v>0</v>
          </cell>
          <cell r="Z708">
            <v>11</v>
          </cell>
          <cell r="AA708" t="str">
            <v/>
          </cell>
          <cell r="AB708">
            <v>0</v>
          </cell>
        </row>
        <row r="709">
          <cell r="B709">
            <v>2720</v>
          </cell>
          <cell r="C709" t="str">
            <v>טירה</v>
          </cell>
          <cell r="D709">
            <v>16395</v>
          </cell>
          <cell r="E709" t="str">
            <v>רצ</v>
          </cell>
          <cell r="F709" t="str">
            <v>רצ טירה</v>
          </cell>
          <cell r="G709" t="str">
            <v>אלנסר</v>
          </cell>
          <cell r="I709" t="str">
            <v xml:space="preserve">טירה </v>
          </cell>
          <cell r="J709">
            <v>13446</v>
          </cell>
          <cell r="K709">
            <v>13446</v>
          </cell>
          <cell r="L709">
            <v>2.9153651643611483E-2</v>
          </cell>
          <cell r="M709">
            <v>392</v>
          </cell>
          <cell r="N709">
            <v>2.9153651643611483E-2</v>
          </cell>
          <cell r="O709">
            <v>392</v>
          </cell>
          <cell r="P709">
            <v>11</v>
          </cell>
          <cell r="Q709" t="b">
            <v>0</v>
          </cell>
          <cell r="R709">
            <v>0</v>
          </cell>
          <cell r="S709">
            <v>1222</v>
          </cell>
          <cell r="T709">
            <v>8</v>
          </cell>
          <cell r="U709" t="str">
            <v>Gap</v>
          </cell>
          <cell r="V709">
            <v>0</v>
          </cell>
          <cell r="W709" t="str">
            <v>FALSE טירה</v>
          </cell>
          <cell r="X709">
            <v>3725</v>
          </cell>
          <cell r="Y709">
            <v>0</v>
          </cell>
          <cell r="Z709">
            <v>11</v>
          </cell>
          <cell r="AA709" t="str">
            <v/>
          </cell>
          <cell r="AB709">
            <v>0</v>
          </cell>
        </row>
        <row r="710">
          <cell r="B710">
            <v>2720</v>
          </cell>
          <cell r="C710" t="str">
            <v>טירה</v>
          </cell>
          <cell r="D710">
            <v>16395</v>
          </cell>
          <cell r="E710" t="str">
            <v>נ</v>
          </cell>
          <cell r="F710" t="str">
            <v>נ טירה</v>
          </cell>
          <cell r="G710" t="str">
            <v>אלוחדה</v>
          </cell>
          <cell r="H710" t="str">
            <v>מנצור מוחמד</v>
          </cell>
          <cell r="I710" t="str">
            <v>טירה מנצור מוחמד</v>
          </cell>
          <cell r="J710">
            <v>13446</v>
          </cell>
          <cell r="K710">
            <v>13446</v>
          </cell>
          <cell r="L710">
            <v>5.949724825226833E-4</v>
          </cell>
          <cell r="M710">
            <v>8</v>
          </cell>
          <cell r="N710">
            <v>5.949724825226833E-4</v>
          </cell>
          <cell r="O710">
            <v>8</v>
          </cell>
          <cell r="P710">
            <v>11</v>
          </cell>
          <cell r="Q710" t="b">
            <v>0</v>
          </cell>
          <cell r="R710">
            <v>0</v>
          </cell>
          <cell r="S710">
            <v>1222</v>
          </cell>
          <cell r="T710">
            <v>8</v>
          </cell>
          <cell r="U710">
            <v>0</v>
          </cell>
          <cell r="V710">
            <v>0</v>
          </cell>
          <cell r="W710" t="str">
            <v>FALSE טירה</v>
          </cell>
          <cell r="X710">
            <v>3725</v>
          </cell>
          <cell r="Y710">
            <v>0</v>
          </cell>
          <cell r="Z710">
            <v>11</v>
          </cell>
          <cell r="AA710" t="str">
            <v/>
          </cell>
          <cell r="AB710">
            <v>0</v>
          </cell>
        </row>
        <row r="711">
          <cell r="B711">
            <v>2720</v>
          </cell>
          <cell r="C711" t="str">
            <v>טירה</v>
          </cell>
          <cell r="D711">
            <v>16395</v>
          </cell>
          <cell r="E711" t="str">
            <v>הא</v>
          </cell>
          <cell r="F711" t="str">
            <v>הא טירה</v>
          </cell>
          <cell r="G711" t="str">
            <v>אלתעאון ואלתגיר</v>
          </cell>
          <cell r="H711" t="str">
            <v>עבד אל חי מאמון</v>
          </cell>
          <cell r="I711" t="str">
            <v>טירה עבד אל חי מאמון</v>
          </cell>
          <cell r="J711">
            <v>13446</v>
          </cell>
          <cell r="K711">
            <v>13446</v>
          </cell>
          <cell r="L711">
            <v>3.7185780157667706E-4</v>
          </cell>
          <cell r="M711">
            <v>5</v>
          </cell>
          <cell r="N711">
            <v>3.7185780157667706E-4</v>
          </cell>
          <cell r="O711">
            <v>5</v>
          </cell>
          <cell r="P711">
            <v>11</v>
          </cell>
          <cell r="Q711" t="b">
            <v>0</v>
          </cell>
          <cell r="R711">
            <v>0</v>
          </cell>
          <cell r="S711">
            <v>1222</v>
          </cell>
          <cell r="T711">
            <v>8</v>
          </cell>
          <cell r="U711" t="str">
            <v>Gap</v>
          </cell>
          <cell r="V711">
            <v>1</v>
          </cell>
          <cell r="W711" t="str">
            <v>FALSE טירה</v>
          </cell>
          <cell r="X711">
            <v>3725</v>
          </cell>
          <cell r="Y711">
            <v>0</v>
          </cell>
          <cell r="Z711">
            <v>11</v>
          </cell>
          <cell r="AA711" t="str">
            <v/>
          </cell>
          <cell r="AB711">
            <v>1</v>
          </cell>
        </row>
        <row r="712">
          <cell r="B712">
            <v>2100</v>
          </cell>
          <cell r="C712" t="str">
            <v>טירת כרמל</v>
          </cell>
          <cell r="D712">
            <v>16320</v>
          </cell>
          <cell r="E712" t="str">
            <v>מחל</v>
          </cell>
          <cell r="F712" t="str">
            <v>מחל טירת כרמל</v>
          </cell>
          <cell r="G712" t="str">
            <v>הליכוד טירת כרמל 1 בראשות אריה טל</v>
          </cell>
          <cell r="H712" t="str">
            <v>טל אריה</v>
          </cell>
          <cell r="I712" t="str">
            <v>טירת כרמל טל אריה</v>
          </cell>
          <cell r="J712">
            <v>10131</v>
          </cell>
          <cell r="K712">
            <v>10131</v>
          </cell>
          <cell r="L712">
            <v>0.21468759253775541</v>
          </cell>
          <cell r="M712">
            <v>2175</v>
          </cell>
          <cell r="N712">
            <v>0.21468759253775541</v>
          </cell>
          <cell r="O712">
            <v>2175</v>
          </cell>
          <cell r="P712">
            <v>13</v>
          </cell>
          <cell r="Q712" t="b">
            <v>1</v>
          </cell>
          <cell r="R712">
            <v>2.8</v>
          </cell>
          <cell r="S712">
            <v>779</v>
          </cell>
          <cell r="T712">
            <v>11.4</v>
          </cell>
          <cell r="U712" t="str">
            <v>Gap</v>
          </cell>
          <cell r="V712">
            <v>1</v>
          </cell>
          <cell r="W712" t="str">
            <v>TRUE טירת כרמל</v>
          </cell>
          <cell r="X712">
            <v>8855</v>
          </cell>
          <cell r="Y712">
            <v>3</v>
          </cell>
          <cell r="Z712">
            <v>12</v>
          </cell>
          <cell r="AA712" t="str">
            <v>Gap</v>
          </cell>
          <cell r="AB712">
            <v>4</v>
          </cell>
        </row>
        <row r="713">
          <cell r="B713">
            <v>2100</v>
          </cell>
          <cell r="C713" t="str">
            <v>טירת כרמל</v>
          </cell>
          <cell r="D713">
            <v>16320</v>
          </cell>
          <cell r="E713" t="str">
            <v>שס</v>
          </cell>
          <cell r="F713" t="str">
            <v>שס טירת כרמל</v>
          </cell>
          <cell r="G713" t="str">
            <v>התאחדות הספרדים העולמית שומרי תורה</v>
          </cell>
          <cell r="I713" t="str">
            <v xml:space="preserve">טירת כרמל </v>
          </cell>
          <cell r="J713">
            <v>10131</v>
          </cell>
          <cell r="K713">
            <v>10131</v>
          </cell>
          <cell r="L713">
            <v>0.16622248544072649</v>
          </cell>
          <cell r="M713">
            <v>1684</v>
          </cell>
          <cell r="N713">
            <v>0.16622248544072649</v>
          </cell>
          <cell r="O713">
            <v>1684</v>
          </cell>
          <cell r="P713">
            <v>13</v>
          </cell>
          <cell r="Q713" t="b">
            <v>1</v>
          </cell>
          <cell r="R713">
            <v>2.2000000000000002</v>
          </cell>
          <cell r="S713">
            <v>779</v>
          </cell>
          <cell r="T713">
            <v>11.4</v>
          </cell>
          <cell r="U713" t="str">
            <v>Gap</v>
          </cell>
          <cell r="V713">
            <v>0</v>
          </cell>
          <cell r="W713" t="str">
            <v>TRUE טירת כרמל</v>
          </cell>
          <cell r="X713">
            <v>8855</v>
          </cell>
          <cell r="Y713">
            <v>2</v>
          </cell>
          <cell r="Z713">
            <v>12</v>
          </cell>
          <cell r="AA713" t="str">
            <v>Gap</v>
          </cell>
          <cell r="AB713">
            <v>2</v>
          </cell>
        </row>
        <row r="714">
          <cell r="B714">
            <v>2100</v>
          </cell>
          <cell r="C714" t="str">
            <v>טירת כרמל</v>
          </cell>
          <cell r="D714">
            <v>16320</v>
          </cell>
          <cell r="E714" t="str">
            <v>טב</v>
          </cell>
          <cell r="F714" t="str">
            <v>טב טירת כרמל</v>
          </cell>
          <cell r="G714" t="str">
            <v>הבית היהודי בראשות אריה פרג'ון</v>
          </cell>
          <cell r="H714" t="str">
            <v>פרג'ון אריה מצליח</v>
          </cell>
          <cell r="I714" t="str">
            <v>טירת כרמל פרג'ון אריה מצליח</v>
          </cell>
          <cell r="J714">
            <v>10131</v>
          </cell>
          <cell r="K714">
            <v>10131</v>
          </cell>
          <cell r="L714">
            <v>0.12891126246175105</v>
          </cell>
          <cell r="M714">
            <v>1306</v>
          </cell>
          <cell r="N714">
            <v>0.12891126246175105</v>
          </cell>
          <cell r="O714">
            <v>1306</v>
          </cell>
          <cell r="P714">
            <v>13</v>
          </cell>
          <cell r="Q714" t="b">
            <v>1</v>
          </cell>
          <cell r="R714">
            <v>1.7</v>
          </cell>
          <cell r="S714">
            <v>779</v>
          </cell>
          <cell r="T714">
            <v>11.4</v>
          </cell>
          <cell r="U714" t="str">
            <v>Gap</v>
          </cell>
          <cell r="V714">
            <v>0</v>
          </cell>
          <cell r="W714" t="str">
            <v>TRUE טירת כרמל</v>
          </cell>
          <cell r="X714">
            <v>8855</v>
          </cell>
          <cell r="Y714">
            <v>2</v>
          </cell>
          <cell r="Z714">
            <v>12</v>
          </cell>
          <cell r="AA714" t="str">
            <v>Gap</v>
          </cell>
          <cell r="AB714">
            <v>2</v>
          </cell>
        </row>
        <row r="715">
          <cell r="B715">
            <v>2100</v>
          </cell>
          <cell r="C715" t="str">
            <v>טירת כרמל</v>
          </cell>
          <cell r="D715">
            <v>16320</v>
          </cell>
          <cell r="E715" t="str">
            <v>פ</v>
          </cell>
          <cell r="F715" t="str">
            <v>פ טירת כרמל</v>
          </cell>
          <cell r="G715" t="str">
            <v>אמינות ויושר מוריס בנימין</v>
          </cell>
          <cell r="I715" t="str">
            <v xml:space="preserve">טירת כרמל </v>
          </cell>
          <cell r="J715">
            <v>10131</v>
          </cell>
          <cell r="K715">
            <v>10131</v>
          </cell>
          <cell r="L715">
            <v>7.7583654130885402E-2</v>
          </cell>
          <cell r="M715">
            <v>786</v>
          </cell>
          <cell r="N715">
            <v>7.7583654130885402E-2</v>
          </cell>
          <cell r="O715">
            <v>786</v>
          </cell>
          <cell r="P715">
            <v>13</v>
          </cell>
          <cell r="Q715" t="b">
            <v>1</v>
          </cell>
          <cell r="R715">
            <v>1</v>
          </cell>
          <cell r="S715">
            <v>779</v>
          </cell>
          <cell r="T715">
            <v>11.4</v>
          </cell>
          <cell r="U715" t="str">
            <v>Gap</v>
          </cell>
          <cell r="V715">
            <v>0</v>
          </cell>
          <cell r="W715" t="str">
            <v>TRUE טירת כרמל</v>
          </cell>
          <cell r="X715">
            <v>8855</v>
          </cell>
          <cell r="Y715">
            <v>1</v>
          </cell>
          <cell r="Z715">
            <v>12</v>
          </cell>
          <cell r="AA715" t="str">
            <v>Gap</v>
          </cell>
          <cell r="AB715">
            <v>1</v>
          </cell>
        </row>
        <row r="716">
          <cell r="B716">
            <v>2100</v>
          </cell>
          <cell r="C716" t="str">
            <v>טירת כרמל</v>
          </cell>
          <cell r="D716">
            <v>16320</v>
          </cell>
          <cell r="E716" t="str">
            <v>חי</v>
          </cell>
          <cell r="F716" t="str">
            <v>חי טירת כרמל</v>
          </cell>
          <cell r="G716" t="str">
            <v>בראשות דוד שחר</v>
          </cell>
          <cell r="H716" t="str">
            <v>שחר דוד</v>
          </cell>
          <cell r="I716" t="str">
            <v>טירת כרמל שחר דוד</v>
          </cell>
          <cell r="J716">
            <v>10131</v>
          </cell>
          <cell r="K716">
            <v>10131</v>
          </cell>
          <cell r="L716">
            <v>7.5806929227124661E-2</v>
          </cell>
          <cell r="M716">
            <v>768</v>
          </cell>
          <cell r="N716">
            <v>7.5806929227124661E-2</v>
          </cell>
          <cell r="O716">
            <v>768</v>
          </cell>
          <cell r="P716">
            <v>13</v>
          </cell>
          <cell r="Q716" t="b">
            <v>1</v>
          </cell>
          <cell r="R716">
            <v>1</v>
          </cell>
          <cell r="S716">
            <v>779</v>
          </cell>
          <cell r="T716">
            <v>11.4</v>
          </cell>
          <cell r="U716" t="str">
            <v>Gap</v>
          </cell>
          <cell r="V716">
            <v>0</v>
          </cell>
          <cell r="W716" t="str">
            <v>TRUE טירת כרמל</v>
          </cell>
          <cell r="X716">
            <v>8855</v>
          </cell>
          <cell r="Y716">
            <v>1</v>
          </cell>
          <cell r="Z716">
            <v>12</v>
          </cell>
          <cell r="AA716" t="str">
            <v>Gap</v>
          </cell>
          <cell r="AB716">
            <v>1</v>
          </cell>
        </row>
        <row r="717">
          <cell r="B717">
            <v>2100</v>
          </cell>
          <cell r="C717" t="str">
            <v>טירת כרמל</v>
          </cell>
          <cell r="D717">
            <v>16320</v>
          </cell>
          <cell r="E717" t="str">
            <v>כח</v>
          </cell>
          <cell r="F717" t="str">
            <v>כח טירת כרמל</v>
          </cell>
          <cell r="G717" t="str">
            <v>כוח 1 בראשות אפרת ששון דוד</v>
          </cell>
          <cell r="I717" t="str">
            <v xml:space="preserve">טירת כרמל </v>
          </cell>
          <cell r="J717">
            <v>10131</v>
          </cell>
          <cell r="K717">
            <v>10131</v>
          </cell>
          <cell r="L717">
            <v>7.5017273714342123E-2</v>
          </cell>
          <cell r="M717">
            <v>760</v>
          </cell>
          <cell r="N717">
            <v>7.5017273714342123E-2</v>
          </cell>
          <cell r="O717">
            <v>760</v>
          </cell>
          <cell r="P717">
            <v>13</v>
          </cell>
          <cell r="Q717" t="b">
            <v>1</v>
          </cell>
          <cell r="R717">
            <v>1</v>
          </cell>
          <cell r="S717">
            <v>779</v>
          </cell>
          <cell r="T717">
            <v>11.4</v>
          </cell>
          <cell r="U717" t="str">
            <v>Gap</v>
          </cell>
          <cell r="V717">
            <v>0</v>
          </cell>
          <cell r="W717" t="str">
            <v>TRUE טירת כרמל</v>
          </cell>
          <cell r="X717">
            <v>8855</v>
          </cell>
          <cell r="Y717">
            <v>1</v>
          </cell>
          <cell r="Z717">
            <v>12</v>
          </cell>
          <cell r="AA717" t="str">
            <v>Gap</v>
          </cell>
          <cell r="AB717">
            <v>1</v>
          </cell>
        </row>
        <row r="718">
          <cell r="B718">
            <v>2100</v>
          </cell>
          <cell r="C718" t="str">
            <v>טירת כרמל</v>
          </cell>
          <cell r="D718">
            <v>16320</v>
          </cell>
          <cell r="E718" t="str">
            <v>ץ</v>
          </cell>
          <cell r="F718" t="str">
            <v>ץ טירת כרמל</v>
          </cell>
          <cell r="G718" t="str">
            <v>עוצמה מיכאל כהן</v>
          </cell>
          <cell r="I718" t="str">
            <v xml:space="preserve">טירת כרמל </v>
          </cell>
          <cell r="J718">
            <v>10131</v>
          </cell>
          <cell r="K718">
            <v>10131</v>
          </cell>
          <cell r="L718">
            <v>7.2648307175994478E-2</v>
          </cell>
          <cell r="M718">
            <v>736</v>
          </cell>
          <cell r="N718">
            <v>7.2648307175994478E-2</v>
          </cell>
          <cell r="O718">
            <v>736.00000000000011</v>
          </cell>
          <cell r="P718">
            <v>13</v>
          </cell>
          <cell r="Q718" t="b">
            <v>1</v>
          </cell>
          <cell r="R718">
            <v>0.9</v>
          </cell>
          <cell r="S718">
            <v>779</v>
          </cell>
          <cell r="T718">
            <v>11.4</v>
          </cell>
          <cell r="U718" t="str">
            <v>Gap</v>
          </cell>
          <cell r="V718">
            <v>0</v>
          </cell>
          <cell r="W718" t="str">
            <v>TRUE טירת כרמל</v>
          </cell>
          <cell r="X718">
            <v>8855</v>
          </cell>
          <cell r="Y718">
            <v>1</v>
          </cell>
          <cell r="Z718">
            <v>12</v>
          </cell>
          <cell r="AA718" t="str">
            <v>Gap</v>
          </cell>
          <cell r="AB718">
            <v>1</v>
          </cell>
        </row>
        <row r="719">
          <cell r="B719">
            <v>2100</v>
          </cell>
          <cell r="C719" t="str">
            <v>טירת כרמל</v>
          </cell>
          <cell r="D719">
            <v>16320</v>
          </cell>
          <cell r="E719" t="str">
            <v>ל</v>
          </cell>
          <cell r="F719" t="str">
            <v>ל טירת כרמל</v>
          </cell>
          <cell r="G719" t="str">
            <v>מריומה</v>
          </cell>
          <cell r="I719" t="str">
            <v xml:space="preserve">טירת כרמל </v>
          </cell>
          <cell r="J719">
            <v>10131</v>
          </cell>
          <cell r="K719">
            <v>10131</v>
          </cell>
          <cell r="L719">
            <v>6.3172441022603887E-2</v>
          </cell>
          <cell r="M719">
            <v>640</v>
          </cell>
          <cell r="N719">
            <v>6.3172441022603887E-2</v>
          </cell>
          <cell r="O719">
            <v>640</v>
          </cell>
          <cell r="P719">
            <v>13</v>
          </cell>
          <cell r="Q719" t="b">
            <v>1</v>
          </cell>
          <cell r="R719">
            <v>0.8</v>
          </cell>
          <cell r="S719">
            <v>779</v>
          </cell>
          <cell r="T719">
            <v>11.4</v>
          </cell>
          <cell r="U719" t="str">
            <v>Gap</v>
          </cell>
          <cell r="V719">
            <v>0</v>
          </cell>
          <cell r="W719" t="str">
            <v>TRUE טירת כרמל</v>
          </cell>
          <cell r="X719">
            <v>8855</v>
          </cell>
          <cell r="Y719">
            <v>1</v>
          </cell>
          <cell r="Z719">
            <v>12</v>
          </cell>
          <cell r="AA719" t="str">
            <v>Gap</v>
          </cell>
          <cell r="AB719">
            <v>1</v>
          </cell>
        </row>
        <row r="720">
          <cell r="B720">
            <v>2100</v>
          </cell>
          <cell r="C720" t="str">
            <v>טירת כרמל</v>
          </cell>
          <cell r="D720">
            <v>16320</v>
          </cell>
          <cell r="E720" t="str">
            <v>על</v>
          </cell>
          <cell r="F720" t="str">
            <v>על טירת כרמל</v>
          </cell>
          <cell r="G720" t="str">
            <v>בראשות יגאל ישראל</v>
          </cell>
          <cell r="H720" t="str">
            <v>ישראל יגאל</v>
          </cell>
          <cell r="I720" t="str">
            <v>טירת כרמל ישראל יגאל</v>
          </cell>
          <cell r="J720">
            <v>10131</v>
          </cell>
          <cell r="K720">
            <v>10131</v>
          </cell>
          <cell r="L720">
            <v>4.6589675254170369E-2</v>
          </cell>
          <cell r="M720">
            <v>472</v>
          </cell>
          <cell r="N720">
            <v>4.6589675254170369E-2</v>
          </cell>
          <cell r="O720">
            <v>472</v>
          </cell>
          <cell r="P720">
            <v>13</v>
          </cell>
          <cell r="Q720" t="b">
            <v>0</v>
          </cell>
          <cell r="R720">
            <v>0</v>
          </cell>
          <cell r="S720">
            <v>779</v>
          </cell>
          <cell r="T720">
            <v>11.4</v>
          </cell>
          <cell r="U720" t="str">
            <v>Gap</v>
          </cell>
          <cell r="V720">
            <v>0</v>
          </cell>
          <cell r="W720" t="str">
            <v>FALSE טירת כרמל</v>
          </cell>
          <cell r="X720">
            <v>1276</v>
          </cell>
          <cell r="Y720">
            <v>0</v>
          </cell>
          <cell r="Z720">
            <v>12</v>
          </cell>
          <cell r="AA720" t="str">
            <v>Gap</v>
          </cell>
          <cell r="AB720">
            <v>0</v>
          </cell>
        </row>
        <row r="721">
          <cell r="B721">
            <v>2100</v>
          </cell>
          <cell r="C721" t="str">
            <v>טירת כרמל</v>
          </cell>
          <cell r="D721">
            <v>16320</v>
          </cell>
          <cell r="E721" t="str">
            <v>זך</v>
          </cell>
          <cell r="F721" t="str">
            <v>זך טירת כרמל</v>
          </cell>
          <cell r="G721" t="str">
            <v>אהבה ואחווה בראשות בנימין יעקב</v>
          </cell>
          <cell r="I721" t="str">
            <v xml:space="preserve">טירת כרמל </v>
          </cell>
          <cell r="J721">
            <v>10131</v>
          </cell>
          <cell r="K721">
            <v>10131</v>
          </cell>
          <cell r="L721">
            <v>2.6848287434606651E-2</v>
          </cell>
          <cell r="M721">
            <v>272</v>
          </cell>
          <cell r="N721">
            <v>2.6848287434606651E-2</v>
          </cell>
          <cell r="O721">
            <v>272</v>
          </cell>
          <cell r="P721">
            <v>13</v>
          </cell>
          <cell r="Q721" t="b">
            <v>0</v>
          </cell>
          <cell r="R721">
            <v>0</v>
          </cell>
          <cell r="S721">
            <v>779</v>
          </cell>
          <cell r="T721">
            <v>11.4</v>
          </cell>
          <cell r="U721" t="str">
            <v>Gap</v>
          </cell>
          <cell r="V721">
            <v>0</v>
          </cell>
          <cell r="W721" t="str">
            <v>FALSE טירת כרמל</v>
          </cell>
          <cell r="X721">
            <v>1276</v>
          </cell>
          <cell r="Y721">
            <v>0</v>
          </cell>
          <cell r="Z721">
            <v>12</v>
          </cell>
          <cell r="AA721" t="str">
            <v>Gap</v>
          </cell>
          <cell r="AB721">
            <v>0</v>
          </cell>
        </row>
        <row r="722">
          <cell r="B722">
            <v>2100</v>
          </cell>
          <cell r="C722" t="str">
            <v>טירת כרמל</v>
          </cell>
          <cell r="D722">
            <v>16320</v>
          </cell>
          <cell r="E722" t="str">
            <v>ג</v>
          </cell>
          <cell r="F722" t="str">
            <v>ג טירת כרמל</v>
          </cell>
          <cell r="G722" t="str">
            <v>אגודת ישראל</v>
          </cell>
          <cell r="I722" t="str">
            <v xml:space="preserve">טירת כרמל </v>
          </cell>
          <cell r="J722">
            <v>10131</v>
          </cell>
          <cell r="K722">
            <v>10131</v>
          </cell>
          <cell r="L722">
            <v>2.0432336393248447E-2</v>
          </cell>
          <cell r="M722">
            <v>207</v>
          </cell>
          <cell r="N722">
            <v>2.0432336393248447E-2</v>
          </cell>
          <cell r="O722">
            <v>207</v>
          </cell>
          <cell r="P722">
            <v>13</v>
          </cell>
          <cell r="Q722" t="b">
            <v>0</v>
          </cell>
          <cell r="R722">
            <v>0</v>
          </cell>
          <cell r="S722">
            <v>779</v>
          </cell>
          <cell r="T722">
            <v>11.4</v>
          </cell>
          <cell r="U722" t="str">
            <v>Gap</v>
          </cell>
          <cell r="V722">
            <v>0</v>
          </cell>
          <cell r="W722" t="str">
            <v>FALSE טירת כרמל</v>
          </cell>
          <cell r="X722">
            <v>1276</v>
          </cell>
          <cell r="Y722">
            <v>0</v>
          </cell>
          <cell r="Z722">
            <v>12</v>
          </cell>
          <cell r="AA722" t="str">
            <v>Gap</v>
          </cell>
          <cell r="AB722">
            <v>0</v>
          </cell>
        </row>
        <row r="723">
          <cell r="B723">
            <v>2100</v>
          </cell>
          <cell r="C723" t="str">
            <v>טירת כרמל</v>
          </cell>
          <cell r="D723">
            <v>16320</v>
          </cell>
          <cell r="E723" t="str">
            <v>ק</v>
          </cell>
          <cell r="F723" t="str">
            <v>ק טירת כרמל</v>
          </cell>
          <cell r="G723" t="str">
            <v>תנופה לקידום השכונות הוותיקות</v>
          </cell>
          <cell r="I723" t="str">
            <v xml:space="preserve">טירת כרמל </v>
          </cell>
          <cell r="J723">
            <v>10131</v>
          </cell>
          <cell r="K723">
            <v>10131</v>
          </cell>
          <cell r="L723">
            <v>1.8853025367683348E-2</v>
          </cell>
          <cell r="M723">
            <v>191</v>
          </cell>
          <cell r="N723">
            <v>1.8853025367683348E-2</v>
          </cell>
          <cell r="O723">
            <v>191</v>
          </cell>
          <cell r="P723">
            <v>13</v>
          </cell>
          <cell r="Q723" t="b">
            <v>0</v>
          </cell>
          <cell r="R723">
            <v>0</v>
          </cell>
          <cell r="S723">
            <v>779</v>
          </cell>
          <cell r="T723">
            <v>11.4</v>
          </cell>
          <cell r="U723" t="str">
            <v>Gap</v>
          </cell>
          <cell r="V723">
            <v>0</v>
          </cell>
          <cell r="W723" t="str">
            <v>FALSE טירת כרמל</v>
          </cell>
          <cell r="X723">
            <v>1276</v>
          </cell>
          <cell r="Y723">
            <v>0</v>
          </cell>
          <cell r="Z723">
            <v>12</v>
          </cell>
          <cell r="AA723" t="str">
            <v>Gap</v>
          </cell>
          <cell r="AB723">
            <v>0</v>
          </cell>
        </row>
        <row r="724">
          <cell r="B724">
            <v>2100</v>
          </cell>
          <cell r="C724" t="str">
            <v>טירת כרמל</v>
          </cell>
          <cell r="D724">
            <v>16320</v>
          </cell>
          <cell r="E724" t="str">
            <v>נ</v>
          </cell>
          <cell r="F724" t="str">
            <v>נ טירת כרמל</v>
          </cell>
          <cell r="G724" t="str">
            <v>חסד לאברהם</v>
          </cell>
          <cell r="I724" t="str">
            <v xml:space="preserve">טירת כרמל </v>
          </cell>
          <cell r="J724">
            <v>10131</v>
          </cell>
          <cell r="K724">
            <v>10131</v>
          </cell>
          <cell r="L724">
            <v>1.3226729839107689E-2</v>
          </cell>
          <cell r="M724">
            <v>134</v>
          </cell>
          <cell r="N724">
            <v>1.3226729839107689E-2</v>
          </cell>
          <cell r="O724">
            <v>134</v>
          </cell>
          <cell r="P724">
            <v>13</v>
          </cell>
          <cell r="Q724" t="b">
            <v>0</v>
          </cell>
          <cell r="R724">
            <v>0</v>
          </cell>
          <cell r="S724">
            <v>779</v>
          </cell>
          <cell r="T724">
            <v>11.4</v>
          </cell>
          <cell r="U724" t="str">
            <v>Gap</v>
          </cell>
          <cell r="V724">
            <v>0</v>
          </cell>
          <cell r="W724" t="str">
            <v>FALSE טירת כרמל</v>
          </cell>
          <cell r="X724">
            <v>1276</v>
          </cell>
          <cell r="Y724">
            <v>0</v>
          </cell>
          <cell r="Z724">
            <v>12</v>
          </cell>
          <cell r="AA724" t="str">
            <v>Gap</v>
          </cell>
          <cell r="AB724">
            <v>0</v>
          </cell>
        </row>
        <row r="725">
          <cell r="B725">
            <v>8900</v>
          </cell>
          <cell r="C725" t="str">
            <v>טמרה</v>
          </cell>
          <cell r="D725">
            <v>19719</v>
          </cell>
          <cell r="E725" t="str">
            <v>שת</v>
          </cell>
          <cell r="F725" t="str">
            <v>שת טמרה</v>
          </cell>
          <cell r="G725" t="str">
            <v>אלתקדם ואלאזדהאר</v>
          </cell>
          <cell r="I725" t="str">
            <v xml:space="preserve">טמרה </v>
          </cell>
          <cell r="J725">
            <v>17697</v>
          </cell>
          <cell r="K725">
            <v>17697</v>
          </cell>
          <cell r="L725">
            <v>7.2272136520314181E-2</v>
          </cell>
          <cell r="M725">
            <v>1279</v>
          </cell>
          <cell r="N725">
            <v>7.2272136520314181E-2</v>
          </cell>
          <cell r="O725">
            <v>1279</v>
          </cell>
          <cell r="P725">
            <v>15</v>
          </cell>
          <cell r="Q725" t="b">
            <v>1</v>
          </cell>
          <cell r="R725">
            <v>1.1000000000000001</v>
          </cell>
          <cell r="S725">
            <v>1180</v>
          </cell>
          <cell r="T725">
            <v>10.900000000000002</v>
          </cell>
          <cell r="U725" t="str">
            <v>Gap</v>
          </cell>
          <cell r="V725">
            <v>0</v>
          </cell>
          <cell r="W725" t="str">
            <v>TRUE טמרה</v>
          </cell>
          <cell r="X725">
            <v>12559</v>
          </cell>
          <cell r="Y725">
            <v>2</v>
          </cell>
          <cell r="Z725">
            <v>13</v>
          </cell>
          <cell r="AA725" t="str">
            <v>Gap</v>
          </cell>
          <cell r="AB725">
            <v>2</v>
          </cell>
        </row>
        <row r="726">
          <cell r="B726">
            <v>8900</v>
          </cell>
          <cell r="C726" t="str">
            <v>טמרה</v>
          </cell>
          <cell r="D726">
            <v>19719</v>
          </cell>
          <cell r="E726" t="str">
            <v>ז</v>
          </cell>
          <cell r="F726" t="str">
            <v>ז טמרה</v>
          </cell>
          <cell r="G726" t="str">
            <v>אלאסראא</v>
          </cell>
          <cell r="I726" t="str">
            <v xml:space="preserve">טמרה </v>
          </cell>
          <cell r="J726">
            <v>17697</v>
          </cell>
          <cell r="K726">
            <v>17697</v>
          </cell>
          <cell r="L726">
            <v>7.1876589252415662E-2</v>
          </cell>
          <cell r="M726">
            <v>1272</v>
          </cell>
          <cell r="N726">
            <v>7.1876589252415662E-2</v>
          </cell>
          <cell r="O726">
            <v>1272</v>
          </cell>
          <cell r="P726">
            <v>15</v>
          </cell>
          <cell r="Q726" t="b">
            <v>1</v>
          </cell>
          <cell r="R726">
            <v>1.1000000000000001</v>
          </cell>
          <cell r="S726">
            <v>1180</v>
          </cell>
          <cell r="T726">
            <v>10.900000000000002</v>
          </cell>
          <cell r="U726" t="str">
            <v>Gap</v>
          </cell>
          <cell r="V726">
            <v>0</v>
          </cell>
          <cell r="W726" t="str">
            <v>TRUE טמרה</v>
          </cell>
          <cell r="X726">
            <v>12559</v>
          </cell>
          <cell r="Y726">
            <v>2</v>
          </cell>
          <cell r="Z726">
            <v>13</v>
          </cell>
          <cell r="AA726" t="str">
            <v>Gap</v>
          </cell>
          <cell r="AB726">
            <v>2</v>
          </cell>
        </row>
        <row r="727">
          <cell r="B727">
            <v>8900</v>
          </cell>
          <cell r="C727" t="str">
            <v>טמרה</v>
          </cell>
          <cell r="D727">
            <v>19719</v>
          </cell>
          <cell r="E727" t="str">
            <v>ץ</v>
          </cell>
          <cell r="F727" t="str">
            <v>ץ טמרה</v>
          </cell>
          <cell r="G727" t="str">
            <v>טמרה בלדי</v>
          </cell>
          <cell r="I727" t="str">
            <v xml:space="preserve">טמרה </v>
          </cell>
          <cell r="J727">
            <v>17697</v>
          </cell>
          <cell r="K727">
            <v>17697</v>
          </cell>
          <cell r="L727">
            <v>7.0915974458947845E-2</v>
          </cell>
          <cell r="M727">
            <v>1255</v>
          </cell>
          <cell r="N727">
            <v>7.0915974458947845E-2</v>
          </cell>
          <cell r="O727">
            <v>1255</v>
          </cell>
          <cell r="P727">
            <v>15</v>
          </cell>
          <cell r="Q727" t="b">
            <v>1</v>
          </cell>
          <cell r="R727">
            <v>1.1000000000000001</v>
          </cell>
          <cell r="S727">
            <v>1180</v>
          </cell>
          <cell r="T727">
            <v>10.900000000000002</v>
          </cell>
          <cell r="U727" t="str">
            <v>Gap</v>
          </cell>
          <cell r="V727">
            <v>0</v>
          </cell>
          <cell r="W727" t="str">
            <v>TRUE טמרה</v>
          </cell>
          <cell r="X727">
            <v>12559</v>
          </cell>
          <cell r="Y727">
            <v>1</v>
          </cell>
          <cell r="Z727">
            <v>13</v>
          </cell>
          <cell r="AA727" t="str">
            <v>Gap</v>
          </cell>
          <cell r="AB727">
            <v>1</v>
          </cell>
        </row>
        <row r="728">
          <cell r="B728">
            <v>8900</v>
          </cell>
          <cell r="C728" t="str">
            <v>טמרה</v>
          </cell>
          <cell r="D728">
            <v>19719</v>
          </cell>
          <cell r="E728" t="str">
            <v>חפ</v>
          </cell>
          <cell r="F728" t="str">
            <v>חפ טמרה</v>
          </cell>
          <cell r="G728" t="str">
            <v>אלספאא</v>
          </cell>
          <cell r="I728" t="str">
            <v xml:space="preserve">טמרה </v>
          </cell>
          <cell r="J728">
            <v>17697</v>
          </cell>
          <cell r="K728">
            <v>17697</v>
          </cell>
          <cell r="L728">
            <v>7.0633440696163188E-2</v>
          </cell>
          <cell r="M728">
            <v>1250</v>
          </cell>
          <cell r="N728">
            <v>7.0633440696163188E-2</v>
          </cell>
          <cell r="O728">
            <v>1250</v>
          </cell>
          <cell r="P728">
            <v>15</v>
          </cell>
          <cell r="Q728" t="b">
            <v>1</v>
          </cell>
          <cell r="R728">
            <v>1.1000000000000001</v>
          </cell>
          <cell r="S728">
            <v>1180</v>
          </cell>
          <cell r="T728">
            <v>10.900000000000002</v>
          </cell>
          <cell r="U728" t="str">
            <v>Gap</v>
          </cell>
          <cell r="V728">
            <v>0</v>
          </cell>
          <cell r="W728" t="str">
            <v>TRUE טמרה</v>
          </cell>
          <cell r="X728">
            <v>12559</v>
          </cell>
          <cell r="Y728">
            <v>1</v>
          </cell>
          <cell r="Z728">
            <v>13</v>
          </cell>
          <cell r="AA728" t="str">
            <v>Gap</v>
          </cell>
          <cell r="AB728">
            <v>1</v>
          </cell>
        </row>
        <row r="729">
          <cell r="B729">
            <v>8900</v>
          </cell>
          <cell r="C729" t="str">
            <v>טמרה</v>
          </cell>
          <cell r="D729">
            <v>19719</v>
          </cell>
          <cell r="E729" t="str">
            <v>גט</v>
          </cell>
          <cell r="F729" t="str">
            <v>גט טמרה</v>
          </cell>
          <cell r="G729" t="str">
            <v>חזית טמרה הדמוקרטית</v>
          </cell>
          <cell r="I729" t="str">
            <v xml:space="preserve">טמרה </v>
          </cell>
          <cell r="J729">
            <v>17697</v>
          </cell>
          <cell r="K729">
            <v>17697</v>
          </cell>
          <cell r="L729">
            <v>6.6508447759507261E-2</v>
          </cell>
          <cell r="M729">
            <v>1177</v>
          </cell>
          <cell r="N729">
            <v>6.6508447759507261E-2</v>
          </cell>
          <cell r="O729">
            <v>1177</v>
          </cell>
          <cell r="P729">
            <v>15</v>
          </cell>
          <cell r="Q729" t="b">
            <v>1</v>
          </cell>
          <cell r="R729">
            <v>1</v>
          </cell>
          <cell r="S729">
            <v>1180</v>
          </cell>
          <cell r="T729">
            <v>10.900000000000002</v>
          </cell>
          <cell r="U729" t="str">
            <v>Gap</v>
          </cell>
          <cell r="V729">
            <v>0</v>
          </cell>
          <cell r="W729" t="str">
            <v>TRUE טמרה</v>
          </cell>
          <cell r="X729">
            <v>12559</v>
          </cell>
          <cell r="Y729">
            <v>1</v>
          </cell>
          <cell r="Z729">
            <v>13</v>
          </cell>
          <cell r="AA729" t="str">
            <v>Gap</v>
          </cell>
          <cell r="AB729">
            <v>1</v>
          </cell>
        </row>
        <row r="730">
          <cell r="B730">
            <v>8900</v>
          </cell>
          <cell r="C730" t="str">
            <v>טמרה</v>
          </cell>
          <cell r="D730">
            <v>19719</v>
          </cell>
          <cell r="E730" t="str">
            <v>אה</v>
          </cell>
          <cell r="F730" t="str">
            <v>אה טמרה</v>
          </cell>
          <cell r="G730" t="str">
            <v>אל נג'אח</v>
          </cell>
          <cell r="I730" t="str">
            <v xml:space="preserve">טמרה </v>
          </cell>
          <cell r="J730">
            <v>17697</v>
          </cell>
          <cell r="K730">
            <v>17697</v>
          </cell>
          <cell r="L730">
            <v>6.6169407244165673E-2</v>
          </cell>
          <cell r="M730">
            <v>1171</v>
          </cell>
          <cell r="N730">
            <v>6.6169407244165673E-2</v>
          </cell>
          <cell r="O730">
            <v>1171</v>
          </cell>
          <cell r="P730">
            <v>15</v>
          </cell>
          <cell r="Q730" t="b">
            <v>1</v>
          </cell>
          <cell r="R730">
            <v>1</v>
          </cell>
          <cell r="S730">
            <v>1180</v>
          </cell>
          <cell r="T730">
            <v>10.900000000000002</v>
          </cell>
          <cell r="U730" t="str">
            <v>Gap</v>
          </cell>
          <cell r="V730">
            <v>0</v>
          </cell>
          <cell r="W730" t="str">
            <v>TRUE טמרה</v>
          </cell>
          <cell r="X730">
            <v>12559</v>
          </cell>
          <cell r="Y730">
            <v>1</v>
          </cell>
          <cell r="Z730">
            <v>13</v>
          </cell>
          <cell r="AA730" t="str">
            <v>Gap</v>
          </cell>
          <cell r="AB730">
            <v>1</v>
          </cell>
        </row>
        <row r="731">
          <cell r="B731">
            <v>8900</v>
          </cell>
          <cell r="C731" t="str">
            <v>טמרה</v>
          </cell>
          <cell r="D731">
            <v>19719</v>
          </cell>
          <cell r="E731" t="str">
            <v>ע</v>
          </cell>
          <cell r="F731" t="str">
            <v>ע טמרה</v>
          </cell>
          <cell r="G731" t="str">
            <v>אלאנתמאא</v>
          </cell>
          <cell r="I731" t="str">
            <v xml:space="preserve">טמרה </v>
          </cell>
          <cell r="J731">
            <v>17697</v>
          </cell>
          <cell r="K731">
            <v>17697</v>
          </cell>
          <cell r="L731">
            <v>6.390913714188845E-2</v>
          </cell>
          <cell r="M731">
            <v>1131</v>
          </cell>
          <cell r="N731">
            <v>6.390913714188845E-2</v>
          </cell>
          <cell r="O731">
            <v>1131</v>
          </cell>
          <cell r="P731">
            <v>15</v>
          </cell>
          <cell r="Q731" t="b">
            <v>1</v>
          </cell>
          <cell r="R731">
            <v>1</v>
          </cell>
          <cell r="S731">
            <v>1180</v>
          </cell>
          <cell r="T731">
            <v>10.900000000000002</v>
          </cell>
          <cell r="U731" t="str">
            <v>Gap</v>
          </cell>
          <cell r="V731">
            <v>0</v>
          </cell>
          <cell r="W731" t="str">
            <v>TRUE טמרה</v>
          </cell>
          <cell r="X731">
            <v>12559</v>
          </cell>
          <cell r="Y731">
            <v>1</v>
          </cell>
          <cell r="Z731">
            <v>13</v>
          </cell>
          <cell r="AA731" t="str">
            <v>Gap</v>
          </cell>
          <cell r="AB731">
            <v>1</v>
          </cell>
        </row>
        <row r="732">
          <cell r="B732">
            <v>8900</v>
          </cell>
          <cell r="C732" t="str">
            <v>טמרה</v>
          </cell>
          <cell r="D732">
            <v>19719</v>
          </cell>
          <cell r="E732" t="str">
            <v>חל</v>
          </cell>
          <cell r="F732" t="str">
            <v>חל טמרה</v>
          </cell>
          <cell r="G732" t="str">
            <v>וחדת אלופאק</v>
          </cell>
          <cell r="I732" t="str">
            <v xml:space="preserve">טמרה </v>
          </cell>
          <cell r="J732">
            <v>17697</v>
          </cell>
          <cell r="K732">
            <v>17697</v>
          </cell>
          <cell r="L732">
            <v>6.3400576368876083E-2</v>
          </cell>
          <cell r="M732">
            <v>1122</v>
          </cell>
          <cell r="N732">
            <v>6.3400576368876083E-2</v>
          </cell>
          <cell r="O732">
            <v>1122</v>
          </cell>
          <cell r="P732">
            <v>15</v>
          </cell>
          <cell r="Q732" t="b">
            <v>1</v>
          </cell>
          <cell r="R732">
            <v>1</v>
          </cell>
          <cell r="S732">
            <v>1180</v>
          </cell>
          <cell r="T732">
            <v>10.900000000000002</v>
          </cell>
          <cell r="U732" t="str">
            <v>Gap</v>
          </cell>
          <cell r="V732">
            <v>0</v>
          </cell>
          <cell r="W732" t="str">
            <v>TRUE טמרה</v>
          </cell>
          <cell r="X732">
            <v>12559</v>
          </cell>
          <cell r="Y732">
            <v>1</v>
          </cell>
          <cell r="Z732">
            <v>13</v>
          </cell>
          <cell r="AA732" t="str">
            <v>Gap</v>
          </cell>
          <cell r="AB732">
            <v>1</v>
          </cell>
        </row>
        <row r="733">
          <cell r="B733">
            <v>8900</v>
          </cell>
          <cell r="C733" t="str">
            <v>טמרה</v>
          </cell>
          <cell r="D733">
            <v>19719</v>
          </cell>
          <cell r="E733" t="str">
            <v>א</v>
          </cell>
          <cell r="F733" t="str">
            <v>א טמרה</v>
          </cell>
          <cell r="G733" t="str">
            <v>קואדר טמרה</v>
          </cell>
          <cell r="I733" t="str">
            <v xml:space="preserve">טמרה </v>
          </cell>
          <cell r="J733">
            <v>17697</v>
          </cell>
          <cell r="K733">
            <v>17697</v>
          </cell>
          <cell r="L733">
            <v>6.0857772503814203E-2</v>
          </cell>
          <cell r="M733">
            <v>1077</v>
          </cell>
          <cell r="N733">
            <v>6.0857772503814203E-2</v>
          </cell>
          <cell r="O733">
            <v>1077</v>
          </cell>
          <cell r="P733">
            <v>15</v>
          </cell>
          <cell r="Q733" t="b">
            <v>1</v>
          </cell>
          <cell r="R733">
            <v>0.9</v>
          </cell>
          <cell r="S733">
            <v>1180</v>
          </cell>
          <cell r="T733">
            <v>10.900000000000002</v>
          </cell>
          <cell r="U733" t="str">
            <v>Gap</v>
          </cell>
          <cell r="V733">
            <v>0</v>
          </cell>
          <cell r="W733" t="str">
            <v>TRUE טמרה</v>
          </cell>
          <cell r="X733">
            <v>12559</v>
          </cell>
          <cell r="Y733">
            <v>1</v>
          </cell>
          <cell r="Z733">
            <v>13</v>
          </cell>
          <cell r="AA733" t="str">
            <v>Gap</v>
          </cell>
          <cell r="AB733">
            <v>1</v>
          </cell>
        </row>
        <row r="734">
          <cell r="B734">
            <v>8900</v>
          </cell>
          <cell r="C734" t="str">
            <v>טמרה</v>
          </cell>
          <cell r="D734">
            <v>19719</v>
          </cell>
          <cell r="E734" t="str">
            <v>ך</v>
          </cell>
          <cell r="F734" t="str">
            <v>ך טמרה</v>
          </cell>
          <cell r="G734" t="str">
            <v>חרקת אלבנאא אלחדאריה</v>
          </cell>
          <cell r="I734" t="str">
            <v xml:space="preserve">טמרה </v>
          </cell>
          <cell r="J734">
            <v>17697</v>
          </cell>
          <cell r="K734">
            <v>17697</v>
          </cell>
          <cell r="L734">
            <v>5.2833813640730067E-2</v>
          </cell>
          <cell r="M734">
            <v>935</v>
          </cell>
          <cell r="N734">
            <v>5.2833813640730067E-2</v>
          </cell>
          <cell r="O734">
            <v>935</v>
          </cell>
          <cell r="P734">
            <v>15</v>
          </cell>
          <cell r="Q734" t="b">
            <v>1</v>
          </cell>
          <cell r="R734">
            <v>0.8</v>
          </cell>
          <cell r="S734">
            <v>1180</v>
          </cell>
          <cell r="T734">
            <v>10.900000000000002</v>
          </cell>
          <cell r="U734" t="str">
            <v>Gap</v>
          </cell>
          <cell r="V734">
            <v>0</v>
          </cell>
          <cell r="W734" t="str">
            <v>TRUE טמרה</v>
          </cell>
          <cell r="X734">
            <v>12559</v>
          </cell>
          <cell r="Y734">
            <v>1</v>
          </cell>
          <cell r="Z734">
            <v>13</v>
          </cell>
          <cell r="AA734" t="str">
            <v>Gap</v>
          </cell>
          <cell r="AB734">
            <v>1</v>
          </cell>
        </row>
        <row r="735">
          <cell r="B735">
            <v>8900</v>
          </cell>
          <cell r="C735" t="str">
            <v>טמרה</v>
          </cell>
          <cell r="D735">
            <v>19719</v>
          </cell>
          <cell r="E735" t="str">
            <v>ד</v>
          </cell>
          <cell r="F735" t="str">
            <v>ד טמרה</v>
          </cell>
          <cell r="G735" t="str">
            <v>אלתג'מע אלווטני אלדמוקרטי</v>
          </cell>
          <cell r="I735" t="str">
            <v xml:space="preserve">טמרה </v>
          </cell>
          <cell r="J735">
            <v>17697</v>
          </cell>
          <cell r="K735">
            <v>17697</v>
          </cell>
          <cell r="L735">
            <v>5.0291009775668194E-2</v>
          </cell>
          <cell r="M735">
            <v>890</v>
          </cell>
          <cell r="N735">
            <v>5.0291009775668194E-2</v>
          </cell>
          <cell r="O735">
            <v>890</v>
          </cell>
          <cell r="P735">
            <v>15</v>
          </cell>
          <cell r="Q735" t="b">
            <v>1</v>
          </cell>
          <cell r="R735">
            <v>0.8</v>
          </cell>
          <cell r="S735">
            <v>1180</v>
          </cell>
          <cell r="T735">
            <v>10.900000000000002</v>
          </cell>
          <cell r="U735" t="str">
            <v>Gap</v>
          </cell>
          <cell r="V735">
            <v>0</v>
          </cell>
          <cell r="W735" t="str">
            <v>TRUE טמרה</v>
          </cell>
          <cell r="X735">
            <v>12559</v>
          </cell>
          <cell r="Y735">
            <v>1</v>
          </cell>
          <cell r="Z735">
            <v>13</v>
          </cell>
          <cell r="AA735" t="str">
            <v>Gap</v>
          </cell>
          <cell r="AB735">
            <v>1</v>
          </cell>
        </row>
        <row r="736">
          <cell r="B736">
            <v>8900</v>
          </cell>
          <cell r="C736" t="str">
            <v>טמרה</v>
          </cell>
          <cell r="D736">
            <v>19719</v>
          </cell>
          <cell r="E736" t="str">
            <v>נ</v>
          </cell>
          <cell r="F736" t="str">
            <v>נ טמרה</v>
          </cell>
          <cell r="G736" t="str">
            <v>אל ופאק</v>
          </cell>
          <cell r="I736" t="str">
            <v xml:space="preserve">טמרה </v>
          </cell>
          <cell r="J736">
            <v>17697</v>
          </cell>
          <cell r="K736">
            <v>17697</v>
          </cell>
          <cell r="L736">
            <v>4.7522178900378596E-2</v>
          </cell>
          <cell r="M736">
            <v>841</v>
          </cell>
          <cell r="N736">
            <v>4.7522178900378596E-2</v>
          </cell>
          <cell r="O736">
            <v>841</v>
          </cell>
          <cell r="P736">
            <v>15</v>
          </cell>
          <cell r="Q736" t="b">
            <v>0</v>
          </cell>
          <cell r="R736">
            <v>0</v>
          </cell>
          <cell r="S736">
            <v>1180</v>
          </cell>
          <cell r="T736">
            <v>10.900000000000002</v>
          </cell>
          <cell r="U736" t="str">
            <v>Gap</v>
          </cell>
          <cell r="V736">
            <v>0</v>
          </cell>
          <cell r="W736" t="str">
            <v>FALSE טמרה</v>
          </cell>
          <cell r="X736">
            <v>5138</v>
          </cell>
          <cell r="Y736">
            <v>0</v>
          </cell>
          <cell r="Z736">
            <v>13</v>
          </cell>
          <cell r="AA736" t="str">
            <v>Gap</v>
          </cell>
          <cell r="AB736">
            <v>0</v>
          </cell>
        </row>
        <row r="737">
          <cell r="B737">
            <v>8900</v>
          </cell>
          <cell r="C737" t="str">
            <v>טמרה</v>
          </cell>
          <cell r="D737">
            <v>19719</v>
          </cell>
          <cell r="E737" t="str">
            <v>יק</v>
          </cell>
          <cell r="F737" t="str">
            <v>יק טמרה</v>
          </cell>
          <cell r="G737" t="str">
            <v>אלווחדה ואלעטאא</v>
          </cell>
          <cell r="I737" t="str">
            <v xml:space="preserve">טמרה </v>
          </cell>
          <cell r="J737">
            <v>17697</v>
          </cell>
          <cell r="K737">
            <v>17697</v>
          </cell>
          <cell r="L737">
            <v>4.5261908798101373E-2</v>
          </cell>
          <cell r="M737">
            <v>801</v>
          </cell>
          <cell r="N737">
            <v>4.5261908798101373E-2</v>
          </cell>
          <cell r="O737">
            <v>801</v>
          </cell>
          <cell r="P737">
            <v>15</v>
          </cell>
          <cell r="Q737" t="b">
            <v>0</v>
          </cell>
          <cell r="R737">
            <v>0</v>
          </cell>
          <cell r="S737">
            <v>1180</v>
          </cell>
          <cell r="T737">
            <v>10.900000000000002</v>
          </cell>
          <cell r="U737" t="str">
            <v>Gap</v>
          </cell>
          <cell r="V737">
            <v>0</v>
          </cell>
          <cell r="W737" t="str">
            <v>FALSE טמרה</v>
          </cell>
          <cell r="X737">
            <v>5138</v>
          </cell>
          <cell r="Y737">
            <v>0</v>
          </cell>
          <cell r="Z737">
            <v>13</v>
          </cell>
          <cell r="AA737" t="str">
            <v>Gap</v>
          </cell>
          <cell r="AB737">
            <v>0</v>
          </cell>
        </row>
        <row r="738">
          <cell r="B738">
            <v>8900</v>
          </cell>
          <cell r="C738" t="str">
            <v>טמרה</v>
          </cell>
          <cell r="D738">
            <v>19719</v>
          </cell>
          <cell r="E738" t="str">
            <v>מ</v>
          </cell>
          <cell r="F738" t="str">
            <v>מ טמרה</v>
          </cell>
          <cell r="G738" t="str">
            <v>טמרה אלמחבה ואלמסאוואה</v>
          </cell>
          <cell r="I738" t="str">
            <v xml:space="preserve">טמרה </v>
          </cell>
          <cell r="J738">
            <v>17697</v>
          </cell>
          <cell r="K738">
            <v>17697</v>
          </cell>
          <cell r="L738">
            <v>3.9667740294965247E-2</v>
          </cell>
          <cell r="M738">
            <v>702</v>
          </cell>
          <cell r="N738">
            <v>3.9667740294965247E-2</v>
          </cell>
          <cell r="O738">
            <v>702</v>
          </cell>
          <cell r="P738">
            <v>15</v>
          </cell>
          <cell r="Q738" t="b">
            <v>0</v>
          </cell>
          <cell r="R738">
            <v>0</v>
          </cell>
          <cell r="S738">
            <v>1180</v>
          </cell>
          <cell r="T738">
            <v>10.900000000000002</v>
          </cell>
          <cell r="U738" t="str">
            <v>Gap</v>
          </cell>
          <cell r="V738">
            <v>0</v>
          </cell>
          <cell r="W738" t="str">
            <v>FALSE טמרה</v>
          </cell>
          <cell r="X738">
            <v>5138</v>
          </cell>
          <cell r="Y738">
            <v>0</v>
          </cell>
          <cell r="Z738">
            <v>13</v>
          </cell>
          <cell r="AA738" t="str">
            <v>Gap</v>
          </cell>
          <cell r="AB738">
            <v>0</v>
          </cell>
        </row>
        <row r="739">
          <cell r="B739">
            <v>8900</v>
          </cell>
          <cell r="C739" t="str">
            <v>טמרה</v>
          </cell>
          <cell r="D739">
            <v>19719</v>
          </cell>
          <cell r="E739" t="str">
            <v>צק</v>
          </cell>
          <cell r="F739" t="str">
            <v>צק טמרה</v>
          </cell>
          <cell r="G739" t="str">
            <v>עהד אלג'מאהיר</v>
          </cell>
          <cell r="I739" t="str">
            <v xml:space="preserve">טמרה </v>
          </cell>
          <cell r="J739">
            <v>17697</v>
          </cell>
          <cell r="K739">
            <v>17697</v>
          </cell>
          <cell r="L739">
            <v>3.9611233542408315E-2</v>
          </cell>
          <cell r="M739">
            <v>701</v>
          </cell>
          <cell r="N739">
            <v>3.9611233542408315E-2</v>
          </cell>
          <cell r="O739">
            <v>701</v>
          </cell>
          <cell r="P739">
            <v>15</v>
          </cell>
          <cell r="Q739" t="b">
            <v>0</v>
          </cell>
          <cell r="R739">
            <v>0</v>
          </cell>
          <cell r="S739">
            <v>1180</v>
          </cell>
          <cell r="T739">
            <v>10.900000000000002</v>
          </cell>
          <cell r="U739" t="str">
            <v>Gap</v>
          </cell>
          <cell r="V739">
            <v>0</v>
          </cell>
          <cell r="W739" t="str">
            <v>FALSE טמרה</v>
          </cell>
          <cell r="X739">
            <v>5138</v>
          </cell>
          <cell r="Y739">
            <v>0</v>
          </cell>
          <cell r="Z739">
            <v>13</v>
          </cell>
          <cell r="AA739" t="str">
            <v>Gap</v>
          </cell>
          <cell r="AB739">
            <v>0</v>
          </cell>
        </row>
        <row r="740">
          <cell r="B740">
            <v>8900</v>
          </cell>
          <cell r="C740" t="str">
            <v>טמרה</v>
          </cell>
          <cell r="D740">
            <v>19719</v>
          </cell>
          <cell r="E740" t="str">
            <v>ק</v>
          </cell>
          <cell r="F740" t="str">
            <v>ק טמרה</v>
          </cell>
          <cell r="G740" t="str">
            <v>חרקת שבאב תגייר ולאסלאח</v>
          </cell>
          <cell r="I740" t="str">
            <v xml:space="preserve">טמרה </v>
          </cell>
          <cell r="J740">
            <v>17697</v>
          </cell>
          <cell r="K740">
            <v>17697</v>
          </cell>
          <cell r="L740">
            <v>3.3791038029044471E-2</v>
          </cell>
          <cell r="M740">
            <v>598</v>
          </cell>
          <cell r="N740">
            <v>3.3791038029044471E-2</v>
          </cell>
          <cell r="O740">
            <v>598</v>
          </cell>
          <cell r="P740">
            <v>15</v>
          </cell>
          <cell r="Q740" t="b">
            <v>0</v>
          </cell>
          <cell r="R740">
            <v>0</v>
          </cell>
          <cell r="S740">
            <v>1180</v>
          </cell>
          <cell r="T740">
            <v>10.900000000000002</v>
          </cell>
          <cell r="U740" t="str">
            <v>Gap</v>
          </cell>
          <cell r="V740">
            <v>0</v>
          </cell>
          <cell r="W740" t="str">
            <v>FALSE טמרה</v>
          </cell>
          <cell r="X740">
            <v>5138</v>
          </cell>
          <cell r="Y740">
            <v>0</v>
          </cell>
          <cell r="Z740">
            <v>13</v>
          </cell>
          <cell r="AA740" t="str">
            <v>Gap</v>
          </cell>
          <cell r="AB740">
            <v>0</v>
          </cell>
        </row>
        <row r="741">
          <cell r="B741">
            <v>8900</v>
          </cell>
          <cell r="C741" t="str">
            <v>טמרה</v>
          </cell>
          <cell r="D741">
            <v>19719</v>
          </cell>
          <cell r="E741" t="str">
            <v>מע</v>
          </cell>
          <cell r="F741" t="str">
            <v>מע טמרה</v>
          </cell>
          <cell r="G741" t="str">
            <v>המפלגה הדמוקרטית הערבית</v>
          </cell>
          <cell r="I741" t="str">
            <v xml:space="preserve">טמרה </v>
          </cell>
          <cell r="J741">
            <v>17697</v>
          </cell>
          <cell r="K741">
            <v>17697</v>
          </cell>
          <cell r="L741">
            <v>3.1982821947222691E-2</v>
          </cell>
          <cell r="M741">
            <v>566</v>
          </cell>
          <cell r="N741">
            <v>3.1982821947222691E-2</v>
          </cell>
          <cell r="O741">
            <v>566</v>
          </cell>
          <cell r="P741">
            <v>15</v>
          </cell>
          <cell r="Q741" t="b">
            <v>0</v>
          </cell>
          <cell r="R741">
            <v>0</v>
          </cell>
          <cell r="S741">
            <v>1180</v>
          </cell>
          <cell r="T741">
            <v>10.900000000000002</v>
          </cell>
          <cell r="U741" t="str">
            <v>Gap</v>
          </cell>
          <cell r="V741">
            <v>0</v>
          </cell>
          <cell r="W741" t="str">
            <v>FALSE טמרה</v>
          </cell>
          <cell r="X741">
            <v>5138</v>
          </cell>
          <cell r="Y741">
            <v>0</v>
          </cell>
          <cell r="Z741">
            <v>13</v>
          </cell>
          <cell r="AA741" t="str">
            <v>Gap</v>
          </cell>
          <cell r="AB741">
            <v>0</v>
          </cell>
        </row>
        <row r="742">
          <cell r="B742">
            <v>8900</v>
          </cell>
          <cell r="C742" t="str">
            <v>טמרה</v>
          </cell>
          <cell r="D742">
            <v>19719</v>
          </cell>
          <cell r="E742" t="str">
            <v>נץ</v>
          </cell>
          <cell r="F742" t="str">
            <v>נץ טמרה</v>
          </cell>
          <cell r="G742" t="str">
            <v>אל נסר</v>
          </cell>
          <cell r="I742" t="str">
            <v xml:space="preserve">טמרה </v>
          </cell>
          <cell r="J742">
            <v>17697</v>
          </cell>
          <cell r="K742">
            <v>17697</v>
          </cell>
          <cell r="L742">
            <v>2.7801322258009832E-2</v>
          </cell>
          <cell r="M742">
            <v>492</v>
          </cell>
          <cell r="N742">
            <v>2.7801322258009832E-2</v>
          </cell>
          <cell r="O742">
            <v>492</v>
          </cell>
          <cell r="P742">
            <v>15</v>
          </cell>
          <cell r="Q742" t="b">
            <v>0</v>
          </cell>
          <cell r="R742">
            <v>0</v>
          </cell>
          <cell r="S742">
            <v>1180</v>
          </cell>
          <cell r="T742">
            <v>10.900000000000002</v>
          </cell>
          <cell r="U742" t="str">
            <v>Gap</v>
          </cell>
          <cell r="V742">
            <v>0</v>
          </cell>
          <cell r="W742" t="str">
            <v>FALSE טמרה</v>
          </cell>
          <cell r="X742">
            <v>5138</v>
          </cell>
          <cell r="Y742">
            <v>0</v>
          </cell>
          <cell r="Z742">
            <v>13</v>
          </cell>
          <cell r="AA742" t="str">
            <v>Gap</v>
          </cell>
          <cell r="AB742">
            <v>0</v>
          </cell>
        </row>
        <row r="743">
          <cell r="B743">
            <v>8900</v>
          </cell>
          <cell r="C743" t="str">
            <v>טמרה</v>
          </cell>
          <cell r="D743">
            <v>19719</v>
          </cell>
          <cell r="E743" t="str">
            <v>י</v>
          </cell>
          <cell r="F743" t="str">
            <v>י טמרה</v>
          </cell>
          <cell r="G743" t="str">
            <v>אל פג'ר</v>
          </cell>
          <cell r="I743" t="str">
            <v xml:space="preserve">טמרה </v>
          </cell>
          <cell r="J743">
            <v>17697</v>
          </cell>
          <cell r="K743">
            <v>17697</v>
          </cell>
          <cell r="L743">
            <v>2.4128383341809344E-2</v>
          </cell>
          <cell r="M743">
            <v>427</v>
          </cell>
          <cell r="N743">
            <v>2.4128383341809344E-2</v>
          </cell>
          <cell r="O743">
            <v>426.99999999999994</v>
          </cell>
          <cell r="P743">
            <v>15</v>
          </cell>
          <cell r="Q743" t="b">
            <v>0</v>
          </cell>
          <cell r="R743">
            <v>0</v>
          </cell>
          <cell r="S743">
            <v>1180</v>
          </cell>
          <cell r="T743">
            <v>10.900000000000002</v>
          </cell>
          <cell r="U743" t="str">
            <v>Gap</v>
          </cell>
          <cell r="V743">
            <v>0</v>
          </cell>
          <cell r="W743" t="str">
            <v>FALSE טמרה</v>
          </cell>
          <cell r="X743">
            <v>5138</v>
          </cell>
          <cell r="Y743">
            <v>0</v>
          </cell>
          <cell r="Z743">
            <v>13</v>
          </cell>
          <cell r="AA743" t="str">
            <v>Gap</v>
          </cell>
          <cell r="AB743">
            <v>0</v>
          </cell>
        </row>
        <row r="744">
          <cell r="B744">
            <v>8900</v>
          </cell>
          <cell r="C744" t="str">
            <v>טמרה</v>
          </cell>
          <cell r="D744">
            <v>19719</v>
          </cell>
          <cell r="E744" t="str">
            <v>ף</v>
          </cell>
          <cell r="F744" t="str">
            <v>ף טמרה</v>
          </cell>
          <cell r="G744" t="str">
            <v>טמרה נחו אלאפדל</v>
          </cell>
          <cell r="H744" t="str">
            <v>אבו אל היג'א קאסם</v>
          </cell>
          <cell r="I744" t="str">
            <v>טמרה אבו אל היג'א קאסם</v>
          </cell>
          <cell r="J744">
            <v>17697</v>
          </cell>
          <cell r="K744">
            <v>17697</v>
          </cell>
          <cell r="L744">
            <v>5.6506752556930557E-4</v>
          </cell>
          <cell r="M744">
            <v>10</v>
          </cell>
          <cell r="N744">
            <v>5.6506752556930557E-4</v>
          </cell>
          <cell r="O744">
            <v>10</v>
          </cell>
          <cell r="P744">
            <v>15</v>
          </cell>
          <cell r="Q744" t="b">
            <v>0</v>
          </cell>
          <cell r="R744">
            <v>0</v>
          </cell>
          <cell r="S744">
            <v>1180</v>
          </cell>
          <cell r="T744">
            <v>10.900000000000002</v>
          </cell>
          <cell r="U744" t="str">
            <v>Gap</v>
          </cell>
          <cell r="V744">
            <v>0</v>
          </cell>
          <cell r="W744" t="str">
            <v>FALSE טמרה</v>
          </cell>
          <cell r="X744">
            <v>5138</v>
          </cell>
          <cell r="Y744">
            <v>0</v>
          </cell>
          <cell r="Z744">
            <v>13</v>
          </cell>
          <cell r="AA744" t="str">
            <v>Gap</v>
          </cell>
          <cell r="AB744">
            <v>0</v>
          </cell>
        </row>
        <row r="745">
          <cell r="B745">
            <v>8900</v>
          </cell>
          <cell r="C745" t="str">
            <v>טמרה</v>
          </cell>
          <cell r="D745">
            <v>19719</v>
          </cell>
          <cell r="E745" t="str">
            <v>ו</v>
          </cell>
          <cell r="F745" t="str">
            <v>ו טמרה</v>
          </cell>
          <cell r="G745" t="str">
            <v>חד"ש-החזית הדמוקרטית לשלום ושוויון</v>
          </cell>
          <cell r="H745" t="str">
            <v>עואד סמיר</v>
          </cell>
          <cell r="I745" t="str">
            <v>טמרה עואד סמיר</v>
          </cell>
          <cell r="J745">
            <v>17697</v>
          </cell>
          <cell r="K745">
            <v>17697</v>
          </cell>
          <cell r="L745">
            <v>0</v>
          </cell>
          <cell r="M745">
            <v>0</v>
          </cell>
          <cell r="N745">
            <v>0</v>
          </cell>
          <cell r="O745">
            <v>0</v>
          </cell>
          <cell r="P745">
            <v>15</v>
          </cell>
          <cell r="Q745" t="b">
            <v>0</v>
          </cell>
          <cell r="R745">
            <v>0</v>
          </cell>
          <cell r="S745">
            <v>1180</v>
          </cell>
          <cell r="T745">
            <v>10.900000000000002</v>
          </cell>
          <cell r="U745" t="str">
            <v>Gap</v>
          </cell>
          <cell r="V745">
            <v>0</v>
          </cell>
          <cell r="W745" t="str">
            <v>FALSE טמרה</v>
          </cell>
          <cell r="X745">
            <v>5138</v>
          </cell>
          <cell r="Y745">
            <v>0</v>
          </cell>
          <cell r="Z745">
            <v>13</v>
          </cell>
          <cell r="AA745" t="str">
            <v>Gap</v>
          </cell>
          <cell r="AB745">
            <v>0</v>
          </cell>
        </row>
        <row r="746">
          <cell r="B746">
            <v>8900</v>
          </cell>
          <cell r="C746" t="str">
            <v>טמרה</v>
          </cell>
          <cell r="D746">
            <v>19719</v>
          </cell>
          <cell r="E746" t="str">
            <v>זי</v>
          </cell>
          <cell r="F746" t="str">
            <v>זי טמרה</v>
          </cell>
          <cell r="G746" t="str">
            <v>כל אלבלד</v>
          </cell>
          <cell r="H746" t="str">
            <v>דיאב חוסאם</v>
          </cell>
          <cell r="I746" t="str">
            <v>טמרה דיאב חוסאם</v>
          </cell>
          <cell r="J746">
            <v>17697</v>
          </cell>
          <cell r="K746">
            <v>17697</v>
          </cell>
          <cell r="L746">
            <v>0</v>
          </cell>
          <cell r="M746">
            <v>0</v>
          </cell>
          <cell r="N746">
            <v>0</v>
          </cell>
          <cell r="O746">
            <v>0</v>
          </cell>
          <cell r="P746">
            <v>15</v>
          </cell>
          <cell r="Q746" t="b">
            <v>0</v>
          </cell>
          <cell r="R746">
            <v>0</v>
          </cell>
          <cell r="S746">
            <v>1180</v>
          </cell>
          <cell r="T746">
            <v>10.900000000000002</v>
          </cell>
          <cell r="U746" t="str">
            <v>Gap</v>
          </cell>
          <cell r="V746">
            <v>0</v>
          </cell>
          <cell r="W746" t="str">
            <v>FALSE טמרה</v>
          </cell>
          <cell r="X746">
            <v>5138</v>
          </cell>
          <cell r="Y746">
            <v>0</v>
          </cell>
          <cell r="Z746">
            <v>13</v>
          </cell>
          <cell r="AA746" t="str">
            <v>Gap</v>
          </cell>
          <cell r="AB746">
            <v>0</v>
          </cell>
        </row>
        <row r="747">
          <cell r="B747">
            <v>8900</v>
          </cell>
          <cell r="C747" t="str">
            <v>טמרה</v>
          </cell>
          <cell r="D747">
            <v>19719</v>
          </cell>
          <cell r="E747" t="str">
            <v>ם</v>
          </cell>
          <cell r="F747" t="str">
            <v>ם טמרה</v>
          </cell>
          <cell r="G747" t="str">
            <v>רשימת האיחוד הערבי</v>
          </cell>
          <cell r="H747" t="str">
            <v>דיאב ואיל</v>
          </cell>
          <cell r="I747" t="str">
            <v>טמרה דיאב ואיל</v>
          </cell>
          <cell r="J747">
            <v>17697</v>
          </cell>
          <cell r="K747">
            <v>17697</v>
          </cell>
          <cell r="L747">
            <v>0</v>
          </cell>
          <cell r="M747">
            <v>0</v>
          </cell>
          <cell r="N747">
            <v>0</v>
          </cell>
          <cell r="O747">
            <v>0</v>
          </cell>
          <cell r="P747">
            <v>15</v>
          </cell>
          <cell r="Q747" t="b">
            <v>0</v>
          </cell>
          <cell r="R747">
            <v>0</v>
          </cell>
          <cell r="S747">
            <v>1180</v>
          </cell>
          <cell r="T747">
            <v>10.900000000000002</v>
          </cell>
          <cell r="U747" t="str">
            <v>Gap</v>
          </cell>
          <cell r="V747">
            <v>0</v>
          </cell>
          <cell r="W747" t="str">
            <v>FALSE טמרה</v>
          </cell>
          <cell r="X747">
            <v>5138</v>
          </cell>
          <cell r="Y747">
            <v>0</v>
          </cell>
          <cell r="Z747">
            <v>13</v>
          </cell>
          <cell r="AA747" t="str">
            <v>Gap</v>
          </cell>
          <cell r="AB747">
            <v>0</v>
          </cell>
        </row>
        <row r="748">
          <cell r="B748">
            <v>8900</v>
          </cell>
          <cell r="C748" t="str">
            <v>טמרה</v>
          </cell>
          <cell r="D748">
            <v>19719</v>
          </cell>
          <cell r="E748" t="str">
            <v>סנ</v>
          </cell>
          <cell r="F748" t="str">
            <v>סנ טמרה</v>
          </cell>
          <cell r="G748" t="str">
            <v>אעמאר טמרה</v>
          </cell>
          <cell r="H748" t="str">
            <v>אבו רומי מוסטפא</v>
          </cell>
          <cell r="I748" t="str">
            <v>טמרה אבו רומי מוסטפא</v>
          </cell>
          <cell r="J748">
            <v>17697</v>
          </cell>
          <cell r="K748">
            <v>17697</v>
          </cell>
          <cell r="L748">
            <v>0</v>
          </cell>
          <cell r="M748">
            <v>0</v>
          </cell>
          <cell r="N748">
            <v>0</v>
          </cell>
          <cell r="O748">
            <v>0</v>
          </cell>
          <cell r="P748">
            <v>15</v>
          </cell>
          <cell r="Q748" t="b">
            <v>0</v>
          </cell>
          <cell r="R748">
            <v>0</v>
          </cell>
          <cell r="S748">
            <v>1180</v>
          </cell>
          <cell r="T748">
            <v>10.900000000000002</v>
          </cell>
          <cell r="U748" t="str">
            <v>Gap</v>
          </cell>
          <cell r="V748">
            <v>0</v>
          </cell>
          <cell r="W748" t="str">
            <v>FALSE טמרה</v>
          </cell>
          <cell r="X748">
            <v>5138</v>
          </cell>
          <cell r="Y748">
            <v>0</v>
          </cell>
          <cell r="Z748">
            <v>13</v>
          </cell>
          <cell r="AA748" t="str">
            <v>Gap</v>
          </cell>
          <cell r="AB748">
            <v>0</v>
          </cell>
        </row>
        <row r="749">
          <cell r="B749">
            <v>8900</v>
          </cell>
          <cell r="C749" t="str">
            <v>טמרה</v>
          </cell>
          <cell r="D749">
            <v>19719</v>
          </cell>
          <cell r="E749" t="str">
            <v>צד</v>
          </cell>
          <cell r="F749" t="str">
            <v>צד טמרה</v>
          </cell>
          <cell r="G749" t="str">
            <v>טמרה ללג'מיע</v>
          </cell>
          <cell r="H749" t="str">
            <v>דיאב סוהייל</v>
          </cell>
          <cell r="I749" t="str">
            <v>טמרה דיאב סוהייל</v>
          </cell>
          <cell r="J749">
            <v>17697</v>
          </cell>
          <cell r="K749">
            <v>17697</v>
          </cell>
          <cell r="L749">
            <v>0</v>
          </cell>
          <cell r="M749">
            <v>0</v>
          </cell>
          <cell r="N749">
            <v>0</v>
          </cell>
          <cell r="O749">
            <v>0</v>
          </cell>
          <cell r="P749">
            <v>15</v>
          </cell>
          <cell r="Q749" t="b">
            <v>0</v>
          </cell>
          <cell r="R749">
            <v>0</v>
          </cell>
          <cell r="S749">
            <v>1180</v>
          </cell>
          <cell r="T749">
            <v>10.900000000000002</v>
          </cell>
          <cell r="U749" t="str">
            <v>Gap</v>
          </cell>
          <cell r="V749">
            <v>0</v>
          </cell>
          <cell r="W749" t="str">
            <v>FALSE טמרה</v>
          </cell>
          <cell r="X749">
            <v>5138</v>
          </cell>
          <cell r="Y749">
            <v>0</v>
          </cell>
          <cell r="Z749">
            <v>13</v>
          </cell>
          <cell r="AA749" t="str">
            <v>Gap</v>
          </cell>
          <cell r="AB749">
            <v>0</v>
          </cell>
        </row>
        <row r="750">
          <cell r="B750">
            <v>8900</v>
          </cell>
          <cell r="C750" t="str">
            <v>טמרה</v>
          </cell>
          <cell r="D750">
            <v>19719</v>
          </cell>
          <cell r="E750" t="str">
            <v>קנ</v>
          </cell>
          <cell r="F750" t="str">
            <v>קנ טמרה</v>
          </cell>
          <cell r="G750" t="str">
            <v>אלתנמיה ואלתטויר</v>
          </cell>
          <cell r="H750" t="str">
            <v>אבו רומי מוסא</v>
          </cell>
          <cell r="I750" t="str">
            <v>טמרה אבו רומי מוסא</v>
          </cell>
          <cell r="J750">
            <v>17697</v>
          </cell>
          <cell r="K750">
            <v>17697</v>
          </cell>
          <cell r="L750">
            <v>0</v>
          </cell>
          <cell r="M750">
            <v>0</v>
          </cell>
          <cell r="N750">
            <v>0</v>
          </cell>
          <cell r="O750">
            <v>0</v>
          </cell>
          <cell r="P750">
            <v>15</v>
          </cell>
          <cell r="Q750" t="b">
            <v>0</v>
          </cell>
          <cell r="R750">
            <v>0</v>
          </cell>
          <cell r="S750">
            <v>1180</v>
          </cell>
          <cell r="T750">
            <v>10.900000000000002</v>
          </cell>
          <cell r="U750" t="str">
            <v>Gap</v>
          </cell>
          <cell r="V750">
            <v>0</v>
          </cell>
          <cell r="W750" t="str">
            <v>FALSE טמרה</v>
          </cell>
          <cell r="X750">
            <v>5138</v>
          </cell>
          <cell r="Y750">
            <v>0</v>
          </cell>
          <cell r="Z750">
            <v>13</v>
          </cell>
          <cell r="AA750" t="str">
            <v>Gap</v>
          </cell>
          <cell r="AB750">
            <v>0</v>
          </cell>
        </row>
        <row r="751">
          <cell r="B751">
            <v>8900</v>
          </cell>
          <cell r="C751" t="str">
            <v>טמרה</v>
          </cell>
          <cell r="D751">
            <v>19719</v>
          </cell>
          <cell r="E751" t="str">
            <v>קף</v>
          </cell>
          <cell r="F751" t="str">
            <v>קף טמרה</v>
          </cell>
          <cell r="G751" t="str">
            <v>ביאדר טמרה</v>
          </cell>
          <cell r="H751" t="str">
            <v>חג'אזי מוחמד</v>
          </cell>
          <cell r="I751" t="str">
            <v>טמרה חג'אזי מוחמד</v>
          </cell>
          <cell r="J751">
            <v>17697</v>
          </cell>
          <cell r="K751">
            <v>17697</v>
          </cell>
          <cell r="L751">
            <v>0</v>
          </cell>
          <cell r="M751">
            <v>0</v>
          </cell>
          <cell r="N751">
            <v>0</v>
          </cell>
          <cell r="O751">
            <v>0</v>
          </cell>
          <cell r="P751">
            <v>15</v>
          </cell>
          <cell r="Q751" t="b">
            <v>0</v>
          </cell>
          <cell r="R751">
            <v>0</v>
          </cell>
          <cell r="S751">
            <v>1180</v>
          </cell>
          <cell r="T751">
            <v>10.900000000000002</v>
          </cell>
          <cell r="U751" t="str">
            <v>Gap</v>
          </cell>
          <cell r="V751">
            <v>0</v>
          </cell>
          <cell r="W751" t="str">
            <v>FALSE טמרה</v>
          </cell>
          <cell r="X751">
            <v>5138</v>
          </cell>
          <cell r="Y751">
            <v>0</v>
          </cell>
          <cell r="Z751">
            <v>13</v>
          </cell>
          <cell r="AA751" t="str">
            <v>Gap</v>
          </cell>
          <cell r="AB751">
            <v>0</v>
          </cell>
        </row>
        <row r="752">
          <cell r="B752">
            <v>8900</v>
          </cell>
          <cell r="C752" t="str">
            <v>טמרה</v>
          </cell>
          <cell r="D752">
            <v>19719</v>
          </cell>
          <cell r="E752" t="str">
            <v>ת</v>
          </cell>
          <cell r="F752" t="str">
            <v>ת טמרה</v>
          </cell>
          <cell r="G752" t="str">
            <v>אלחריה ואלעדאלה</v>
          </cell>
          <cell r="H752" t="str">
            <v>חג'אזי תייסיר</v>
          </cell>
          <cell r="I752" t="str">
            <v>טמרה חג'אזי תייסיר</v>
          </cell>
          <cell r="J752">
            <v>17697</v>
          </cell>
          <cell r="K752">
            <v>17697</v>
          </cell>
          <cell r="L752">
            <v>0</v>
          </cell>
          <cell r="M752">
            <v>0</v>
          </cell>
          <cell r="N752">
            <v>0</v>
          </cell>
          <cell r="O752">
            <v>0</v>
          </cell>
          <cell r="P752">
            <v>15</v>
          </cell>
          <cell r="Q752" t="b">
            <v>0</v>
          </cell>
          <cell r="R752">
            <v>0</v>
          </cell>
          <cell r="S752">
            <v>1180</v>
          </cell>
          <cell r="T752">
            <v>10.900000000000002</v>
          </cell>
          <cell r="U752" t="str">
            <v>Gap</v>
          </cell>
          <cell r="V752">
            <v>0</v>
          </cell>
          <cell r="W752" t="str">
            <v>FALSE טמרה</v>
          </cell>
          <cell r="X752">
            <v>5138</v>
          </cell>
          <cell r="Y752">
            <v>0</v>
          </cell>
          <cell r="Z752">
            <v>13</v>
          </cell>
          <cell r="AA752" t="str">
            <v>Gap</v>
          </cell>
          <cell r="AB752">
            <v>0</v>
          </cell>
        </row>
        <row r="753">
          <cell r="B753">
            <v>1295</v>
          </cell>
          <cell r="C753" t="str">
            <v>יאנוח-ג'ת</v>
          </cell>
          <cell r="D753">
            <v>3994</v>
          </cell>
          <cell r="E753" t="str">
            <v>י</v>
          </cell>
          <cell r="F753" t="str">
            <v>י יאנוח-ג'ת</v>
          </cell>
          <cell r="G753" t="str">
            <v>יחד לשינוי ושוויון</v>
          </cell>
          <cell r="I753" t="str">
            <v xml:space="preserve">יאנוח-ג'ת </v>
          </cell>
          <cell r="J753">
            <v>3637</v>
          </cell>
          <cell r="K753">
            <v>3637</v>
          </cell>
          <cell r="L753">
            <v>0.10833104206763816</v>
          </cell>
          <cell r="M753">
            <v>394</v>
          </cell>
          <cell r="N753">
            <v>0.10833104206763816</v>
          </cell>
          <cell r="O753">
            <v>394</v>
          </cell>
          <cell r="P753">
            <v>9</v>
          </cell>
          <cell r="Q753" t="b">
            <v>1</v>
          </cell>
          <cell r="R753">
            <v>1</v>
          </cell>
          <cell r="S753">
            <v>404</v>
          </cell>
          <cell r="T753">
            <v>9.1000000000000014</v>
          </cell>
          <cell r="U753" t="str">
            <v>Gap</v>
          </cell>
          <cell r="V753">
            <v>0</v>
          </cell>
          <cell r="W753" t="str">
            <v>TRUE יאנוח-ג'ת</v>
          </cell>
          <cell r="X753">
            <v>3634</v>
          </cell>
          <cell r="Y753">
            <v>1</v>
          </cell>
          <cell r="Z753">
            <v>10</v>
          </cell>
          <cell r="AA753" t="str">
            <v>Gap</v>
          </cell>
          <cell r="AB753">
            <v>1</v>
          </cell>
        </row>
        <row r="754">
          <cell r="B754">
            <v>1295</v>
          </cell>
          <cell r="C754" t="str">
            <v>יאנוח-ג'ת</v>
          </cell>
          <cell r="D754">
            <v>3994</v>
          </cell>
          <cell r="E754" t="str">
            <v>ז</v>
          </cell>
          <cell r="F754" t="str">
            <v>ז יאנוח-ג'ת</v>
          </cell>
          <cell r="G754" t="str">
            <v>אלתקדם ולאסלאח</v>
          </cell>
          <cell r="I754" t="str">
            <v xml:space="preserve">יאנוח-ג'ת </v>
          </cell>
          <cell r="J754">
            <v>3637</v>
          </cell>
          <cell r="K754">
            <v>3637</v>
          </cell>
          <cell r="L754">
            <v>0.10613142700027495</v>
          </cell>
          <cell r="M754">
            <v>386</v>
          </cell>
          <cell r="N754">
            <v>0.10613142700027495</v>
          </cell>
          <cell r="O754">
            <v>386</v>
          </cell>
          <cell r="P754">
            <v>9</v>
          </cell>
          <cell r="Q754" t="b">
            <v>1</v>
          </cell>
          <cell r="R754">
            <v>1</v>
          </cell>
          <cell r="S754">
            <v>404</v>
          </cell>
          <cell r="T754">
            <v>9.1000000000000014</v>
          </cell>
          <cell r="U754" t="str">
            <v>Gap</v>
          </cell>
          <cell r="V754">
            <v>0</v>
          </cell>
          <cell r="W754" t="str">
            <v>TRUE יאנוח-ג'ת</v>
          </cell>
          <cell r="X754">
            <v>3634</v>
          </cell>
          <cell r="Y754">
            <v>1</v>
          </cell>
          <cell r="Z754">
            <v>10</v>
          </cell>
          <cell r="AA754" t="str">
            <v>Gap</v>
          </cell>
          <cell r="AB754">
            <v>1</v>
          </cell>
        </row>
        <row r="755">
          <cell r="B755">
            <v>1295</v>
          </cell>
          <cell r="C755" t="str">
            <v>יאנוח-ג'ת</v>
          </cell>
          <cell r="D755">
            <v>3994</v>
          </cell>
          <cell r="E755" t="str">
            <v>א</v>
          </cell>
          <cell r="F755" t="str">
            <v>א יאנוח-ג'ת</v>
          </cell>
          <cell r="G755" t="str">
            <v>ביבאר</v>
          </cell>
          <cell r="I755" t="str">
            <v xml:space="preserve">יאנוח-ג'ת </v>
          </cell>
          <cell r="J755">
            <v>3637</v>
          </cell>
          <cell r="K755">
            <v>3637</v>
          </cell>
          <cell r="L755">
            <v>0.10585647511685455</v>
          </cell>
          <cell r="M755">
            <v>385</v>
          </cell>
          <cell r="N755">
            <v>0.10585647511685455</v>
          </cell>
          <cell r="O755">
            <v>385</v>
          </cell>
          <cell r="P755">
            <v>9</v>
          </cell>
          <cell r="Q755" t="b">
            <v>1</v>
          </cell>
          <cell r="R755">
            <v>1</v>
          </cell>
          <cell r="S755">
            <v>404</v>
          </cell>
          <cell r="T755">
            <v>9.1000000000000014</v>
          </cell>
          <cell r="U755" t="str">
            <v>Gap</v>
          </cell>
          <cell r="V755">
            <v>0</v>
          </cell>
          <cell r="W755" t="str">
            <v>TRUE יאנוח-ג'ת</v>
          </cell>
          <cell r="X755">
            <v>3634</v>
          </cell>
          <cell r="Y755">
            <v>1</v>
          </cell>
          <cell r="Z755">
            <v>10</v>
          </cell>
          <cell r="AA755" t="str">
            <v>Gap</v>
          </cell>
          <cell r="AB755">
            <v>1</v>
          </cell>
        </row>
        <row r="756">
          <cell r="B756">
            <v>1295</v>
          </cell>
          <cell r="C756" t="str">
            <v>יאנוח-ג'ת</v>
          </cell>
          <cell r="D756">
            <v>3994</v>
          </cell>
          <cell r="E756" t="str">
            <v>נ</v>
          </cell>
          <cell r="F756" t="str">
            <v>נ יאנוח-ג'ת</v>
          </cell>
          <cell r="G756" t="str">
            <v>אלאכווה</v>
          </cell>
          <cell r="I756" t="str">
            <v xml:space="preserve">יאנוח-ג'ת </v>
          </cell>
          <cell r="J756">
            <v>3637</v>
          </cell>
          <cell r="K756">
            <v>3637</v>
          </cell>
          <cell r="L756">
            <v>0.10475666758317294</v>
          </cell>
          <cell r="M756">
            <v>381</v>
          </cell>
          <cell r="N756">
            <v>0.10475666758317294</v>
          </cell>
          <cell r="O756">
            <v>381</v>
          </cell>
          <cell r="P756">
            <v>9</v>
          </cell>
          <cell r="Q756" t="b">
            <v>1</v>
          </cell>
          <cell r="R756">
            <v>0.9</v>
          </cell>
          <cell r="S756">
            <v>404</v>
          </cell>
          <cell r="T756">
            <v>9.1000000000000014</v>
          </cell>
          <cell r="U756" t="str">
            <v>Gap</v>
          </cell>
          <cell r="V756">
            <v>0</v>
          </cell>
          <cell r="W756" t="str">
            <v>TRUE יאנוח-ג'ת</v>
          </cell>
          <cell r="X756">
            <v>3634</v>
          </cell>
          <cell r="Y756">
            <v>1</v>
          </cell>
          <cell r="Z756">
            <v>10</v>
          </cell>
          <cell r="AA756" t="str">
            <v>Gap</v>
          </cell>
          <cell r="AB756">
            <v>1</v>
          </cell>
        </row>
        <row r="757">
          <cell r="B757">
            <v>1295</v>
          </cell>
          <cell r="C757" t="str">
            <v>יאנוח-ג'ת</v>
          </cell>
          <cell r="D757">
            <v>3994</v>
          </cell>
          <cell r="E757" t="str">
            <v>נץ</v>
          </cell>
          <cell r="F757" t="str">
            <v>נץ יאנוח-ג'ת</v>
          </cell>
          <cell r="G757" t="str">
            <v>סעד</v>
          </cell>
          <cell r="I757" t="str">
            <v xml:space="preserve">יאנוח-ג'ת </v>
          </cell>
          <cell r="J757">
            <v>3637</v>
          </cell>
          <cell r="K757">
            <v>3637</v>
          </cell>
          <cell r="L757">
            <v>0.10310695628265054</v>
          </cell>
          <cell r="M757">
            <v>375</v>
          </cell>
          <cell r="N757">
            <v>0.10310695628265054</v>
          </cell>
          <cell r="O757">
            <v>375</v>
          </cell>
          <cell r="P757">
            <v>9</v>
          </cell>
          <cell r="Q757" t="b">
            <v>1</v>
          </cell>
          <cell r="R757">
            <v>0.9</v>
          </cell>
          <cell r="S757">
            <v>404</v>
          </cell>
          <cell r="T757">
            <v>9.1000000000000014</v>
          </cell>
          <cell r="U757" t="str">
            <v>Gap</v>
          </cell>
          <cell r="V757">
            <v>0</v>
          </cell>
          <cell r="W757" t="str">
            <v>TRUE יאנוח-ג'ת</v>
          </cell>
          <cell r="X757">
            <v>3634</v>
          </cell>
          <cell r="Y757">
            <v>1</v>
          </cell>
          <cell r="Z757">
            <v>10</v>
          </cell>
          <cell r="AA757" t="str">
            <v>Gap</v>
          </cell>
          <cell r="AB757">
            <v>1</v>
          </cell>
        </row>
        <row r="758">
          <cell r="B758">
            <v>1295</v>
          </cell>
          <cell r="C758" t="str">
            <v>יאנוח-ג'ת</v>
          </cell>
          <cell r="D758">
            <v>3994</v>
          </cell>
          <cell r="E758" t="str">
            <v>ק</v>
          </cell>
          <cell r="F758" t="str">
            <v>ק יאנוח-ג'ת</v>
          </cell>
          <cell r="G758" t="str">
            <v>אלאהל</v>
          </cell>
          <cell r="I758" t="str">
            <v xml:space="preserve">יאנוח-ג'ת </v>
          </cell>
          <cell r="J758">
            <v>3637</v>
          </cell>
          <cell r="K758">
            <v>3637</v>
          </cell>
          <cell r="L758">
            <v>9.7332966730822104E-2</v>
          </cell>
          <cell r="M758">
            <v>354</v>
          </cell>
          <cell r="N758">
            <v>9.7332966730822104E-2</v>
          </cell>
          <cell r="O758">
            <v>354</v>
          </cell>
          <cell r="P758">
            <v>9</v>
          </cell>
          <cell r="Q758" t="b">
            <v>1</v>
          </cell>
          <cell r="R758">
            <v>0.9</v>
          </cell>
          <cell r="S758">
            <v>404</v>
          </cell>
          <cell r="T758">
            <v>9.1000000000000014</v>
          </cell>
          <cell r="U758" t="str">
            <v>Gap</v>
          </cell>
          <cell r="V758">
            <v>0</v>
          </cell>
          <cell r="W758" t="str">
            <v>TRUE יאנוח-ג'ת</v>
          </cell>
          <cell r="X758">
            <v>3634</v>
          </cell>
          <cell r="Y758">
            <v>1</v>
          </cell>
          <cell r="Z758">
            <v>10</v>
          </cell>
          <cell r="AA758" t="str">
            <v>Gap</v>
          </cell>
          <cell r="AB758">
            <v>1</v>
          </cell>
        </row>
        <row r="759">
          <cell r="B759">
            <v>1295</v>
          </cell>
          <cell r="C759" t="str">
            <v>יאנוח-ג'ת</v>
          </cell>
          <cell r="D759">
            <v>3994</v>
          </cell>
          <cell r="E759" t="str">
            <v>ץ</v>
          </cell>
          <cell r="F759" t="str">
            <v>ץ יאנוח-ג'ת</v>
          </cell>
          <cell r="G759" t="str">
            <v>יאנוח-ג'ת</v>
          </cell>
          <cell r="I759" t="str">
            <v xml:space="preserve">יאנוח-ג'ת </v>
          </cell>
          <cell r="J759">
            <v>3637</v>
          </cell>
          <cell r="K759">
            <v>3637</v>
          </cell>
          <cell r="L759">
            <v>9.5683255430299693E-2</v>
          </cell>
          <cell r="M759">
            <v>348</v>
          </cell>
          <cell r="N759">
            <v>9.5683255430299693E-2</v>
          </cell>
          <cell r="O759">
            <v>348</v>
          </cell>
          <cell r="P759">
            <v>9</v>
          </cell>
          <cell r="Q759" t="b">
            <v>1</v>
          </cell>
          <cell r="R759">
            <v>0.9</v>
          </cell>
          <cell r="S759">
            <v>404</v>
          </cell>
          <cell r="T759">
            <v>9.1000000000000014</v>
          </cell>
          <cell r="U759" t="str">
            <v>Gap</v>
          </cell>
          <cell r="V759">
            <v>0</v>
          </cell>
          <cell r="W759" t="str">
            <v>TRUE יאנוח-ג'ת</v>
          </cell>
          <cell r="X759">
            <v>3634</v>
          </cell>
          <cell r="Y759">
            <v>1</v>
          </cell>
          <cell r="Z759">
            <v>10</v>
          </cell>
          <cell r="AA759" t="str">
            <v>Gap</v>
          </cell>
          <cell r="AB759">
            <v>1</v>
          </cell>
        </row>
        <row r="760">
          <cell r="B760">
            <v>1295</v>
          </cell>
          <cell r="C760" t="str">
            <v>יאנוח-ג'ת</v>
          </cell>
          <cell r="D760">
            <v>3994</v>
          </cell>
          <cell r="E760" t="str">
            <v>קף</v>
          </cell>
          <cell r="F760" t="str">
            <v>קף יאנוח-ג'ת</v>
          </cell>
          <cell r="G760" t="str">
            <v>אלאמל</v>
          </cell>
          <cell r="I760" t="str">
            <v xml:space="preserve">יאנוח-ג'ת </v>
          </cell>
          <cell r="J760">
            <v>3637</v>
          </cell>
          <cell r="K760">
            <v>3637</v>
          </cell>
          <cell r="L760">
            <v>9.513335166345889E-2</v>
          </cell>
          <cell r="M760">
            <v>346</v>
          </cell>
          <cell r="N760">
            <v>9.513335166345889E-2</v>
          </cell>
          <cell r="O760">
            <v>346</v>
          </cell>
          <cell r="P760">
            <v>9</v>
          </cell>
          <cell r="Q760" t="b">
            <v>1</v>
          </cell>
          <cell r="R760">
            <v>0.9</v>
          </cell>
          <cell r="S760">
            <v>404</v>
          </cell>
          <cell r="T760">
            <v>9.1000000000000014</v>
          </cell>
          <cell r="U760" t="str">
            <v>Gap</v>
          </cell>
          <cell r="V760">
            <v>0</v>
          </cell>
          <cell r="W760" t="str">
            <v>TRUE יאנוח-ג'ת</v>
          </cell>
          <cell r="X760">
            <v>3634</v>
          </cell>
          <cell r="Y760">
            <v>1</v>
          </cell>
          <cell r="Z760">
            <v>10</v>
          </cell>
          <cell r="AA760" t="str">
            <v>Gap</v>
          </cell>
          <cell r="AB760">
            <v>1</v>
          </cell>
        </row>
        <row r="761">
          <cell r="B761">
            <v>1295</v>
          </cell>
          <cell r="C761" t="str">
            <v>יאנוח-ג'ת</v>
          </cell>
          <cell r="D761">
            <v>3994</v>
          </cell>
          <cell r="E761" t="str">
            <v>ינ</v>
          </cell>
          <cell r="F761" t="str">
            <v>ינ יאנוח-ג'ת</v>
          </cell>
          <cell r="G761" t="str">
            <v>אלמוסתקלה ג'ת-ינוח</v>
          </cell>
          <cell r="I761" t="str">
            <v xml:space="preserve">יאנוח-ג'ת </v>
          </cell>
          <cell r="J761">
            <v>3637</v>
          </cell>
          <cell r="K761">
            <v>3637</v>
          </cell>
          <cell r="L761">
            <v>9.2383832829254886E-2</v>
          </cell>
          <cell r="M761">
            <v>336</v>
          </cell>
          <cell r="N761">
            <v>9.2383832829254886E-2</v>
          </cell>
          <cell r="O761">
            <v>336</v>
          </cell>
          <cell r="P761">
            <v>9</v>
          </cell>
          <cell r="Q761" t="b">
            <v>1</v>
          </cell>
          <cell r="R761">
            <v>0.8</v>
          </cell>
          <cell r="S761">
            <v>404</v>
          </cell>
          <cell r="T761">
            <v>9.1000000000000014</v>
          </cell>
          <cell r="U761" t="str">
            <v>Gap</v>
          </cell>
          <cell r="V761">
            <v>0</v>
          </cell>
          <cell r="W761" t="str">
            <v>TRUE יאנוח-ג'ת</v>
          </cell>
          <cell r="X761">
            <v>3634</v>
          </cell>
          <cell r="Y761">
            <v>1</v>
          </cell>
          <cell r="Z761">
            <v>10</v>
          </cell>
          <cell r="AA761" t="str">
            <v>Gap</v>
          </cell>
          <cell r="AB761">
            <v>1</v>
          </cell>
        </row>
        <row r="762">
          <cell r="B762">
            <v>1295</v>
          </cell>
          <cell r="C762" t="str">
            <v>יאנוח-ג'ת</v>
          </cell>
          <cell r="D762">
            <v>3994</v>
          </cell>
          <cell r="E762" t="str">
            <v>ףי</v>
          </cell>
          <cell r="F762" t="str">
            <v>ףי יאנוח-ג'ת</v>
          </cell>
          <cell r="G762" t="str">
            <v>ביסאן</v>
          </cell>
          <cell r="I762" t="str">
            <v xml:space="preserve">יאנוח-ג'ת </v>
          </cell>
          <cell r="J762">
            <v>3637</v>
          </cell>
          <cell r="K762">
            <v>3637</v>
          </cell>
          <cell r="L762">
            <v>9.0459169645312074E-2</v>
          </cell>
          <cell r="M762">
            <v>329</v>
          </cell>
          <cell r="N762">
            <v>9.0459169645312074E-2</v>
          </cell>
          <cell r="O762">
            <v>329</v>
          </cell>
          <cell r="P762">
            <v>9</v>
          </cell>
          <cell r="Q762" t="b">
            <v>1</v>
          </cell>
          <cell r="R762">
            <v>0.8</v>
          </cell>
          <cell r="S762">
            <v>404</v>
          </cell>
          <cell r="T762">
            <v>9.1000000000000014</v>
          </cell>
          <cell r="U762" t="str">
            <v>Gap</v>
          </cell>
          <cell r="V762">
            <v>0</v>
          </cell>
          <cell r="W762" t="str">
            <v>TRUE יאנוח-ג'ת</v>
          </cell>
          <cell r="X762">
            <v>3634</v>
          </cell>
          <cell r="Y762">
            <v>1</v>
          </cell>
          <cell r="Z762">
            <v>10</v>
          </cell>
          <cell r="AA762" t="str">
            <v>Gap</v>
          </cell>
          <cell r="AB762">
            <v>1</v>
          </cell>
        </row>
        <row r="763">
          <cell r="B763">
            <v>1295</v>
          </cell>
          <cell r="C763" t="str">
            <v>יאנוח-ג'ת</v>
          </cell>
          <cell r="D763">
            <v>3994</v>
          </cell>
          <cell r="E763" t="str">
            <v>זך</v>
          </cell>
          <cell r="F763" t="str">
            <v>זך יאנוח-ג'ת</v>
          </cell>
          <cell r="G763" t="str">
            <v>אלמוסתקבל</v>
          </cell>
          <cell r="H763" t="str">
            <v>חאסבאני מעדא</v>
          </cell>
          <cell r="I763" t="str">
            <v>יאנוח-ג'ת חאסבאני מעדא</v>
          </cell>
          <cell r="J763">
            <v>3637</v>
          </cell>
          <cell r="K763">
            <v>3637</v>
          </cell>
          <cell r="L763">
            <v>5.499037668408029E-4</v>
          </cell>
          <cell r="M763">
            <v>2</v>
          </cell>
          <cell r="N763">
            <v>5.499037668408029E-4</v>
          </cell>
          <cell r="O763">
            <v>2</v>
          </cell>
          <cell r="P763">
            <v>9</v>
          </cell>
          <cell r="Q763" t="b">
            <v>0</v>
          </cell>
          <cell r="R763">
            <v>0</v>
          </cell>
          <cell r="S763">
            <v>404</v>
          </cell>
          <cell r="T763">
            <v>9.1000000000000014</v>
          </cell>
          <cell r="U763" t="str">
            <v>Gap</v>
          </cell>
          <cell r="V763">
            <v>1</v>
          </cell>
          <cell r="W763" t="str">
            <v>FALSE יאנוח-ג'ת</v>
          </cell>
          <cell r="X763">
            <v>3</v>
          </cell>
          <cell r="Y763">
            <v>0</v>
          </cell>
          <cell r="Z763">
            <v>10</v>
          </cell>
          <cell r="AA763" t="str">
            <v>Gap</v>
          </cell>
          <cell r="AB763">
            <v>0</v>
          </cell>
        </row>
        <row r="764">
          <cell r="B764">
            <v>1295</v>
          </cell>
          <cell r="C764" t="str">
            <v>יאנוח-ג'ת</v>
          </cell>
          <cell r="D764">
            <v>3994</v>
          </cell>
          <cell r="E764" t="str">
            <v>ףנ</v>
          </cell>
          <cell r="F764" t="str">
            <v>ףנ יאנוח-ג'ת</v>
          </cell>
          <cell r="G764" t="str">
            <v>אלתחאלף אלבלדי</v>
          </cell>
          <cell r="H764" t="str">
            <v>סעיד יוסף</v>
          </cell>
          <cell r="I764" t="str">
            <v>יאנוח-ג'ת סעיד יוסף</v>
          </cell>
          <cell r="J764">
            <v>3637</v>
          </cell>
          <cell r="K764">
            <v>3637</v>
          </cell>
          <cell r="L764">
            <v>2.7495188342040145E-4</v>
          </cell>
          <cell r="M764">
            <v>1</v>
          </cell>
          <cell r="N764">
            <v>2.7495188342040145E-4</v>
          </cell>
          <cell r="O764">
            <v>1</v>
          </cell>
          <cell r="P764">
            <v>9</v>
          </cell>
          <cell r="Q764" t="b">
            <v>0</v>
          </cell>
          <cell r="R764">
            <v>0</v>
          </cell>
          <cell r="S764">
            <v>404</v>
          </cell>
          <cell r="T764">
            <v>9.1000000000000014</v>
          </cell>
          <cell r="U764" t="str">
            <v>Gap</v>
          </cell>
          <cell r="V764">
            <v>0</v>
          </cell>
          <cell r="W764" t="str">
            <v>FALSE יאנוח-ג'ת</v>
          </cell>
          <cell r="X764">
            <v>3</v>
          </cell>
          <cell r="Y764">
            <v>0</v>
          </cell>
          <cell r="Z764">
            <v>10</v>
          </cell>
          <cell r="AA764" t="str">
            <v>Gap</v>
          </cell>
          <cell r="AB764">
            <v>0</v>
          </cell>
        </row>
        <row r="765">
          <cell r="B765">
            <v>46</v>
          </cell>
          <cell r="C765" t="str">
            <v>יבנאל</v>
          </cell>
          <cell r="D765">
            <v>2404</v>
          </cell>
          <cell r="E765" t="str">
            <v>שס</v>
          </cell>
          <cell r="F765" t="str">
            <v>שס יבנאל</v>
          </cell>
          <cell r="G765" t="str">
            <v>התאחדות הספרדים העולמית שומרי תורה</v>
          </cell>
          <cell r="I765" t="str">
            <v xml:space="preserve">יבנאל </v>
          </cell>
          <cell r="J765">
            <v>1920</v>
          </cell>
          <cell r="K765">
            <v>1920</v>
          </cell>
          <cell r="L765">
            <v>0.42135416666666664</v>
          </cell>
          <cell r="M765">
            <v>809</v>
          </cell>
          <cell r="N765">
            <v>0.42135416666666664</v>
          </cell>
          <cell r="O765">
            <v>809</v>
          </cell>
          <cell r="P765">
            <v>9</v>
          </cell>
          <cell r="Q765" t="b">
            <v>1</v>
          </cell>
          <cell r="R765">
            <v>3.8</v>
          </cell>
          <cell r="S765">
            <v>213</v>
          </cell>
          <cell r="T765">
            <v>7.9</v>
          </cell>
          <cell r="U765" t="str">
            <v>Gap</v>
          </cell>
          <cell r="V765">
            <v>0</v>
          </cell>
          <cell r="W765" t="str">
            <v>TRUE יבנאל</v>
          </cell>
          <cell r="X765">
            <v>1673</v>
          </cell>
          <cell r="Y765">
            <v>4</v>
          </cell>
          <cell r="Z765">
            <v>9</v>
          </cell>
          <cell r="AA765" t="str">
            <v/>
          </cell>
          <cell r="AB765">
            <v>4</v>
          </cell>
        </row>
        <row r="766">
          <cell r="B766">
            <v>46</v>
          </cell>
          <cell r="C766" t="str">
            <v>יבנאל</v>
          </cell>
          <cell r="D766">
            <v>2404</v>
          </cell>
          <cell r="E766" t="str">
            <v>נ</v>
          </cell>
          <cell r="F766" t="str">
            <v>נ יבנאל</v>
          </cell>
          <cell r="G766" t="str">
            <v>יבנאל אחת</v>
          </cell>
          <cell r="I766" t="str">
            <v xml:space="preserve">יבנאל </v>
          </cell>
          <cell r="J766">
            <v>1920</v>
          </cell>
          <cell r="K766">
            <v>1920</v>
          </cell>
          <cell r="L766">
            <v>0.29583333333333334</v>
          </cell>
          <cell r="M766">
            <v>568</v>
          </cell>
          <cell r="N766">
            <v>0.29583333333333334</v>
          </cell>
          <cell r="O766">
            <v>568</v>
          </cell>
          <cell r="P766">
            <v>9</v>
          </cell>
          <cell r="Q766" t="b">
            <v>1</v>
          </cell>
          <cell r="R766">
            <v>2.7</v>
          </cell>
          <cell r="S766">
            <v>213</v>
          </cell>
          <cell r="T766">
            <v>7.9</v>
          </cell>
          <cell r="U766" t="str">
            <v>Gap</v>
          </cell>
          <cell r="V766">
            <v>0</v>
          </cell>
          <cell r="W766" t="str">
            <v>TRUE יבנאל</v>
          </cell>
          <cell r="X766">
            <v>1673</v>
          </cell>
          <cell r="Y766">
            <v>3</v>
          </cell>
          <cell r="Z766">
            <v>9</v>
          </cell>
          <cell r="AA766" t="str">
            <v/>
          </cell>
          <cell r="AB766">
            <v>3</v>
          </cell>
        </row>
        <row r="767">
          <cell r="B767">
            <v>46</v>
          </cell>
          <cell r="C767" t="str">
            <v>יבנאל</v>
          </cell>
          <cell r="D767">
            <v>2404</v>
          </cell>
          <cell r="E767" t="str">
            <v>זך</v>
          </cell>
          <cell r="F767" t="str">
            <v>זך יבנאל</v>
          </cell>
          <cell r="G767" t="str">
            <v>לעתיד יבנאל</v>
          </cell>
          <cell r="I767" t="str">
            <v xml:space="preserve">יבנאל </v>
          </cell>
          <cell r="J767">
            <v>1920</v>
          </cell>
          <cell r="K767">
            <v>1920</v>
          </cell>
          <cell r="L767">
            <v>0.15416666666666667</v>
          </cell>
          <cell r="M767">
            <v>296</v>
          </cell>
          <cell r="N767">
            <v>0.15416666666666667</v>
          </cell>
          <cell r="O767">
            <v>296</v>
          </cell>
          <cell r="P767">
            <v>9</v>
          </cell>
          <cell r="Q767" t="b">
            <v>1</v>
          </cell>
          <cell r="R767">
            <v>1.4</v>
          </cell>
          <cell r="S767">
            <v>213</v>
          </cell>
          <cell r="T767">
            <v>7.9</v>
          </cell>
          <cell r="U767" t="str">
            <v>Gap</v>
          </cell>
          <cell r="V767">
            <v>0</v>
          </cell>
          <cell r="W767" t="str">
            <v>TRUE יבנאל</v>
          </cell>
          <cell r="X767">
            <v>1673</v>
          </cell>
          <cell r="Y767">
            <v>2</v>
          </cell>
          <cell r="Z767">
            <v>9</v>
          </cell>
          <cell r="AA767" t="str">
            <v/>
          </cell>
          <cell r="AB767">
            <v>2</v>
          </cell>
        </row>
        <row r="768">
          <cell r="B768">
            <v>46</v>
          </cell>
          <cell r="C768" t="str">
            <v>יבנאל</v>
          </cell>
          <cell r="D768">
            <v>2404</v>
          </cell>
          <cell r="E768" t="str">
            <v>ק</v>
          </cell>
          <cell r="F768" t="str">
            <v>ק יבנאל</v>
          </cell>
          <cell r="G768" t="str">
            <v>צעירי יבנאל</v>
          </cell>
          <cell r="H768" t="str">
            <v>בוחבוט מאיר</v>
          </cell>
          <cell r="I768" t="str">
            <v>יבנאל בוחבוט מאיר</v>
          </cell>
          <cell r="J768">
            <v>1920</v>
          </cell>
          <cell r="K768">
            <v>1920</v>
          </cell>
          <cell r="L768">
            <v>5.8333333333333334E-2</v>
          </cell>
          <cell r="M768">
            <v>112</v>
          </cell>
          <cell r="N768">
            <v>5.8333333333333334E-2</v>
          </cell>
          <cell r="O768">
            <v>112</v>
          </cell>
          <cell r="P768">
            <v>9</v>
          </cell>
          <cell r="Q768" t="b">
            <v>0</v>
          </cell>
          <cell r="R768">
            <v>0</v>
          </cell>
          <cell r="S768">
            <v>213</v>
          </cell>
          <cell r="T768">
            <v>7.9</v>
          </cell>
          <cell r="U768" t="str">
            <v>Gap</v>
          </cell>
          <cell r="V768">
            <v>0</v>
          </cell>
          <cell r="W768" t="str">
            <v>FALSE יבנאל</v>
          </cell>
          <cell r="X768">
            <v>247</v>
          </cell>
          <cell r="Y768">
            <v>0</v>
          </cell>
          <cell r="Z768">
            <v>9</v>
          </cell>
          <cell r="AA768" t="str">
            <v/>
          </cell>
          <cell r="AB768">
            <v>0</v>
          </cell>
        </row>
        <row r="769">
          <cell r="B769">
            <v>46</v>
          </cell>
          <cell r="C769" t="str">
            <v>יבנאל</v>
          </cell>
          <cell r="D769">
            <v>2404</v>
          </cell>
          <cell r="E769" t="str">
            <v>ץ</v>
          </cell>
          <cell r="F769" t="str">
            <v>ץ יבנאל</v>
          </cell>
          <cell r="G769" t="str">
            <v>יחד</v>
          </cell>
          <cell r="H769" t="str">
            <v>עמרוסי אלון</v>
          </cell>
          <cell r="I769" t="str">
            <v>יבנאל עמרוסי אלון</v>
          </cell>
          <cell r="J769">
            <v>1920</v>
          </cell>
          <cell r="K769">
            <v>1920</v>
          </cell>
          <cell r="L769">
            <v>3.3333333333333333E-2</v>
          </cell>
          <cell r="M769">
            <v>64</v>
          </cell>
          <cell r="N769">
            <v>3.3333333333333333E-2</v>
          </cell>
          <cell r="O769">
            <v>64</v>
          </cell>
          <cell r="P769">
            <v>9</v>
          </cell>
          <cell r="Q769" t="b">
            <v>0</v>
          </cell>
          <cell r="R769">
            <v>0</v>
          </cell>
          <cell r="S769">
            <v>213</v>
          </cell>
          <cell r="T769">
            <v>7.9</v>
          </cell>
          <cell r="U769" t="str">
            <v>Gap</v>
          </cell>
          <cell r="V769">
            <v>0</v>
          </cell>
          <cell r="W769" t="str">
            <v>FALSE יבנאל</v>
          </cell>
          <cell r="X769">
            <v>247</v>
          </cell>
          <cell r="Y769">
            <v>0</v>
          </cell>
          <cell r="Z769">
            <v>9</v>
          </cell>
          <cell r="AA769" t="str">
            <v/>
          </cell>
          <cell r="AB769">
            <v>0</v>
          </cell>
        </row>
        <row r="770">
          <cell r="B770">
            <v>46</v>
          </cell>
          <cell r="C770" t="str">
            <v>יבנאל</v>
          </cell>
          <cell r="D770">
            <v>2404</v>
          </cell>
          <cell r="E770" t="str">
            <v>יח</v>
          </cell>
          <cell r="F770" t="str">
            <v>יח יבנאל</v>
          </cell>
          <cell r="G770" t="str">
            <v>יוזמה חדשה</v>
          </cell>
          <cell r="I770" t="str">
            <v xml:space="preserve">יבנאל </v>
          </cell>
          <cell r="J770">
            <v>1920</v>
          </cell>
          <cell r="K770">
            <v>1920</v>
          </cell>
          <cell r="L770">
            <v>2.8125000000000001E-2</v>
          </cell>
          <cell r="M770">
            <v>54</v>
          </cell>
          <cell r="N770">
            <v>2.8125000000000001E-2</v>
          </cell>
          <cell r="O770">
            <v>54</v>
          </cell>
          <cell r="P770">
            <v>9</v>
          </cell>
          <cell r="Q770" t="b">
            <v>0</v>
          </cell>
          <cell r="R770">
            <v>0</v>
          </cell>
          <cell r="S770">
            <v>213</v>
          </cell>
          <cell r="T770">
            <v>7.9</v>
          </cell>
          <cell r="U770" t="str">
            <v>Gap</v>
          </cell>
          <cell r="V770">
            <v>0</v>
          </cell>
          <cell r="W770" t="str">
            <v>FALSE יבנאל</v>
          </cell>
          <cell r="X770">
            <v>247</v>
          </cell>
          <cell r="Y770">
            <v>0</v>
          </cell>
          <cell r="Z770">
            <v>9</v>
          </cell>
          <cell r="AA770" t="str">
            <v/>
          </cell>
          <cell r="AB770">
            <v>0</v>
          </cell>
        </row>
        <row r="771">
          <cell r="B771">
            <v>46</v>
          </cell>
          <cell r="C771" t="str">
            <v>יבנאל</v>
          </cell>
          <cell r="D771">
            <v>2404</v>
          </cell>
          <cell r="E771" t="str">
            <v>מחל</v>
          </cell>
          <cell r="F771" t="str">
            <v>מחל יבנאל</v>
          </cell>
          <cell r="G771" t="str">
            <v>הליכוד</v>
          </cell>
          <cell r="H771" t="str">
            <v>כהן רוני</v>
          </cell>
          <cell r="I771" t="str">
            <v>יבנאל כהן רוני</v>
          </cell>
          <cell r="J771">
            <v>1920</v>
          </cell>
          <cell r="K771">
            <v>1920</v>
          </cell>
          <cell r="L771">
            <v>8.8541666666666664E-3</v>
          </cell>
          <cell r="M771">
            <v>17</v>
          </cell>
          <cell r="N771">
            <v>8.8541666666666664E-3</v>
          </cell>
          <cell r="O771">
            <v>17</v>
          </cell>
          <cell r="P771">
            <v>9</v>
          </cell>
          <cell r="Q771" t="b">
            <v>0</v>
          </cell>
          <cell r="R771">
            <v>0</v>
          </cell>
          <cell r="S771">
            <v>213</v>
          </cell>
          <cell r="T771">
            <v>7.9</v>
          </cell>
          <cell r="U771" t="str">
            <v>Gap</v>
          </cell>
          <cell r="V771">
            <v>1</v>
          </cell>
          <cell r="W771" t="str">
            <v>FALSE יבנאל</v>
          </cell>
          <cell r="X771">
            <v>247</v>
          </cell>
          <cell r="Y771">
            <v>0</v>
          </cell>
          <cell r="Z771">
            <v>9</v>
          </cell>
          <cell r="AA771" t="str">
            <v/>
          </cell>
          <cell r="AB771">
            <v>1</v>
          </cell>
        </row>
        <row r="772">
          <cell r="B772">
            <v>2660</v>
          </cell>
          <cell r="C772" t="str">
            <v>יבנה</v>
          </cell>
          <cell r="D772">
            <v>27839</v>
          </cell>
          <cell r="E772" t="str">
            <v>יש</v>
          </cell>
          <cell r="F772" t="str">
            <v>יש יבנה</v>
          </cell>
          <cell r="G772" t="str">
            <v>יבנה שלנו</v>
          </cell>
          <cell r="H772" t="str">
            <v>גוב ארי צבי</v>
          </cell>
          <cell r="I772" t="str">
            <v>יבנה גוב ארי צבי</v>
          </cell>
          <cell r="J772">
            <v>15209</v>
          </cell>
          <cell r="K772">
            <v>15209</v>
          </cell>
          <cell r="L772">
            <v>0.28535735419817215</v>
          </cell>
          <cell r="M772">
            <v>4340</v>
          </cell>
          <cell r="N772">
            <v>0.28535735419817215</v>
          </cell>
          <cell r="O772">
            <v>4340</v>
          </cell>
          <cell r="P772">
            <v>15</v>
          </cell>
          <cell r="Q772" t="b">
            <v>1</v>
          </cell>
          <cell r="R772">
            <v>4.3</v>
          </cell>
          <cell r="S772">
            <v>1014</v>
          </cell>
          <cell r="T772">
            <v>13.6</v>
          </cell>
          <cell r="U772" t="str">
            <v>Gap</v>
          </cell>
          <cell r="V772">
            <v>1</v>
          </cell>
          <cell r="W772" t="str">
            <v>TRUE יבנה</v>
          </cell>
          <cell r="X772">
            <v>13765</v>
          </cell>
          <cell r="Y772">
            <v>5</v>
          </cell>
          <cell r="Z772">
            <v>15</v>
          </cell>
          <cell r="AA772" t="str">
            <v/>
          </cell>
          <cell r="AB772">
            <v>6</v>
          </cell>
        </row>
        <row r="773">
          <cell r="B773">
            <v>2660</v>
          </cell>
          <cell r="C773" t="str">
            <v>יבנה</v>
          </cell>
          <cell r="D773">
            <v>27839</v>
          </cell>
          <cell r="E773" t="str">
            <v>שס</v>
          </cell>
          <cell r="F773" t="str">
            <v>שס יבנה</v>
          </cell>
          <cell r="G773" t="str">
            <v>רשימה דתית מאוחדת</v>
          </cell>
          <cell r="I773" t="str">
            <v xml:space="preserve">יבנה </v>
          </cell>
          <cell r="J773">
            <v>15209</v>
          </cell>
          <cell r="K773">
            <v>15209</v>
          </cell>
          <cell r="L773">
            <v>0.19291209152475508</v>
          </cell>
          <cell r="M773">
            <v>2934</v>
          </cell>
          <cell r="N773">
            <v>0.19291209152475508</v>
          </cell>
          <cell r="O773">
            <v>2934</v>
          </cell>
          <cell r="P773">
            <v>15</v>
          </cell>
          <cell r="Q773" t="b">
            <v>1</v>
          </cell>
          <cell r="R773">
            <v>2.9</v>
          </cell>
          <cell r="S773">
            <v>1014</v>
          </cell>
          <cell r="T773">
            <v>13.6</v>
          </cell>
          <cell r="U773" t="str">
            <v>Gap</v>
          </cell>
          <cell r="V773">
            <v>0</v>
          </cell>
          <cell r="W773" t="str">
            <v>TRUE יבנה</v>
          </cell>
          <cell r="X773">
            <v>13765</v>
          </cell>
          <cell r="Y773">
            <v>3</v>
          </cell>
          <cell r="Z773">
            <v>15</v>
          </cell>
          <cell r="AA773" t="str">
            <v/>
          </cell>
          <cell r="AB773">
            <v>3</v>
          </cell>
        </row>
        <row r="774">
          <cell r="B774">
            <v>2660</v>
          </cell>
          <cell r="C774" t="str">
            <v>יבנה</v>
          </cell>
          <cell r="D774">
            <v>27839</v>
          </cell>
          <cell r="E774" t="str">
            <v>ר</v>
          </cell>
          <cell r="F774" t="str">
            <v>ר יבנה</v>
          </cell>
          <cell r="G774" t="str">
            <v>אנשים בראשות רונית ארנפרויד כהן</v>
          </cell>
          <cell r="H774" t="str">
            <v>ארנפרוינד כהן רונית</v>
          </cell>
          <cell r="I774" t="str">
            <v>יבנה ארנפרוינד כהן רונית</v>
          </cell>
          <cell r="J774">
            <v>15209</v>
          </cell>
          <cell r="K774">
            <v>15209</v>
          </cell>
          <cell r="L774">
            <v>9.8428562035636796E-2</v>
          </cell>
          <cell r="M774">
            <v>1497</v>
          </cell>
          <cell r="N774">
            <v>9.8428562035636796E-2</v>
          </cell>
          <cell r="O774">
            <v>1497</v>
          </cell>
          <cell r="P774">
            <v>15</v>
          </cell>
          <cell r="Q774" t="b">
            <v>1</v>
          </cell>
          <cell r="R774">
            <v>1.5</v>
          </cell>
          <cell r="S774">
            <v>1014</v>
          </cell>
          <cell r="T774">
            <v>13.6</v>
          </cell>
          <cell r="U774" t="str">
            <v>Gap</v>
          </cell>
          <cell r="V774">
            <v>0</v>
          </cell>
          <cell r="W774" t="str">
            <v>TRUE יבנה</v>
          </cell>
          <cell r="X774">
            <v>13765</v>
          </cell>
          <cell r="Y774">
            <v>2</v>
          </cell>
          <cell r="Z774">
            <v>15</v>
          </cell>
          <cell r="AA774" t="str">
            <v/>
          </cell>
          <cell r="AB774">
            <v>2</v>
          </cell>
        </row>
        <row r="775">
          <cell r="B775">
            <v>2660</v>
          </cell>
          <cell r="C775" t="str">
            <v>יבנה</v>
          </cell>
          <cell r="D775">
            <v>27839</v>
          </cell>
          <cell r="E775" t="str">
            <v>טב</v>
          </cell>
          <cell r="F775" t="str">
            <v>טב יבנה</v>
          </cell>
          <cell r="G775" t="str">
            <v>הבית היהודי בראשות אלי מזוז</v>
          </cell>
          <cell r="I775" t="str">
            <v xml:space="preserve">יבנה </v>
          </cell>
          <cell r="J775">
            <v>15209</v>
          </cell>
          <cell r="K775">
            <v>15209</v>
          </cell>
          <cell r="L775">
            <v>6.8183312512328231E-2</v>
          </cell>
          <cell r="M775">
            <v>1037</v>
          </cell>
          <cell r="N775">
            <v>6.8183312512328231E-2</v>
          </cell>
          <cell r="O775">
            <v>1037</v>
          </cell>
          <cell r="P775">
            <v>15</v>
          </cell>
          <cell r="Q775" t="b">
            <v>1</v>
          </cell>
          <cell r="R775">
            <v>1</v>
          </cell>
          <cell r="S775">
            <v>1014</v>
          </cell>
          <cell r="T775">
            <v>13.6</v>
          </cell>
          <cell r="U775" t="str">
            <v>Gap</v>
          </cell>
          <cell r="V775">
            <v>0</v>
          </cell>
          <cell r="W775" t="str">
            <v>TRUE יבנה</v>
          </cell>
          <cell r="X775">
            <v>13765</v>
          </cell>
          <cell r="Y775">
            <v>1</v>
          </cell>
          <cell r="Z775">
            <v>15</v>
          </cell>
          <cell r="AA775" t="str">
            <v/>
          </cell>
          <cell r="AB775">
            <v>1</v>
          </cell>
        </row>
        <row r="776">
          <cell r="B776">
            <v>2660</v>
          </cell>
          <cell r="C776" t="str">
            <v>יבנה</v>
          </cell>
          <cell r="D776">
            <v>27839</v>
          </cell>
          <cell r="E776" t="str">
            <v>רק</v>
          </cell>
          <cell r="F776" t="str">
            <v>רק יבנה</v>
          </cell>
          <cell r="G776" t="str">
            <v>יבנה עיר אחת</v>
          </cell>
          <cell r="I776" t="str">
            <v xml:space="preserve">יבנה </v>
          </cell>
          <cell r="J776">
            <v>15209</v>
          </cell>
          <cell r="K776">
            <v>15209</v>
          </cell>
          <cell r="L776">
            <v>6.7460056545466496E-2</v>
          </cell>
          <cell r="M776">
            <v>1026</v>
          </cell>
          <cell r="N776">
            <v>6.7460056545466496E-2</v>
          </cell>
          <cell r="O776">
            <v>1026</v>
          </cell>
          <cell r="P776">
            <v>15</v>
          </cell>
          <cell r="Q776" t="b">
            <v>1</v>
          </cell>
          <cell r="R776">
            <v>1</v>
          </cell>
          <cell r="S776">
            <v>1014</v>
          </cell>
          <cell r="T776">
            <v>13.6</v>
          </cell>
          <cell r="U776" t="str">
            <v>Gap</v>
          </cell>
          <cell r="V776">
            <v>0</v>
          </cell>
          <cell r="W776" t="str">
            <v>TRUE יבנה</v>
          </cell>
          <cell r="X776">
            <v>13765</v>
          </cell>
          <cell r="Y776">
            <v>1</v>
          </cell>
          <cell r="Z776">
            <v>15</v>
          </cell>
          <cell r="AA776" t="str">
            <v/>
          </cell>
          <cell r="AB776">
            <v>1</v>
          </cell>
        </row>
        <row r="777">
          <cell r="B777">
            <v>2660</v>
          </cell>
          <cell r="C777" t="str">
            <v>יבנה</v>
          </cell>
          <cell r="D777">
            <v>27839</v>
          </cell>
          <cell r="E777" t="str">
            <v>אמ</v>
          </cell>
          <cell r="F777" t="str">
            <v>אמ יבנה</v>
          </cell>
          <cell r="G777" t="str">
            <v>יבנה בתנופה בראשות מאיר בן הרוש</v>
          </cell>
          <cell r="H777" t="str">
            <v>בן הרוש מאיר</v>
          </cell>
          <cell r="I777" t="str">
            <v>יבנה בן הרוש מאיר</v>
          </cell>
          <cell r="J777">
            <v>15209</v>
          </cell>
          <cell r="K777">
            <v>15209</v>
          </cell>
          <cell r="L777">
            <v>6.6802551121046744E-2</v>
          </cell>
          <cell r="M777">
            <v>1016</v>
          </cell>
          <cell r="N777">
            <v>6.6802551121046744E-2</v>
          </cell>
          <cell r="O777">
            <v>1015.9999999999999</v>
          </cell>
          <cell r="P777">
            <v>15</v>
          </cell>
          <cell r="Q777" t="b">
            <v>1</v>
          </cell>
          <cell r="R777">
            <v>1</v>
          </cell>
          <cell r="S777">
            <v>1014</v>
          </cell>
          <cell r="T777">
            <v>13.6</v>
          </cell>
          <cell r="U777" t="str">
            <v>Gap</v>
          </cell>
          <cell r="V777">
            <v>0</v>
          </cell>
          <cell r="W777" t="str">
            <v>TRUE יבנה</v>
          </cell>
          <cell r="X777">
            <v>13765</v>
          </cell>
          <cell r="Y777">
            <v>1</v>
          </cell>
          <cell r="Z777">
            <v>15</v>
          </cell>
          <cell r="AA777" t="str">
            <v/>
          </cell>
          <cell r="AB777">
            <v>1</v>
          </cell>
        </row>
        <row r="778">
          <cell r="B778">
            <v>2660</v>
          </cell>
          <cell r="C778" t="str">
            <v>יבנה</v>
          </cell>
          <cell r="D778">
            <v>27839</v>
          </cell>
          <cell r="E778" t="str">
            <v>מחל</v>
          </cell>
          <cell r="F778" t="str">
            <v>מחל יבנה</v>
          </cell>
          <cell r="G778" t="str">
            <v>הליכוד</v>
          </cell>
          <cell r="I778" t="str">
            <v xml:space="preserve">יבנה </v>
          </cell>
          <cell r="J778">
            <v>15209</v>
          </cell>
          <cell r="K778">
            <v>15209</v>
          </cell>
          <cell r="L778">
            <v>6.417252942336775E-2</v>
          </cell>
          <cell r="M778">
            <v>976</v>
          </cell>
          <cell r="N778">
            <v>6.417252942336775E-2</v>
          </cell>
          <cell r="O778">
            <v>976.00000000000011</v>
          </cell>
          <cell r="P778">
            <v>15</v>
          </cell>
          <cell r="Q778" t="b">
            <v>1</v>
          </cell>
          <cell r="R778">
            <v>1</v>
          </cell>
          <cell r="S778">
            <v>1014</v>
          </cell>
          <cell r="T778">
            <v>13.6</v>
          </cell>
          <cell r="U778" t="str">
            <v>Gap</v>
          </cell>
          <cell r="V778">
            <v>0</v>
          </cell>
          <cell r="W778" t="str">
            <v>TRUE יבנה</v>
          </cell>
          <cell r="X778">
            <v>13765</v>
          </cell>
          <cell r="Y778">
            <v>1</v>
          </cell>
          <cell r="Z778">
            <v>15</v>
          </cell>
          <cell r="AA778" t="str">
            <v/>
          </cell>
          <cell r="AB778">
            <v>1</v>
          </cell>
        </row>
        <row r="779">
          <cell r="B779">
            <v>2660</v>
          </cell>
          <cell r="C779" t="str">
            <v>יבנה</v>
          </cell>
          <cell r="D779">
            <v>27839</v>
          </cell>
          <cell r="E779" t="str">
            <v>חי</v>
          </cell>
          <cell r="F779" t="str">
            <v>חי יבנה</v>
          </cell>
          <cell r="G779" t="str">
            <v>בני תורה</v>
          </cell>
          <cell r="I779" t="str">
            <v xml:space="preserve">יבנה </v>
          </cell>
          <cell r="J779">
            <v>15209</v>
          </cell>
          <cell r="K779">
            <v>15209</v>
          </cell>
          <cell r="L779">
            <v>6.1739759353014664E-2</v>
          </cell>
          <cell r="M779">
            <v>939</v>
          </cell>
          <cell r="N779">
            <v>6.1739759353014664E-2</v>
          </cell>
          <cell r="O779">
            <v>939</v>
          </cell>
          <cell r="P779">
            <v>15</v>
          </cell>
          <cell r="Q779" t="b">
            <v>1</v>
          </cell>
          <cell r="R779">
            <v>0.9</v>
          </cell>
          <cell r="S779">
            <v>1014</v>
          </cell>
          <cell r="T779">
            <v>13.6</v>
          </cell>
          <cell r="U779" t="str">
            <v>Gap</v>
          </cell>
          <cell r="V779">
            <v>0</v>
          </cell>
          <cell r="W779" t="str">
            <v>TRUE יבנה</v>
          </cell>
          <cell r="X779">
            <v>13765</v>
          </cell>
          <cell r="Y779">
            <v>1</v>
          </cell>
          <cell r="Z779">
            <v>15</v>
          </cell>
          <cell r="AA779" t="str">
            <v/>
          </cell>
          <cell r="AB779">
            <v>1</v>
          </cell>
        </row>
        <row r="780">
          <cell r="B780">
            <v>2660</v>
          </cell>
          <cell r="C780" t="str">
            <v>יבנה</v>
          </cell>
          <cell r="D780">
            <v>27839</v>
          </cell>
          <cell r="E780" t="str">
            <v>עד</v>
          </cell>
          <cell r="F780" t="str">
            <v>עד יבנה</v>
          </cell>
          <cell r="G780" t="str">
            <v>אופק ליבנה בראשית אודי דבורה</v>
          </cell>
          <cell r="I780" t="str">
            <v xml:space="preserve">יבנה </v>
          </cell>
          <cell r="J780">
            <v>15209</v>
          </cell>
          <cell r="K780">
            <v>15209</v>
          </cell>
          <cell r="L780">
            <v>3.9450325465185086E-2</v>
          </cell>
          <cell r="M780">
            <v>600</v>
          </cell>
          <cell r="N780">
            <v>3.9450325465185086E-2</v>
          </cell>
          <cell r="O780">
            <v>600</v>
          </cell>
          <cell r="P780">
            <v>15</v>
          </cell>
          <cell r="Q780" t="b">
            <v>0</v>
          </cell>
          <cell r="R780">
            <v>0</v>
          </cell>
          <cell r="S780">
            <v>1014</v>
          </cell>
          <cell r="T780">
            <v>13.6</v>
          </cell>
          <cell r="U780" t="str">
            <v>Gap</v>
          </cell>
          <cell r="V780">
            <v>0</v>
          </cell>
          <cell r="W780" t="str">
            <v>FALSE יבנה</v>
          </cell>
          <cell r="X780">
            <v>1444</v>
          </cell>
          <cell r="Y780">
            <v>0</v>
          </cell>
          <cell r="Z780">
            <v>15</v>
          </cell>
          <cell r="AA780" t="str">
            <v/>
          </cell>
          <cell r="AB780">
            <v>0</v>
          </cell>
        </row>
        <row r="781">
          <cell r="B781">
            <v>2660</v>
          </cell>
          <cell r="C781" t="str">
            <v>יבנה</v>
          </cell>
          <cell r="D781">
            <v>27839</v>
          </cell>
          <cell r="E781" t="str">
            <v>חץ</v>
          </cell>
          <cell r="F781" t="str">
            <v>חץ יבנה</v>
          </cell>
          <cell r="G781" t="str">
            <v>רשימת הצעירים בראשות שאול ציון</v>
          </cell>
          <cell r="I781" t="str">
            <v xml:space="preserve">יבנה </v>
          </cell>
          <cell r="J781">
            <v>15209</v>
          </cell>
          <cell r="K781">
            <v>15209</v>
          </cell>
          <cell r="L781">
            <v>3.9187323295417187E-2</v>
          </cell>
          <cell r="M781">
            <v>596</v>
          </cell>
          <cell r="N781">
            <v>3.9187323295417187E-2</v>
          </cell>
          <cell r="O781">
            <v>596</v>
          </cell>
          <cell r="P781">
            <v>15</v>
          </cell>
          <cell r="Q781" t="b">
            <v>0</v>
          </cell>
          <cell r="R781">
            <v>0</v>
          </cell>
          <cell r="S781">
            <v>1014</v>
          </cell>
          <cell r="T781">
            <v>13.6</v>
          </cell>
          <cell r="U781" t="str">
            <v>Gap</v>
          </cell>
          <cell r="V781">
            <v>0</v>
          </cell>
          <cell r="W781" t="str">
            <v>FALSE יבנה</v>
          </cell>
          <cell r="X781">
            <v>1444</v>
          </cell>
          <cell r="Y781">
            <v>0</v>
          </cell>
          <cell r="Z781">
            <v>15</v>
          </cell>
          <cell r="AA781" t="str">
            <v/>
          </cell>
          <cell r="AB781">
            <v>0</v>
          </cell>
        </row>
        <row r="782">
          <cell r="B782">
            <v>2660</v>
          </cell>
          <cell r="C782" t="str">
            <v>יבנה</v>
          </cell>
          <cell r="D782">
            <v>27839</v>
          </cell>
          <cell r="E782" t="str">
            <v>ע</v>
          </cell>
          <cell r="F782" t="str">
            <v>ע יבנה</v>
          </cell>
          <cell r="G782" t="str">
            <v>עשור שמעון עתיד ליבנה</v>
          </cell>
          <cell r="I782" t="str">
            <v xml:space="preserve">יבנה </v>
          </cell>
          <cell r="J782">
            <v>15209</v>
          </cell>
          <cell r="K782">
            <v>15209</v>
          </cell>
          <cell r="L782">
            <v>1.6306134525609837E-2</v>
          </cell>
          <cell r="M782">
            <v>248</v>
          </cell>
          <cell r="N782">
            <v>1.6306134525609837E-2</v>
          </cell>
          <cell r="O782">
            <v>248</v>
          </cell>
          <cell r="P782">
            <v>15</v>
          </cell>
          <cell r="Q782" t="b">
            <v>0</v>
          </cell>
          <cell r="R782">
            <v>0</v>
          </cell>
          <cell r="S782">
            <v>1014</v>
          </cell>
          <cell r="T782">
            <v>13.6</v>
          </cell>
          <cell r="U782" t="str">
            <v>Gap</v>
          </cell>
          <cell r="V782">
            <v>0</v>
          </cell>
          <cell r="W782" t="str">
            <v>FALSE יבנה</v>
          </cell>
          <cell r="X782">
            <v>1444</v>
          </cell>
          <cell r="Y782">
            <v>0</v>
          </cell>
          <cell r="Z782">
            <v>15</v>
          </cell>
          <cell r="AA782" t="str">
            <v/>
          </cell>
          <cell r="AB782">
            <v>0</v>
          </cell>
        </row>
        <row r="783">
          <cell r="B783">
            <v>9400</v>
          </cell>
          <cell r="C783" t="str">
            <v>יהוד-מונוסון</v>
          </cell>
          <cell r="D783">
            <v>22222</v>
          </cell>
          <cell r="E783" t="str">
            <v>דף</v>
          </cell>
          <cell r="F783" t="str">
            <v>דף יהוד-מונוסון</v>
          </cell>
          <cell r="G783" t="str">
            <v>יחד בראשות יעלה מקליס</v>
          </cell>
          <cell r="H783" t="str">
            <v>מקליס יעלה</v>
          </cell>
          <cell r="I783" t="str">
            <v>יהוד-מונוסון מקליס יעלה</v>
          </cell>
          <cell r="J783">
            <v>12190</v>
          </cell>
          <cell r="K783">
            <v>12190</v>
          </cell>
          <cell r="L783">
            <v>0.21041837571780148</v>
          </cell>
          <cell r="M783">
            <v>2565</v>
          </cell>
          <cell r="N783">
            <v>0.21041837571780148</v>
          </cell>
          <cell r="O783">
            <v>2565</v>
          </cell>
          <cell r="P783">
            <v>15</v>
          </cell>
          <cell r="Q783" t="b">
            <v>1</v>
          </cell>
          <cell r="R783">
            <v>3.2</v>
          </cell>
          <cell r="S783">
            <v>813</v>
          </cell>
          <cell r="T783">
            <v>13.6</v>
          </cell>
          <cell r="U783" t="str">
            <v>Gap</v>
          </cell>
          <cell r="V783">
            <v>0</v>
          </cell>
          <cell r="W783" t="str">
            <v>TRUE יהוד-מונוסון</v>
          </cell>
          <cell r="X783">
            <v>11056</v>
          </cell>
          <cell r="Y783">
            <v>3</v>
          </cell>
          <cell r="Z783">
            <v>15</v>
          </cell>
          <cell r="AA783" t="str">
            <v/>
          </cell>
          <cell r="AB783">
            <v>3</v>
          </cell>
        </row>
        <row r="784">
          <cell r="B784">
            <v>9400</v>
          </cell>
          <cell r="C784" t="str">
            <v>יהוד-מונוסון</v>
          </cell>
          <cell r="D784">
            <v>22222</v>
          </cell>
          <cell r="E784" t="str">
            <v>אב</v>
          </cell>
          <cell r="F784" t="str">
            <v>אב יהוד-מונוסון</v>
          </cell>
          <cell r="G784" t="str">
            <v>יהוד מונסון החדשה בראשות יוסף בן דוד</v>
          </cell>
          <cell r="H784" t="str">
            <v>בן דוד יוסף</v>
          </cell>
          <cell r="I784" t="str">
            <v>יהוד-מונוסון בן דוד יוסף</v>
          </cell>
          <cell r="J784">
            <v>12190</v>
          </cell>
          <cell r="K784">
            <v>12190</v>
          </cell>
          <cell r="L784">
            <v>0.16127973748974569</v>
          </cell>
          <cell r="M784">
            <v>1966</v>
          </cell>
          <cell r="N784">
            <v>0.16127973748974569</v>
          </cell>
          <cell r="O784">
            <v>1966</v>
          </cell>
          <cell r="P784">
            <v>15</v>
          </cell>
          <cell r="Q784" t="b">
            <v>1</v>
          </cell>
          <cell r="R784">
            <v>2.4</v>
          </cell>
          <cell r="S784">
            <v>813</v>
          </cell>
          <cell r="T784">
            <v>13.6</v>
          </cell>
          <cell r="U784" t="str">
            <v>Gap</v>
          </cell>
          <cell r="V784">
            <v>0</v>
          </cell>
          <cell r="W784" t="str">
            <v>TRUE יהוד-מונוסון</v>
          </cell>
          <cell r="X784">
            <v>11056</v>
          </cell>
          <cell r="Y784">
            <v>3</v>
          </cell>
          <cell r="Z784">
            <v>15</v>
          </cell>
          <cell r="AA784" t="str">
            <v/>
          </cell>
          <cell r="AB784">
            <v>3</v>
          </cell>
        </row>
        <row r="785">
          <cell r="B785">
            <v>9400</v>
          </cell>
          <cell r="C785" t="str">
            <v>יהוד-מונוסון</v>
          </cell>
          <cell r="D785">
            <v>22222</v>
          </cell>
          <cell r="E785" t="str">
            <v>קנ</v>
          </cell>
          <cell r="F785" t="str">
            <v>קנ יהוד-מונוסון</v>
          </cell>
          <cell r="G785" t="str">
            <v>קולנו נוה</v>
          </cell>
          <cell r="I785" t="str">
            <v xml:space="preserve">יהוד-מונוסון </v>
          </cell>
          <cell r="J785">
            <v>12190</v>
          </cell>
          <cell r="K785">
            <v>12190</v>
          </cell>
          <cell r="L785">
            <v>0.11517637407711238</v>
          </cell>
          <cell r="M785">
            <v>1404</v>
          </cell>
          <cell r="N785">
            <v>0.11517637407711238</v>
          </cell>
          <cell r="O785">
            <v>1404</v>
          </cell>
          <cell r="P785">
            <v>15</v>
          </cell>
          <cell r="Q785" t="b">
            <v>1</v>
          </cell>
          <cell r="R785">
            <v>1.7</v>
          </cell>
          <cell r="S785">
            <v>813</v>
          </cell>
          <cell r="T785">
            <v>13.6</v>
          </cell>
          <cell r="U785" t="str">
            <v>Gap</v>
          </cell>
          <cell r="V785">
            <v>0</v>
          </cell>
          <cell r="W785" t="str">
            <v>TRUE יהוד-מונוסון</v>
          </cell>
          <cell r="X785">
            <v>11056</v>
          </cell>
          <cell r="Y785">
            <v>2</v>
          </cell>
          <cell r="Z785">
            <v>15</v>
          </cell>
          <cell r="AA785" t="str">
            <v/>
          </cell>
          <cell r="AB785">
            <v>2</v>
          </cell>
        </row>
        <row r="786">
          <cell r="B786">
            <v>9400</v>
          </cell>
          <cell r="C786" t="str">
            <v>יהוד-מונוסון</v>
          </cell>
          <cell r="D786">
            <v>22222</v>
          </cell>
          <cell r="E786" t="str">
            <v>ע</v>
          </cell>
          <cell r="F786" t="str">
            <v>ע יהוד-מונוסון</v>
          </cell>
          <cell r="G786" t="str">
            <v>אלי גרינמן מנהיג מהלב</v>
          </cell>
          <cell r="H786" t="str">
            <v>גרינמן אלי</v>
          </cell>
          <cell r="I786" t="str">
            <v>יהוד-מונוסון גרינמן אלי</v>
          </cell>
          <cell r="J786">
            <v>12190</v>
          </cell>
          <cell r="K786">
            <v>12190</v>
          </cell>
          <cell r="L786">
            <v>8.6464315012305171E-2</v>
          </cell>
          <cell r="M786">
            <v>1054</v>
          </cell>
          <cell r="N786">
            <v>8.6464315012305171E-2</v>
          </cell>
          <cell r="O786">
            <v>1054</v>
          </cell>
          <cell r="P786">
            <v>15</v>
          </cell>
          <cell r="Q786" t="b">
            <v>1</v>
          </cell>
          <cell r="R786">
            <v>1.3</v>
          </cell>
          <cell r="S786">
            <v>813</v>
          </cell>
          <cell r="T786">
            <v>13.6</v>
          </cell>
          <cell r="U786" t="str">
            <v>Gap</v>
          </cell>
          <cell r="V786">
            <v>0</v>
          </cell>
          <cell r="W786" t="str">
            <v>TRUE יהוד-מונוסון</v>
          </cell>
          <cell r="X786">
            <v>11056</v>
          </cell>
          <cell r="Y786">
            <v>2</v>
          </cell>
          <cell r="Z786">
            <v>15</v>
          </cell>
          <cell r="AA786" t="str">
            <v/>
          </cell>
          <cell r="AB786">
            <v>2</v>
          </cell>
        </row>
        <row r="787">
          <cell r="B787">
            <v>9400</v>
          </cell>
          <cell r="C787" t="str">
            <v>יהוד-מונוסון</v>
          </cell>
          <cell r="D787">
            <v>22222</v>
          </cell>
          <cell r="E787" t="str">
            <v>ץ</v>
          </cell>
          <cell r="F787" t="str">
            <v>ץ יהוד-מונוסון</v>
          </cell>
          <cell r="G787" t="str">
            <v>יעד בראשות אמנון סעד</v>
          </cell>
          <cell r="H787" t="str">
            <v>סעד אמנון</v>
          </cell>
          <cell r="I787" t="str">
            <v>יהוד-מונוסון סעד אמנון</v>
          </cell>
          <cell r="J787">
            <v>12190</v>
          </cell>
          <cell r="K787">
            <v>12190</v>
          </cell>
          <cell r="L787">
            <v>8.2034454470877774E-2</v>
          </cell>
          <cell r="M787">
            <v>1000</v>
          </cell>
          <cell r="N787">
            <v>8.2034454470877774E-2</v>
          </cell>
          <cell r="O787">
            <v>1000.0000000000001</v>
          </cell>
          <cell r="P787">
            <v>15</v>
          </cell>
          <cell r="Q787" t="b">
            <v>1</v>
          </cell>
          <cell r="R787">
            <v>1.2</v>
          </cell>
          <cell r="S787">
            <v>813</v>
          </cell>
          <cell r="T787">
            <v>13.6</v>
          </cell>
          <cell r="U787" t="str">
            <v>Gap</v>
          </cell>
          <cell r="V787">
            <v>0</v>
          </cell>
          <cell r="W787" t="str">
            <v>TRUE יהוד-מונוסון</v>
          </cell>
          <cell r="X787">
            <v>11056</v>
          </cell>
          <cell r="Y787">
            <v>1</v>
          </cell>
          <cell r="Z787">
            <v>15</v>
          </cell>
          <cell r="AA787" t="str">
            <v/>
          </cell>
          <cell r="AB787">
            <v>1</v>
          </cell>
        </row>
        <row r="788">
          <cell r="B788">
            <v>9400</v>
          </cell>
          <cell r="C788" t="str">
            <v>יהוד-מונוסון</v>
          </cell>
          <cell r="D788">
            <v>22222</v>
          </cell>
          <cell r="E788" t="str">
            <v>שס</v>
          </cell>
          <cell r="F788" t="str">
            <v>שס יהוד-מונוסון</v>
          </cell>
          <cell r="G788" t="str">
            <v>התאחדות הספרדית העולמית שומרי תורה</v>
          </cell>
          <cell r="I788" t="str">
            <v xml:space="preserve">יהוד-מונוסון </v>
          </cell>
          <cell r="J788">
            <v>12190</v>
          </cell>
          <cell r="K788">
            <v>12190</v>
          </cell>
          <cell r="L788">
            <v>7.1287940935192778E-2</v>
          </cell>
          <cell r="M788">
            <v>869</v>
          </cell>
          <cell r="N788">
            <v>7.1287940935192778E-2</v>
          </cell>
          <cell r="O788">
            <v>869</v>
          </cell>
          <cell r="P788">
            <v>15</v>
          </cell>
          <cell r="Q788" t="b">
            <v>1</v>
          </cell>
          <cell r="R788">
            <v>1.1000000000000001</v>
          </cell>
          <cell r="S788">
            <v>813</v>
          </cell>
          <cell r="T788">
            <v>13.6</v>
          </cell>
          <cell r="U788" t="str">
            <v>Gap</v>
          </cell>
          <cell r="V788">
            <v>0</v>
          </cell>
          <cell r="W788" t="str">
            <v>TRUE יהוד-מונוסון</v>
          </cell>
          <cell r="X788">
            <v>11056</v>
          </cell>
          <cell r="Y788">
            <v>1</v>
          </cell>
          <cell r="Z788">
            <v>15</v>
          </cell>
          <cell r="AA788" t="str">
            <v/>
          </cell>
          <cell r="AB788">
            <v>1</v>
          </cell>
        </row>
        <row r="789">
          <cell r="B789">
            <v>9400</v>
          </cell>
          <cell r="C789" t="str">
            <v>יהוד-מונוסון</v>
          </cell>
          <cell r="D789">
            <v>22222</v>
          </cell>
          <cell r="E789" t="str">
            <v>טב</v>
          </cell>
          <cell r="F789" t="str">
            <v>טב יהוד-מונוסון</v>
          </cell>
          <cell r="G789" t="str">
            <v>הבית היהודי בראשות שמעון בונפיל</v>
          </cell>
          <cell r="I789" t="str">
            <v xml:space="preserve">יהוד-מונוסון </v>
          </cell>
          <cell r="J789">
            <v>12190</v>
          </cell>
          <cell r="K789">
            <v>12190</v>
          </cell>
          <cell r="L789">
            <v>6.7514356029532402E-2</v>
          </cell>
          <cell r="M789">
            <v>823</v>
          </cell>
          <cell r="N789">
            <v>6.7514356029532402E-2</v>
          </cell>
          <cell r="O789">
            <v>823</v>
          </cell>
          <cell r="P789">
            <v>15</v>
          </cell>
          <cell r="Q789" t="b">
            <v>1</v>
          </cell>
          <cell r="R789">
            <v>1</v>
          </cell>
          <cell r="S789">
            <v>813</v>
          </cell>
          <cell r="T789">
            <v>13.6</v>
          </cell>
          <cell r="U789" t="str">
            <v>Gap</v>
          </cell>
          <cell r="V789">
            <v>0</v>
          </cell>
          <cell r="W789" t="str">
            <v>TRUE יהוד-מונוסון</v>
          </cell>
          <cell r="X789">
            <v>11056</v>
          </cell>
          <cell r="Y789">
            <v>1</v>
          </cell>
          <cell r="Z789">
            <v>15</v>
          </cell>
          <cell r="AA789" t="str">
            <v/>
          </cell>
          <cell r="AB789">
            <v>1</v>
          </cell>
        </row>
        <row r="790">
          <cell r="B790">
            <v>9400</v>
          </cell>
          <cell r="C790" t="str">
            <v>יהוד-מונוסון</v>
          </cell>
          <cell r="D790">
            <v>22222</v>
          </cell>
          <cell r="E790" t="str">
            <v>צד</v>
          </cell>
          <cell r="F790" t="str">
            <v>צד יהוד-מונוסון</v>
          </cell>
          <cell r="G790" t="str">
            <v>לצידך בראשות ורדי בושרי</v>
          </cell>
          <cell r="H790" t="str">
            <v>בושרי ורדי</v>
          </cell>
          <cell r="I790" t="str">
            <v>יהוד-מונוסון בושרי ורדי</v>
          </cell>
          <cell r="J790">
            <v>12190</v>
          </cell>
          <cell r="K790">
            <v>12190</v>
          </cell>
          <cell r="L790">
            <v>5.914684167350287E-2</v>
          </cell>
          <cell r="M790">
            <v>721</v>
          </cell>
          <cell r="N790">
            <v>5.914684167350287E-2</v>
          </cell>
          <cell r="O790">
            <v>721</v>
          </cell>
          <cell r="P790">
            <v>15</v>
          </cell>
          <cell r="Q790" t="b">
            <v>1</v>
          </cell>
          <cell r="R790">
            <v>0.9</v>
          </cell>
          <cell r="S790">
            <v>813</v>
          </cell>
          <cell r="T790">
            <v>13.6</v>
          </cell>
          <cell r="U790" t="str">
            <v>Gap</v>
          </cell>
          <cell r="V790">
            <v>0</v>
          </cell>
          <cell r="W790" t="str">
            <v>TRUE יהוד-מונוסון</v>
          </cell>
          <cell r="X790">
            <v>11056</v>
          </cell>
          <cell r="Y790">
            <v>1</v>
          </cell>
          <cell r="Z790">
            <v>15</v>
          </cell>
          <cell r="AA790" t="str">
            <v/>
          </cell>
          <cell r="AB790">
            <v>1</v>
          </cell>
        </row>
        <row r="791">
          <cell r="B791">
            <v>9400</v>
          </cell>
          <cell r="C791" t="str">
            <v>יהוד-מונוסון</v>
          </cell>
          <cell r="D791">
            <v>22222</v>
          </cell>
          <cell r="E791" t="str">
            <v>מחל</v>
          </cell>
          <cell r="F791" t="str">
            <v>מחל יהוד-מונוסון</v>
          </cell>
          <cell r="G791" t="str">
            <v>הליכוד בראשות אורי מיטלמן</v>
          </cell>
          <cell r="I791" t="str">
            <v xml:space="preserve">יהוד-מונוסון </v>
          </cell>
          <cell r="J791">
            <v>12190</v>
          </cell>
          <cell r="K791">
            <v>12190</v>
          </cell>
          <cell r="L791">
            <v>5.3650533223954064E-2</v>
          </cell>
          <cell r="M791">
            <v>654</v>
          </cell>
          <cell r="N791">
            <v>5.3650533223954064E-2</v>
          </cell>
          <cell r="O791">
            <v>654</v>
          </cell>
          <cell r="P791">
            <v>15</v>
          </cell>
          <cell r="Q791" t="b">
            <v>1</v>
          </cell>
          <cell r="R791">
            <v>0.8</v>
          </cell>
          <cell r="S791">
            <v>813</v>
          </cell>
          <cell r="T791">
            <v>13.6</v>
          </cell>
          <cell r="U791" t="str">
            <v>Gap</v>
          </cell>
          <cell r="V791">
            <v>0</v>
          </cell>
          <cell r="W791" t="str">
            <v>TRUE יהוד-מונוסון</v>
          </cell>
          <cell r="X791">
            <v>11056</v>
          </cell>
          <cell r="Y791">
            <v>1</v>
          </cell>
          <cell r="Z791">
            <v>15</v>
          </cell>
          <cell r="AA791" t="str">
            <v/>
          </cell>
          <cell r="AB791">
            <v>1</v>
          </cell>
        </row>
        <row r="792">
          <cell r="B792">
            <v>9400</v>
          </cell>
          <cell r="C792" t="str">
            <v>יהוד-מונוסון</v>
          </cell>
          <cell r="D792">
            <v>22222</v>
          </cell>
          <cell r="E792" t="str">
            <v>ר</v>
          </cell>
          <cell r="F792" t="str">
            <v>ר יהוד-מונוסון</v>
          </cell>
          <cell r="G792" t="str">
            <v>יהוד אחרת</v>
          </cell>
          <cell r="I792" t="str">
            <v xml:space="preserve">יהוד-מונוסון </v>
          </cell>
          <cell r="J792">
            <v>12190</v>
          </cell>
          <cell r="K792">
            <v>12190</v>
          </cell>
          <cell r="L792">
            <v>4.003281378178835E-2</v>
          </cell>
          <cell r="M792">
            <v>488</v>
          </cell>
          <cell r="N792">
            <v>4.003281378178835E-2</v>
          </cell>
          <cell r="O792">
            <v>488</v>
          </cell>
          <cell r="P792">
            <v>15</v>
          </cell>
          <cell r="Q792" t="b">
            <v>0</v>
          </cell>
          <cell r="R792">
            <v>0</v>
          </cell>
          <cell r="S792">
            <v>813</v>
          </cell>
          <cell r="T792">
            <v>13.6</v>
          </cell>
          <cell r="U792" t="str">
            <v>Gap</v>
          </cell>
          <cell r="V792">
            <v>0</v>
          </cell>
          <cell r="W792" t="str">
            <v>FALSE יהוד-מונוסון</v>
          </cell>
          <cell r="X792">
            <v>1134</v>
          </cell>
          <cell r="Y792">
            <v>0</v>
          </cell>
          <cell r="Z792">
            <v>15</v>
          </cell>
          <cell r="AA792" t="str">
            <v/>
          </cell>
          <cell r="AB792">
            <v>0</v>
          </cell>
        </row>
        <row r="793">
          <cell r="B793">
            <v>9400</v>
          </cell>
          <cell r="C793" t="str">
            <v>יהוד-מונוסון</v>
          </cell>
          <cell r="D793">
            <v>22222</v>
          </cell>
          <cell r="E793" t="str">
            <v>ימ</v>
          </cell>
          <cell r="F793" t="str">
            <v>ימ יהוד-מונוסון</v>
          </cell>
          <cell r="G793" t="str">
            <v>יהוד מונסון שלנו</v>
          </cell>
          <cell r="H793" t="str">
            <v>יכיני יענקלה</v>
          </cell>
          <cell r="I793" t="str">
            <v>יהוד-מונוסון יכיני יענקלה</v>
          </cell>
          <cell r="J793">
            <v>12190</v>
          </cell>
          <cell r="K793">
            <v>12190</v>
          </cell>
          <cell r="L793">
            <v>1.9360131255127155E-2</v>
          </cell>
          <cell r="M793">
            <v>236</v>
          </cell>
          <cell r="N793">
            <v>1.9360131255127155E-2</v>
          </cell>
          <cell r="O793">
            <v>236.00000000000003</v>
          </cell>
          <cell r="P793">
            <v>15</v>
          </cell>
          <cell r="Q793" t="b">
            <v>0</v>
          </cell>
          <cell r="R793">
            <v>0</v>
          </cell>
          <cell r="S793">
            <v>813</v>
          </cell>
          <cell r="T793">
            <v>13.6</v>
          </cell>
          <cell r="U793" t="str">
            <v>Gap</v>
          </cell>
          <cell r="V793">
            <v>0</v>
          </cell>
          <cell r="W793" t="str">
            <v>FALSE יהוד-מונוסון</v>
          </cell>
          <cell r="X793">
            <v>1134</v>
          </cell>
          <cell r="Y793">
            <v>0</v>
          </cell>
          <cell r="Z793">
            <v>15</v>
          </cell>
          <cell r="AA793" t="str">
            <v/>
          </cell>
          <cell r="AB793">
            <v>0</v>
          </cell>
        </row>
        <row r="794">
          <cell r="B794">
            <v>9400</v>
          </cell>
          <cell r="C794" t="str">
            <v>יהוד-מונוסון</v>
          </cell>
          <cell r="D794">
            <v>22222</v>
          </cell>
          <cell r="E794" t="str">
            <v>אמת</v>
          </cell>
          <cell r="F794" t="str">
            <v>אמת יהוד-מונוסון</v>
          </cell>
          <cell r="G794" t="str">
            <v>העבודה בראשות חלי פרידמן</v>
          </cell>
          <cell r="I794" t="str">
            <v xml:space="preserve">יהוד-מונוסון </v>
          </cell>
          <cell r="J794">
            <v>12190</v>
          </cell>
          <cell r="K794">
            <v>12190</v>
          </cell>
          <cell r="L794">
            <v>1.7473338802296966E-2</v>
          </cell>
          <cell r="M794">
            <v>213</v>
          </cell>
          <cell r="N794">
            <v>1.7473338802296966E-2</v>
          </cell>
          <cell r="O794">
            <v>213.00000000000003</v>
          </cell>
          <cell r="P794">
            <v>15</v>
          </cell>
          <cell r="Q794" t="b">
            <v>0</v>
          </cell>
          <cell r="R794">
            <v>0</v>
          </cell>
          <cell r="S794">
            <v>813</v>
          </cell>
          <cell r="T794">
            <v>13.6</v>
          </cell>
          <cell r="U794" t="str">
            <v>Gap</v>
          </cell>
          <cell r="V794">
            <v>0</v>
          </cell>
          <cell r="W794" t="str">
            <v>FALSE יהוד-מונוסון</v>
          </cell>
          <cell r="X794">
            <v>1134</v>
          </cell>
          <cell r="Y794">
            <v>0</v>
          </cell>
          <cell r="Z794">
            <v>15</v>
          </cell>
          <cell r="AA794" t="str">
            <v/>
          </cell>
          <cell r="AB794">
            <v>0</v>
          </cell>
        </row>
        <row r="795">
          <cell r="B795">
            <v>9400</v>
          </cell>
          <cell r="C795" t="str">
            <v>יהוד-מונוסון</v>
          </cell>
          <cell r="D795">
            <v>22222</v>
          </cell>
          <cell r="E795" t="str">
            <v>ז</v>
          </cell>
          <cell r="F795" t="str">
            <v>ז יהוד-מונוסון</v>
          </cell>
          <cell r="G795" t="str">
            <v>אוריאל בן אסולי להצלחת יהוד מונסון א.ל.י.</v>
          </cell>
          <cell r="H795" t="str">
            <v>בן אסולי אוריאל</v>
          </cell>
          <cell r="I795" t="str">
            <v>יהוד-מונוסון בן אסולי אוריאל</v>
          </cell>
          <cell r="J795">
            <v>12190</v>
          </cell>
          <cell r="K795">
            <v>12190</v>
          </cell>
          <cell r="L795">
            <v>1.6160787530762919E-2</v>
          </cell>
          <cell r="M795">
            <v>197</v>
          </cell>
          <cell r="N795">
            <v>1.6160787530762919E-2</v>
          </cell>
          <cell r="O795">
            <v>196.99999999999997</v>
          </cell>
          <cell r="P795">
            <v>15</v>
          </cell>
          <cell r="Q795" t="b">
            <v>0</v>
          </cell>
          <cell r="R795">
            <v>0</v>
          </cell>
          <cell r="S795">
            <v>813</v>
          </cell>
          <cell r="T795">
            <v>13.6</v>
          </cell>
          <cell r="U795" t="str">
            <v>Gap</v>
          </cell>
          <cell r="V795">
            <v>0</v>
          </cell>
          <cell r="W795" t="str">
            <v>FALSE יהוד-מונוסון</v>
          </cell>
          <cell r="X795">
            <v>1134</v>
          </cell>
          <cell r="Y795">
            <v>0</v>
          </cell>
          <cell r="Z795">
            <v>15</v>
          </cell>
          <cell r="AA795" t="str">
            <v/>
          </cell>
          <cell r="AB795">
            <v>0</v>
          </cell>
        </row>
        <row r="796">
          <cell r="B796">
            <v>9400</v>
          </cell>
          <cell r="C796" t="str">
            <v>יהוד-מונוסון</v>
          </cell>
          <cell r="D796">
            <v>22222</v>
          </cell>
          <cell r="E796" t="str">
            <v>עז</v>
          </cell>
          <cell r="F796" t="str">
            <v>עז יהוד-מונוסון</v>
          </cell>
          <cell r="G796" t="str">
            <v>סיעת יחדיו למען יהוד מונסון</v>
          </cell>
          <cell r="I796" t="str">
            <v xml:space="preserve">יהוד-מונוסון </v>
          </cell>
          <cell r="J796">
            <v>12190</v>
          </cell>
          <cell r="K796">
            <v>12190</v>
          </cell>
          <cell r="L796">
            <v>0</v>
          </cell>
          <cell r="M796">
            <v>0</v>
          </cell>
          <cell r="N796">
            <v>0</v>
          </cell>
          <cell r="O796">
            <v>0</v>
          </cell>
          <cell r="P796">
            <v>15</v>
          </cell>
          <cell r="Q796" t="b">
            <v>0</v>
          </cell>
          <cell r="R796">
            <v>0</v>
          </cell>
          <cell r="S796">
            <v>813</v>
          </cell>
          <cell r="T796">
            <v>13.6</v>
          </cell>
          <cell r="U796" t="str">
            <v>Gap</v>
          </cell>
          <cell r="V796">
            <v>0</v>
          </cell>
          <cell r="W796" t="str">
            <v>FALSE יהוד-מונוסון</v>
          </cell>
          <cell r="X796">
            <v>1134</v>
          </cell>
          <cell r="Y796">
            <v>0</v>
          </cell>
          <cell r="Z796">
            <v>15</v>
          </cell>
          <cell r="AA796" t="str">
            <v/>
          </cell>
          <cell r="AB796">
            <v>0</v>
          </cell>
        </row>
        <row r="797">
          <cell r="B797">
            <v>29</v>
          </cell>
          <cell r="C797" t="str">
            <v>יסוד המעלה</v>
          </cell>
          <cell r="D797">
            <v>1145</v>
          </cell>
          <cell r="E797" t="str">
            <v>זך</v>
          </cell>
          <cell r="F797" t="str">
            <v>זך יסוד המעלה</v>
          </cell>
          <cell r="G797" t="str">
            <v>יסוד המעלה אחת</v>
          </cell>
          <cell r="H797" t="str">
            <v>אור אילן</v>
          </cell>
          <cell r="I797" t="str">
            <v>יסוד המעלה אור אילן</v>
          </cell>
          <cell r="J797">
            <v>828</v>
          </cell>
          <cell r="K797">
            <v>828</v>
          </cell>
          <cell r="L797">
            <v>0.48671497584541062</v>
          </cell>
          <cell r="M797">
            <v>403</v>
          </cell>
          <cell r="N797">
            <v>0.48671497584541062</v>
          </cell>
          <cell r="O797">
            <v>403</v>
          </cell>
          <cell r="P797">
            <v>7</v>
          </cell>
          <cell r="Q797" t="b">
            <v>1</v>
          </cell>
          <cell r="R797">
            <v>3.4</v>
          </cell>
          <cell r="S797">
            <v>118</v>
          </cell>
          <cell r="T797">
            <v>6.4</v>
          </cell>
          <cell r="U797" t="str">
            <v>Gap</v>
          </cell>
          <cell r="V797">
            <v>1</v>
          </cell>
          <cell r="W797" t="str">
            <v>TRUE יסוד המעלה</v>
          </cell>
          <cell r="X797">
            <v>756</v>
          </cell>
          <cell r="Y797">
            <v>4</v>
          </cell>
          <cell r="Z797">
            <v>8</v>
          </cell>
          <cell r="AA797" t="str">
            <v>Gap</v>
          </cell>
          <cell r="AB797">
            <v>4</v>
          </cell>
        </row>
        <row r="798">
          <cell r="B798">
            <v>29</v>
          </cell>
          <cell r="C798" t="str">
            <v>יסוד המעלה</v>
          </cell>
          <cell r="D798">
            <v>1145</v>
          </cell>
          <cell r="E798" t="str">
            <v>יס</v>
          </cell>
          <cell r="F798" t="str">
            <v>יס יסוד המעלה</v>
          </cell>
          <cell r="G798" t="str">
            <v>יסוד המעלה שלנו</v>
          </cell>
          <cell r="H798" t="str">
            <v>מזרחי מרדכי</v>
          </cell>
          <cell r="I798" t="str">
            <v>יסוד המעלה מזרחי מרדכי</v>
          </cell>
          <cell r="J798">
            <v>828</v>
          </cell>
          <cell r="K798">
            <v>828</v>
          </cell>
          <cell r="L798">
            <v>0.22826086956521738</v>
          </cell>
          <cell r="M798">
            <v>189</v>
          </cell>
          <cell r="N798">
            <v>0.22826086956521738</v>
          </cell>
          <cell r="O798">
            <v>189</v>
          </cell>
          <cell r="P798">
            <v>7</v>
          </cell>
          <cell r="Q798" t="b">
            <v>1</v>
          </cell>
          <cell r="R798">
            <v>1.6</v>
          </cell>
          <cell r="S798">
            <v>118</v>
          </cell>
          <cell r="T798">
            <v>6.4</v>
          </cell>
          <cell r="U798" t="str">
            <v>Gap</v>
          </cell>
          <cell r="V798">
            <v>0</v>
          </cell>
          <cell r="W798" t="str">
            <v>TRUE יסוד המעלה</v>
          </cell>
          <cell r="X798">
            <v>756</v>
          </cell>
          <cell r="Y798">
            <v>2</v>
          </cell>
          <cell r="Z798">
            <v>8</v>
          </cell>
          <cell r="AA798" t="str">
            <v>Gap</v>
          </cell>
          <cell r="AB798">
            <v>2</v>
          </cell>
        </row>
        <row r="799">
          <cell r="B799">
            <v>29</v>
          </cell>
          <cell r="C799" t="str">
            <v>יסוד המעלה</v>
          </cell>
          <cell r="D799">
            <v>1145</v>
          </cell>
          <cell r="E799" t="str">
            <v>ץ</v>
          </cell>
          <cell r="F799" t="str">
            <v>ץ יסוד המעלה</v>
          </cell>
          <cell r="G799" t="str">
            <v>למען המושבה</v>
          </cell>
          <cell r="I799" t="str">
            <v xml:space="preserve">יסוד המעלה </v>
          </cell>
          <cell r="J799">
            <v>828</v>
          </cell>
          <cell r="K799">
            <v>828</v>
          </cell>
          <cell r="L799">
            <v>0.19806763285024154</v>
          </cell>
          <cell r="M799">
            <v>164</v>
          </cell>
          <cell r="N799">
            <v>0.19806763285024154</v>
          </cell>
          <cell r="O799">
            <v>164</v>
          </cell>
          <cell r="P799">
            <v>7</v>
          </cell>
          <cell r="Q799" t="b">
            <v>1</v>
          </cell>
          <cell r="R799">
            <v>1.4</v>
          </cell>
          <cell r="S799">
            <v>118</v>
          </cell>
          <cell r="T799">
            <v>6.4</v>
          </cell>
          <cell r="U799" t="str">
            <v>Gap</v>
          </cell>
          <cell r="V799">
            <v>0</v>
          </cell>
          <cell r="W799" t="str">
            <v>TRUE יסוד המעלה</v>
          </cell>
          <cell r="X799">
            <v>756</v>
          </cell>
          <cell r="Y799">
            <v>2</v>
          </cell>
          <cell r="Z799">
            <v>8</v>
          </cell>
          <cell r="AA799" t="str">
            <v>Gap</v>
          </cell>
          <cell r="AB799">
            <v>2</v>
          </cell>
        </row>
        <row r="800">
          <cell r="B800">
            <v>29</v>
          </cell>
          <cell r="C800" t="str">
            <v>יסוד המעלה</v>
          </cell>
          <cell r="D800">
            <v>1145</v>
          </cell>
          <cell r="E800" t="str">
            <v>לב</v>
          </cell>
          <cell r="F800" t="str">
            <v>לב יסוד המעלה</v>
          </cell>
          <cell r="G800" t="str">
            <v>המעלה שלי</v>
          </cell>
          <cell r="H800" t="str">
            <v>זמירי שרה</v>
          </cell>
          <cell r="I800" t="str">
            <v>יסוד המעלה זמירי שרה</v>
          </cell>
          <cell r="J800">
            <v>828</v>
          </cell>
          <cell r="K800">
            <v>828</v>
          </cell>
          <cell r="L800">
            <v>8.6956521739130432E-2</v>
          </cell>
          <cell r="M800">
            <v>72</v>
          </cell>
          <cell r="N800">
            <v>8.6956521739130432E-2</v>
          </cell>
          <cell r="O800">
            <v>72</v>
          </cell>
          <cell r="P800">
            <v>7</v>
          </cell>
          <cell r="Q800" t="b">
            <v>0</v>
          </cell>
          <cell r="R800">
            <v>0</v>
          </cell>
          <cell r="S800">
            <v>118</v>
          </cell>
          <cell r="T800">
            <v>6.4</v>
          </cell>
          <cell r="U800" t="str">
            <v>Gap</v>
          </cell>
          <cell r="V800">
            <v>0</v>
          </cell>
          <cell r="W800" t="str">
            <v>FALSE יסוד המעלה</v>
          </cell>
          <cell r="X800">
            <v>72</v>
          </cell>
          <cell r="Y800">
            <v>0</v>
          </cell>
          <cell r="Z800">
            <v>8</v>
          </cell>
          <cell r="AA800" t="str">
            <v>Gap</v>
          </cell>
          <cell r="AB800">
            <v>0</v>
          </cell>
        </row>
        <row r="801">
          <cell r="B801">
            <v>499</v>
          </cell>
          <cell r="C801" t="str">
            <v>יפיע</v>
          </cell>
          <cell r="D801">
            <v>11611</v>
          </cell>
          <cell r="E801" t="str">
            <v>גד</v>
          </cell>
          <cell r="F801" t="str">
            <v>גד יפיע</v>
          </cell>
          <cell r="G801" t="str">
            <v>חזית איחוד יפיע הדימוקרטית</v>
          </cell>
          <cell r="I801" t="str">
            <v xml:space="preserve">יפיע </v>
          </cell>
          <cell r="J801">
            <v>8609</v>
          </cell>
          <cell r="K801">
            <v>8609</v>
          </cell>
          <cell r="L801">
            <v>0.33035195725403649</v>
          </cell>
          <cell r="M801">
            <v>2844</v>
          </cell>
          <cell r="N801">
            <v>0.33035195725403649</v>
          </cell>
          <cell r="O801">
            <v>2844</v>
          </cell>
          <cell r="P801">
            <v>13</v>
          </cell>
          <cell r="Q801" t="b">
            <v>1</v>
          </cell>
          <cell r="R801">
            <v>4.3</v>
          </cell>
          <cell r="S801">
            <v>662</v>
          </cell>
          <cell r="T801">
            <v>12.6</v>
          </cell>
          <cell r="U801" t="str">
            <v>Gap</v>
          </cell>
          <cell r="V801">
            <v>0</v>
          </cell>
          <cell r="W801" t="str">
            <v>TRUE יפיע</v>
          </cell>
          <cell r="X801">
            <v>8356</v>
          </cell>
          <cell r="Y801">
            <v>4</v>
          </cell>
          <cell r="Z801">
            <v>13</v>
          </cell>
          <cell r="AA801" t="str">
            <v/>
          </cell>
          <cell r="AB801">
            <v>4</v>
          </cell>
        </row>
        <row r="802">
          <cell r="B802">
            <v>499</v>
          </cell>
          <cell r="C802" t="str">
            <v>יפיע</v>
          </cell>
          <cell r="D802">
            <v>11611</v>
          </cell>
          <cell r="E802" t="str">
            <v>נ</v>
          </cell>
          <cell r="F802" t="str">
            <v>נ יפיע</v>
          </cell>
          <cell r="G802" t="str">
            <v>וחדת יאפא</v>
          </cell>
          <cell r="H802" t="str">
            <v>עבאס סאהר</v>
          </cell>
          <cell r="I802" t="str">
            <v>יפיע עבאס סאהר</v>
          </cell>
          <cell r="J802">
            <v>8609</v>
          </cell>
          <cell r="K802">
            <v>8609</v>
          </cell>
          <cell r="L802">
            <v>0.29376234173539317</v>
          </cell>
          <cell r="M802">
            <v>2529</v>
          </cell>
          <cell r="N802">
            <v>0.29376234173539317</v>
          </cell>
          <cell r="O802">
            <v>2529</v>
          </cell>
          <cell r="P802">
            <v>13</v>
          </cell>
          <cell r="Q802" t="b">
            <v>1</v>
          </cell>
          <cell r="R802">
            <v>3.8</v>
          </cell>
          <cell r="S802">
            <v>662</v>
          </cell>
          <cell r="T802">
            <v>12.6</v>
          </cell>
          <cell r="U802" t="str">
            <v>Gap</v>
          </cell>
          <cell r="V802">
            <v>0</v>
          </cell>
          <cell r="W802" t="str">
            <v>TRUE יפיע</v>
          </cell>
          <cell r="X802">
            <v>8356</v>
          </cell>
          <cell r="Y802">
            <v>4</v>
          </cell>
          <cell r="Z802">
            <v>13</v>
          </cell>
          <cell r="AA802" t="str">
            <v/>
          </cell>
          <cell r="AB802">
            <v>4</v>
          </cell>
        </row>
        <row r="803">
          <cell r="B803">
            <v>499</v>
          </cell>
          <cell r="C803" t="str">
            <v>יפיע</v>
          </cell>
          <cell r="D803">
            <v>11611</v>
          </cell>
          <cell r="E803" t="str">
            <v>לם</v>
          </cell>
          <cell r="F803" t="str">
            <v>לם יפיע</v>
          </cell>
          <cell r="G803" t="str">
            <v>הרשימה הניטראלית ובלתי מפלגתית</v>
          </cell>
          <cell r="H803" t="str">
            <v>עלי סאלח סאלח</v>
          </cell>
          <cell r="I803" t="str">
            <v>יפיע עלי סאלח סאלח</v>
          </cell>
          <cell r="J803">
            <v>8609</v>
          </cell>
          <cell r="K803">
            <v>8609</v>
          </cell>
          <cell r="L803">
            <v>0.18898826809153213</v>
          </cell>
          <cell r="M803">
            <v>1627</v>
          </cell>
          <cell r="N803">
            <v>0.18898826809153213</v>
          </cell>
          <cell r="O803">
            <v>1627</v>
          </cell>
          <cell r="P803">
            <v>13</v>
          </cell>
          <cell r="Q803" t="b">
            <v>1</v>
          </cell>
          <cell r="R803">
            <v>2.5</v>
          </cell>
          <cell r="S803">
            <v>662</v>
          </cell>
          <cell r="T803">
            <v>12.6</v>
          </cell>
          <cell r="U803" t="str">
            <v>Gap</v>
          </cell>
          <cell r="V803">
            <v>0</v>
          </cell>
          <cell r="W803" t="str">
            <v>TRUE יפיע</v>
          </cell>
          <cell r="X803">
            <v>8356</v>
          </cell>
          <cell r="Y803">
            <v>3</v>
          </cell>
          <cell r="Z803">
            <v>13</v>
          </cell>
          <cell r="AA803" t="str">
            <v/>
          </cell>
          <cell r="AB803">
            <v>3</v>
          </cell>
        </row>
        <row r="804">
          <cell r="B804">
            <v>499</v>
          </cell>
          <cell r="C804" t="str">
            <v>יפיע</v>
          </cell>
          <cell r="D804">
            <v>11611</v>
          </cell>
          <cell r="E804" t="str">
            <v>יפ</v>
          </cell>
          <cell r="F804" t="str">
            <v>יפ יפיע</v>
          </cell>
          <cell r="G804" t="str">
            <v>הקידמה והבינוי</v>
          </cell>
          <cell r="I804" t="str">
            <v xml:space="preserve">יפיע </v>
          </cell>
          <cell r="J804">
            <v>8609</v>
          </cell>
          <cell r="K804">
            <v>8609</v>
          </cell>
          <cell r="L804">
            <v>8.444650946683703E-2</v>
          </cell>
          <cell r="M804">
            <v>727</v>
          </cell>
          <cell r="N804">
            <v>8.444650946683703E-2</v>
          </cell>
          <cell r="O804">
            <v>727</v>
          </cell>
          <cell r="P804">
            <v>13</v>
          </cell>
          <cell r="Q804" t="b">
            <v>1</v>
          </cell>
          <cell r="R804">
            <v>1.1000000000000001</v>
          </cell>
          <cell r="S804">
            <v>662</v>
          </cell>
          <cell r="T804">
            <v>12.6</v>
          </cell>
          <cell r="U804" t="str">
            <v>Gap</v>
          </cell>
          <cell r="V804">
            <v>0</v>
          </cell>
          <cell r="W804" t="str">
            <v>TRUE יפיע</v>
          </cell>
          <cell r="X804">
            <v>8356</v>
          </cell>
          <cell r="Y804">
            <v>1</v>
          </cell>
          <cell r="Z804">
            <v>13</v>
          </cell>
          <cell r="AA804" t="str">
            <v/>
          </cell>
          <cell r="AB804">
            <v>1</v>
          </cell>
        </row>
        <row r="805">
          <cell r="B805">
            <v>499</v>
          </cell>
          <cell r="C805" t="str">
            <v>יפיע</v>
          </cell>
          <cell r="D805">
            <v>11611</v>
          </cell>
          <cell r="E805" t="str">
            <v>ק</v>
          </cell>
          <cell r="F805" t="str">
            <v>ק יפיע</v>
          </cell>
          <cell r="G805" t="str">
            <v>רשימת האחווה</v>
          </cell>
          <cell r="I805" t="str">
            <v xml:space="preserve">יפיע </v>
          </cell>
          <cell r="J805">
            <v>8609</v>
          </cell>
          <cell r="K805">
            <v>8609</v>
          </cell>
          <cell r="L805">
            <v>7.3063073527703568E-2</v>
          </cell>
          <cell r="M805">
            <v>629</v>
          </cell>
          <cell r="N805">
            <v>7.3063073527703568E-2</v>
          </cell>
          <cell r="O805">
            <v>629</v>
          </cell>
          <cell r="P805">
            <v>13</v>
          </cell>
          <cell r="Q805" t="b">
            <v>1</v>
          </cell>
          <cell r="R805">
            <v>0.9</v>
          </cell>
          <cell r="S805">
            <v>662</v>
          </cell>
          <cell r="T805">
            <v>12.6</v>
          </cell>
          <cell r="U805" t="str">
            <v>Gap</v>
          </cell>
          <cell r="V805">
            <v>0</v>
          </cell>
          <cell r="W805" t="str">
            <v>TRUE יפיע</v>
          </cell>
          <cell r="X805">
            <v>8356</v>
          </cell>
          <cell r="Y805">
            <v>1</v>
          </cell>
          <cell r="Z805">
            <v>13</v>
          </cell>
          <cell r="AA805" t="str">
            <v/>
          </cell>
          <cell r="AB805">
            <v>1</v>
          </cell>
        </row>
        <row r="806">
          <cell r="B806">
            <v>499</v>
          </cell>
          <cell r="C806" t="str">
            <v>יפיע</v>
          </cell>
          <cell r="D806">
            <v>11611</v>
          </cell>
          <cell r="E806" t="str">
            <v>ץ</v>
          </cell>
          <cell r="F806" t="str">
            <v>ץ יפיע</v>
          </cell>
          <cell r="G806" t="str">
            <v>ג'מיע בני יפיע</v>
          </cell>
          <cell r="I806" t="str">
            <v xml:space="preserve">יפיע </v>
          </cell>
          <cell r="J806">
            <v>8609</v>
          </cell>
          <cell r="K806">
            <v>8609</v>
          </cell>
          <cell r="L806">
            <v>2.741317226158671E-2</v>
          </cell>
          <cell r="M806">
            <v>236</v>
          </cell>
          <cell r="N806">
            <v>2.741317226158671E-2</v>
          </cell>
          <cell r="O806">
            <v>236</v>
          </cell>
          <cell r="P806">
            <v>13</v>
          </cell>
          <cell r="Q806" t="b">
            <v>0</v>
          </cell>
          <cell r="R806">
            <v>0</v>
          </cell>
          <cell r="S806">
            <v>662</v>
          </cell>
          <cell r="T806">
            <v>12.6</v>
          </cell>
          <cell r="U806" t="str">
            <v>Gap</v>
          </cell>
          <cell r="V806">
            <v>0</v>
          </cell>
          <cell r="W806" t="str">
            <v>FALSE יפיע</v>
          </cell>
          <cell r="X806">
            <v>253</v>
          </cell>
          <cell r="Y806">
            <v>0</v>
          </cell>
          <cell r="Z806">
            <v>13</v>
          </cell>
          <cell r="AA806" t="str">
            <v/>
          </cell>
          <cell r="AB806">
            <v>0</v>
          </cell>
        </row>
        <row r="807">
          <cell r="B807">
            <v>499</v>
          </cell>
          <cell r="C807" t="str">
            <v>יפיע</v>
          </cell>
          <cell r="D807">
            <v>11611</v>
          </cell>
          <cell r="E807" t="str">
            <v>ס</v>
          </cell>
          <cell r="F807" t="str">
            <v>ס יפיע</v>
          </cell>
          <cell r="G807" t="str">
            <v>השלום והשוויון</v>
          </cell>
          <cell r="H807" t="str">
            <v>כנאנה עימראן</v>
          </cell>
          <cell r="I807" t="str">
            <v>יפיע כנאנה עימראן</v>
          </cell>
          <cell r="J807">
            <v>8609</v>
          </cell>
          <cell r="K807">
            <v>8609</v>
          </cell>
          <cell r="L807">
            <v>1.9746776629109074E-3</v>
          </cell>
          <cell r="M807">
            <v>17</v>
          </cell>
          <cell r="N807">
            <v>1.9746776629109074E-3</v>
          </cell>
          <cell r="O807">
            <v>17</v>
          </cell>
          <cell r="P807">
            <v>13</v>
          </cell>
          <cell r="Q807" t="b">
            <v>0</v>
          </cell>
          <cell r="R807">
            <v>0</v>
          </cell>
          <cell r="S807">
            <v>662</v>
          </cell>
          <cell r="T807">
            <v>12.6</v>
          </cell>
          <cell r="U807" t="str">
            <v>Gap</v>
          </cell>
          <cell r="V807">
            <v>1</v>
          </cell>
          <cell r="W807" t="str">
            <v>FALSE יפיע</v>
          </cell>
          <cell r="X807">
            <v>253</v>
          </cell>
          <cell r="Y807">
            <v>0</v>
          </cell>
          <cell r="Z807">
            <v>13</v>
          </cell>
          <cell r="AA807" t="str">
            <v/>
          </cell>
          <cell r="AB807">
            <v>1</v>
          </cell>
        </row>
        <row r="808">
          <cell r="B808">
            <v>240</v>
          </cell>
          <cell r="C808" t="str">
            <v>יקנעם עילית</v>
          </cell>
          <cell r="D808">
            <v>15377</v>
          </cell>
          <cell r="E808" t="str">
            <v>אס</v>
          </cell>
          <cell r="F808" t="str">
            <v>אס יקנעם עילית</v>
          </cell>
          <cell r="G808" t="str">
            <v>יקנעם שבלב בראשות סימון אלפסי</v>
          </cell>
          <cell r="H808" t="str">
            <v>אלפסי סימון</v>
          </cell>
          <cell r="I808" t="str">
            <v>יקנעם עילית אלפסי סימון</v>
          </cell>
          <cell r="J808">
            <v>8006</v>
          </cell>
          <cell r="K808">
            <v>8006</v>
          </cell>
          <cell r="L808">
            <v>0.23707219585311018</v>
          </cell>
          <cell r="M808">
            <v>1898</v>
          </cell>
          <cell r="N808">
            <v>0.23707219585311018</v>
          </cell>
          <cell r="O808">
            <v>1898</v>
          </cell>
          <cell r="P808">
            <v>13</v>
          </cell>
          <cell r="Q808" t="b">
            <v>1</v>
          </cell>
          <cell r="R808">
            <v>3.1</v>
          </cell>
          <cell r="S808">
            <v>616</v>
          </cell>
          <cell r="T808">
            <v>12.999999999999998</v>
          </cell>
          <cell r="U808" t="str">
            <v/>
          </cell>
          <cell r="V808">
            <v>1</v>
          </cell>
          <cell r="W808" t="str">
            <v>TRUE יקנעם עילית</v>
          </cell>
          <cell r="X808">
            <v>8006</v>
          </cell>
          <cell r="Y808">
            <v>3</v>
          </cell>
          <cell r="Z808">
            <v>13</v>
          </cell>
          <cell r="AA808" t="str">
            <v/>
          </cell>
          <cell r="AB808">
            <v>4</v>
          </cell>
        </row>
        <row r="809">
          <cell r="B809">
            <v>240</v>
          </cell>
          <cell r="C809" t="str">
            <v>יקנעם עילית</v>
          </cell>
          <cell r="D809">
            <v>15377</v>
          </cell>
          <cell r="E809" t="str">
            <v>ל</v>
          </cell>
          <cell r="F809" t="str">
            <v>ל יקנעם עילית</v>
          </cell>
          <cell r="G809" t="str">
            <v>רומן פרס ויקנעם פלוס</v>
          </cell>
          <cell r="I809" t="str">
            <v xml:space="preserve">יקנעם עילית </v>
          </cell>
          <cell r="J809">
            <v>8006</v>
          </cell>
          <cell r="K809">
            <v>8006</v>
          </cell>
          <cell r="L809">
            <v>0.1944791406445166</v>
          </cell>
          <cell r="M809">
            <v>1557</v>
          </cell>
          <cell r="N809">
            <v>0.1944791406445166</v>
          </cell>
          <cell r="O809">
            <v>1557</v>
          </cell>
          <cell r="P809">
            <v>13</v>
          </cell>
          <cell r="Q809" t="b">
            <v>1</v>
          </cell>
          <cell r="R809">
            <v>2.5</v>
          </cell>
          <cell r="S809">
            <v>616</v>
          </cell>
          <cell r="T809">
            <v>12.999999999999998</v>
          </cell>
          <cell r="U809" t="str">
            <v/>
          </cell>
          <cell r="V809">
            <v>0</v>
          </cell>
          <cell r="W809" t="str">
            <v>TRUE יקנעם עילית</v>
          </cell>
          <cell r="X809">
            <v>8006</v>
          </cell>
          <cell r="Y809">
            <v>3</v>
          </cell>
          <cell r="Z809">
            <v>13</v>
          </cell>
          <cell r="AA809" t="str">
            <v/>
          </cell>
          <cell r="AB809">
            <v>3</v>
          </cell>
        </row>
        <row r="810">
          <cell r="B810">
            <v>240</v>
          </cell>
          <cell r="C810" t="str">
            <v>יקנעם עילית</v>
          </cell>
          <cell r="D810">
            <v>15377</v>
          </cell>
          <cell r="E810" t="str">
            <v>צ</v>
          </cell>
          <cell r="F810" t="str">
            <v>צ יקנעם עילית</v>
          </cell>
          <cell r="G810" t="str">
            <v>יקנעם הצעירה</v>
          </cell>
          <cell r="I810" t="str">
            <v xml:space="preserve">יקנעם עילית </v>
          </cell>
          <cell r="J810">
            <v>8006</v>
          </cell>
          <cell r="K810">
            <v>8006</v>
          </cell>
          <cell r="L810">
            <v>0.16212840369722709</v>
          </cell>
          <cell r="M810">
            <v>1298</v>
          </cell>
          <cell r="N810">
            <v>0.16212840369722709</v>
          </cell>
          <cell r="O810">
            <v>1298</v>
          </cell>
          <cell r="P810">
            <v>13</v>
          </cell>
          <cell r="Q810" t="b">
            <v>1</v>
          </cell>
          <cell r="R810">
            <v>2.1</v>
          </cell>
          <cell r="S810">
            <v>616</v>
          </cell>
          <cell r="T810">
            <v>12.999999999999998</v>
          </cell>
          <cell r="U810" t="str">
            <v/>
          </cell>
          <cell r="V810">
            <v>0</v>
          </cell>
          <cell r="W810" t="str">
            <v>TRUE יקנעם עילית</v>
          </cell>
          <cell r="X810">
            <v>8006</v>
          </cell>
          <cell r="Y810">
            <v>2</v>
          </cell>
          <cell r="Z810">
            <v>13</v>
          </cell>
          <cell r="AA810" t="str">
            <v/>
          </cell>
          <cell r="AB810">
            <v>2</v>
          </cell>
        </row>
        <row r="811">
          <cell r="B811">
            <v>240</v>
          </cell>
          <cell r="C811" t="str">
            <v>יקנעם עילית</v>
          </cell>
          <cell r="D811">
            <v>15377</v>
          </cell>
          <cell r="E811" t="str">
            <v>מ</v>
          </cell>
          <cell r="F811" t="str">
            <v>מ יקנעם עילית</v>
          </cell>
          <cell r="G811" t="str">
            <v>אלטרנטיבה בראשות יורי מגנר</v>
          </cell>
          <cell r="I811" t="str">
            <v xml:space="preserve">יקנעם עילית </v>
          </cell>
          <cell r="J811">
            <v>8006</v>
          </cell>
          <cell r="K811">
            <v>8006</v>
          </cell>
          <cell r="L811">
            <v>8.9932550587059706E-2</v>
          </cell>
          <cell r="M811">
            <v>720</v>
          </cell>
          <cell r="N811">
            <v>8.9932550587059706E-2</v>
          </cell>
          <cell r="O811">
            <v>720</v>
          </cell>
          <cell r="P811">
            <v>13</v>
          </cell>
          <cell r="Q811" t="b">
            <v>1</v>
          </cell>
          <cell r="R811">
            <v>1.2</v>
          </cell>
          <cell r="S811">
            <v>616</v>
          </cell>
          <cell r="T811">
            <v>12.999999999999998</v>
          </cell>
          <cell r="U811" t="str">
            <v/>
          </cell>
          <cell r="V811">
            <v>0</v>
          </cell>
          <cell r="W811" t="str">
            <v>TRUE יקנעם עילית</v>
          </cell>
          <cell r="X811">
            <v>8006</v>
          </cell>
          <cell r="Y811">
            <v>1</v>
          </cell>
          <cell r="Z811">
            <v>13</v>
          </cell>
          <cell r="AA811" t="str">
            <v/>
          </cell>
          <cell r="AB811">
            <v>1</v>
          </cell>
        </row>
        <row r="812">
          <cell r="B812">
            <v>240</v>
          </cell>
          <cell r="C812" t="str">
            <v>יקנעם עילית</v>
          </cell>
          <cell r="D812">
            <v>15377</v>
          </cell>
          <cell r="E812" t="str">
            <v>דן</v>
          </cell>
          <cell r="F812" t="str">
            <v>דן יקנעם עילית</v>
          </cell>
          <cell r="G812" t="str">
            <v>ישי</v>
          </cell>
          <cell r="I812" t="str">
            <v xml:space="preserve">יקנעם עילית </v>
          </cell>
          <cell r="J812">
            <v>8006</v>
          </cell>
          <cell r="K812">
            <v>8006</v>
          </cell>
          <cell r="L812">
            <v>8.6684986260304769E-2</v>
          </cell>
          <cell r="M812">
            <v>694</v>
          </cell>
          <cell r="N812">
            <v>8.6684986260304769E-2</v>
          </cell>
          <cell r="O812">
            <v>694</v>
          </cell>
          <cell r="P812">
            <v>13</v>
          </cell>
          <cell r="Q812" t="b">
            <v>1</v>
          </cell>
          <cell r="R812">
            <v>1.1000000000000001</v>
          </cell>
          <cell r="S812">
            <v>616</v>
          </cell>
          <cell r="T812">
            <v>12.999999999999998</v>
          </cell>
          <cell r="U812" t="str">
            <v/>
          </cell>
          <cell r="V812">
            <v>0</v>
          </cell>
          <cell r="W812" t="str">
            <v>TRUE יקנעם עילית</v>
          </cell>
          <cell r="X812">
            <v>8006</v>
          </cell>
          <cell r="Y812">
            <v>1</v>
          </cell>
          <cell r="Z812">
            <v>13</v>
          </cell>
          <cell r="AA812" t="str">
            <v/>
          </cell>
          <cell r="AB812">
            <v>1</v>
          </cell>
        </row>
        <row r="813">
          <cell r="B813">
            <v>240</v>
          </cell>
          <cell r="C813" t="str">
            <v>יקנעם עילית</v>
          </cell>
          <cell r="D813">
            <v>15377</v>
          </cell>
          <cell r="E813" t="str">
            <v>י</v>
          </cell>
          <cell r="F813" t="str">
            <v>י יקנעם עילית</v>
          </cell>
          <cell r="G813" t="str">
            <v>יקנעם מרגישים בבית בראשות רונן שפירא</v>
          </cell>
          <cell r="H813" t="str">
            <v>שפירא רונן דוד</v>
          </cell>
          <cell r="I813" t="str">
            <v>יקנעם עילית שפירא רונן דוד</v>
          </cell>
          <cell r="J813">
            <v>8006</v>
          </cell>
          <cell r="K813">
            <v>8006</v>
          </cell>
          <cell r="L813">
            <v>8.4061953534848868E-2</v>
          </cell>
          <cell r="M813">
            <v>673</v>
          </cell>
          <cell r="N813">
            <v>8.4061953534848868E-2</v>
          </cell>
          <cell r="O813">
            <v>673</v>
          </cell>
          <cell r="P813">
            <v>13</v>
          </cell>
          <cell r="Q813" t="b">
            <v>1</v>
          </cell>
          <cell r="R813">
            <v>1.1000000000000001</v>
          </cell>
          <cell r="S813">
            <v>616</v>
          </cell>
          <cell r="T813">
            <v>12.999999999999998</v>
          </cell>
          <cell r="U813" t="str">
            <v/>
          </cell>
          <cell r="V813">
            <v>0</v>
          </cell>
          <cell r="W813" t="str">
            <v>TRUE יקנעם עילית</v>
          </cell>
          <cell r="X813">
            <v>8006</v>
          </cell>
          <cell r="Y813">
            <v>1</v>
          </cell>
          <cell r="Z813">
            <v>13</v>
          </cell>
          <cell r="AA813" t="str">
            <v/>
          </cell>
          <cell r="AB813">
            <v>1</v>
          </cell>
        </row>
        <row r="814">
          <cell r="B814">
            <v>240</v>
          </cell>
          <cell r="C814" t="str">
            <v>יקנעם עילית</v>
          </cell>
          <cell r="D814">
            <v>15377</v>
          </cell>
          <cell r="E814" t="str">
            <v>פה</v>
          </cell>
          <cell r="F814" t="str">
            <v>פה יקנעם עילית</v>
          </cell>
          <cell r="G814" t="str">
            <v>יש עתיד ביקנעם בראשות צחי דקל</v>
          </cell>
          <cell r="H814" t="str">
            <v>דקל יצחק צחי</v>
          </cell>
          <cell r="I814" t="str">
            <v>יקנעם עילית דקל יצחק צחי</v>
          </cell>
          <cell r="J814">
            <v>8006</v>
          </cell>
          <cell r="K814">
            <v>8006</v>
          </cell>
          <cell r="L814">
            <v>7.8441169123157628E-2</v>
          </cell>
          <cell r="M814">
            <v>628</v>
          </cell>
          <cell r="N814">
            <v>7.8441169123157628E-2</v>
          </cell>
          <cell r="O814">
            <v>628</v>
          </cell>
          <cell r="P814">
            <v>13</v>
          </cell>
          <cell r="Q814" t="b">
            <v>1</v>
          </cell>
          <cell r="R814">
            <v>1</v>
          </cell>
          <cell r="S814">
            <v>616</v>
          </cell>
          <cell r="T814">
            <v>12.999999999999998</v>
          </cell>
          <cell r="U814" t="str">
            <v/>
          </cell>
          <cell r="V814">
            <v>0</v>
          </cell>
          <cell r="W814" t="str">
            <v>TRUE יקנעם עילית</v>
          </cell>
          <cell r="X814">
            <v>8006</v>
          </cell>
          <cell r="Y814">
            <v>1</v>
          </cell>
          <cell r="Z814">
            <v>13</v>
          </cell>
          <cell r="AA814" t="str">
            <v/>
          </cell>
          <cell r="AB814">
            <v>1</v>
          </cell>
        </row>
        <row r="815">
          <cell r="B815">
            <v>240</v>
          </cell>
          <cell r="C815" t="str">
            <v>יקנעם עילית</v>
          </cell>
          <cell r="D815">
            <v>15377</v>
          </cell>
          <cell r="E815" t="str">
            <v>טב</v>
          </cell>
          <cell r="F815" t="str">
            <v>טב יקנעם עילית</v>
          </cell>
          <cell r="G815" t="str">
            <v>הבית היהודי יקנעם בראשות אברהם איבגי</v>
          </cell>
          <cell r="I815" t="str">
            <v xml:space="preserve">יקנעם עילית </v>
          </cell>
          <cell r="J815">
            <v>8006</v>
          </cell>
          <cell r="K815">
            <v>8006</v>
          </cell>
          <cell r="L815">
            <v>6.7199600299775175E-2</v>
          </cell>
          <cell r="M815">
            <v>538</v>
          </cell>
          <cell r="N815">
            <v>6.7199600299775175E-2</v>
          </cell>
          <cell r="O815">
            <v>538</v>
          </cell>
          <cell r="P815">
            <v>13</v>
          </cell>
          <cell r="Q815" t="b">
            <v>1</v>
          </cell>
          <cell r="R815">
            <v>0.9</v>
          </cell>
          <cell r="S815">
            <v>616</v>
          </cell>
          <cell r="T815">
            <v>12.999999999999998</v>
          </cell>
          <cell r="U815" t="str">
            <v/>
          </cell>
          <cell r="V815">
            <v>0</v>
          </cell>
          <cell r="W815" t="str">
            <v>TRUE יקנעם עילית</v>
          </cell>
          <cell r="X815">
            <v>8006</v>
          </cell>
          <cell r="Y815">
            <v>1</v>
          </cell>
          <cell r="Z815">
            <v>13</v>
          </cell>
          <cell r="AA815" t="str">
            <v/>
          </cell>
          <cell r="AB815">
            <v>1</v>
          </cell>
        </row>
        <row r="816">
          <cell r="B816">
            <v>240</v>
          </cell>
          <cell r="C816" t="str">
            <v>יקנעם עילית</v>
          </cell>
          <cell r="D816">
            <v>15377</v>
          </cell>
          <cell r="E816" t="str">
            <v>שס</v>
          </cell>
          <cell r="F816" t="str">
            <v>שס יקנעם עילית</v>
          </cell>
          <cell r="G816" t="str">
            <v>התאחדות הספרדים העולמית שומרי תורה</v>
          </cell>
          <cell r="I816" t="str">
            <v xml:space="preserve">יקנעם עילית </v>
          </cell>
          <cell r="J816">
            <v>8006</v>
          </cell>
          <cell r="K816">
            <v>8006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  <cell r="P816">
            <v>13</v>
          </cell>
          <cell r="Q816" t="b">
            <v>0</v>
          </cell>
          <cell r="R816">
            <v>0</v>
          </cell>
          <cell r="S816">
            <v>616</v>
          </cell>
          <cell r="T816">
            <v>12.999999999999998</v>
          </cell>
          <cell r="U816" t="str">
            <v/>
          </cell>
          <cell r="V816">
            <v>0</v>
          </cell>
          <cell r="W816" t="str">
            <v>FALSE יקנעם עילית</v>
          </cell>
          <cell r="X816">
            <v>0</v>
          </cell>
          <cell r="Y816">
            <v>0</v>
          </cell>
          <cell r="Z816">
            <v>13</v>
          </cell>
          <cell r="AA816" t="str">
            <v/>
          </cell>
          <cell r="AB816">
            <v>0</v>
          </cell>
        </row>
        <row r="817">
          <cell r="B817">
            <v>3000</v>
          </cell>
          <cell r="C817" t="str">
            <v>ירושלים</v>
          </cell>
          <cell r="D817">
            <v>576406</v>
          </cell>
          <cell r="E817" t="str">
            <v>ג</v>
          </cell>
          <cell r="F817" t="str">
            <v>ג ירושלים</v>
          </cell>
          <cell r="G817" t="str">
            <v>אגודת ישראל - דגל התורה</v>
          </cell>
          <cell r="I817" t="str">
            <v xml:space="preserve">ירושלים </v>
          </cell>
          <cell r="J817">
            <v>214194</v>
          </cell>
          <cell r="K817">
            <v>214194</v>
          </cell>
          <cell r="L817">
            <v>0.24841031961679599</v>
          </cell>
          <cell r="M817">
            <v>53208</v>
          </cell>
          <cell r="N817">
            <v>0.24841031961679599</v>
          </cell>
          <cell r="O817">
            <v>53208</v>
          </cell>
          <cell r="P817">
            <v>31</v>
          </cell>
          <cell r="Q817" t="b">
            <v>1</v>
          </cell>
          <cell r="R817">
            <v>7.7</v>
          </cell>
          <cell r="S817">
            <v>6909</v>
          </cell>
          <cell r="T817">
            <v>29.9</v>
          </cell>
          <cell r="U817" t="str">
            <v>Gap</v>
          </cell>
          <cell r="V817">
            <v>0</v>
          </cell>
          <cell r="W817" t="str">
            <v>TRUE ירושלים</v>
          </cell>
          <cell r="X817">
            <v>206872</v>
          </cell>
          <cell r="Y817">
            <v>8</v>
          </cell>
          <cell r="Z817">
            <v>30</v>
          </cell>
          <cell r="AA817" t="str">
            <v>Gap</v>
          </cell>
          <cell r="AB817">
            <v>8</v>
          </cell>
        </row>
        <row r="818">
          <cell r="B818">
            <v>3000</v>
          </cell>
          <cell r="C818" t="str">
            <v>ירושלים</v>
          </cell>
          <cell r="D818">
            <v>576406</v>
          </cell>
          <cell r="E818" t="str">
            <v>שס</v>
          </cell>
          <cell r="F818" t="str">
            <v>שס ירושלים</v>
          </cell>
          <cell r="G818" t="str">
            <v>התאחדות הספרדים העולמית שומרי תורה</v>
          </cell>
          <cell r="I818" t="str">
            <v xml:space="preserve">ירושלים </v>
          </cell>
          <cell r="J818">
            <v>214194</v>
          </cell>
          <cell r="K818">
            <v>214194</v>
          </cell>
          <cell r="L818">
            <v>0.16222209772449275</v>
          </cell>
          <cell r="M818">
            <v>34747</v>
          </cell>
          <cell r="N818">
            <v>0.16222209772449275</v>
          </cell>
          <cell r="O818">
            <v>34747</v>
          </cell>
          <cell r="P818">
            <v>31</v>
          </cell>
          <cell r="Q818" t="b">
            <v>1</v>
          </cell>
          <cell r="R818">
            <v>5</v>
          </cell>
          <cell r="S818">
            <v>6909</v>
          </cell>
          <cell r="T818">
            <v>29.9</v>
          </cell>
          <cell r="U818" t="str">
            <v>Gap</v>
          </cell>
          <cell r="V818">
            <v>0</v>
          </cell>
          <cell r="W818" t="str">
            <v>TRUE ירושלים</v>
          </cell>
          <cell r="X818">
            <v>206872</v>
          </cell>
          <cell r="Y818">
            <v>5</v>
          </cell>
          <cell r="Z818">
            <v>30</v>
          </cell>
          <cell r="AA818" t="str">
            <v>Gap</v>
          </cell>
          <cell r="AB818">
            <v>5</v>
          </cell>
        </row>
        <row r="819">
          <cell r="B819">
            <v>3000</v>
          </cell>
          <cell r="C819" t="str">
            <v>ירושלים</v>
          </cell>
          <cell r="D819">
            <v>576406</v>
          </cell>
          <cell r="E819" t="str">
            <v>נר</v>
          </cell>
          <cell r="F819" t="str">
            <v>נר ירושלים</v>
          </cell>
          <cell r="G819" t="str">
            <v>ירושלים תצליח בראשות ניר ברקת</v>
          </cell>
          <cell r="H819" t="str">
            <v>ברקת ניר</v>
          </cell>
          <cell r="I819" t="str">
            <v>ירושלים ברקת ניר</v>
          </cell>
          <cell r="J819">
            <v>214194</v>
          </cell>
          <cell r="K819">
            <v>214194</v>
          </cell>
          <cell r="L819">
            <v>0.13816913639037509</v>
          </cell>
          <cell r="M819">
            <v>29595</v>
          </cell>
          <cell r="N819">
            <v>0.13816913639037509</v>
          </cell>
          <cell r="O819">
            <v>29595.000000000004</v>
          </cell>
          <cell r="P819">
            <v>31</v>
          </cell>
          <cell r="Q819" t="b">
            <v>1</v>
          </cell>
          <cell r="R819">
            <v>4.3</v>
          </cell>
          <cell r="S819">
            <v>6909</v>
          </cell>
          <cell r="T819">
            <v>29.9</v>
          </cell>
          <cell r="U819" t="str">
            <v>Gap</v>
          </cell>
          <cell r="V819">
            <v>1</v>
          </cell>
          <cell r="W819" t="str">
            <v>TRUE ירושלים</v>
          </cell>
          <cell r="X819">
            <v>206872</v>
          </cell>
          <cell r="Y819">
            <v>4</v>
          </cell>
          <cell r="Z819">
            <v>30</v>
          </cell>
          <cell r="AA819" t="str">
            <v>Gap</v>
          </cell>
          <cell r="AB819">
            <v>5</v>
          </cell>
        </row>
        <row r="820">
          <cell r="B820">
            <v>3000</v>
          </cell>
          <cell r="C820" t="str">
            <v>ירושלים</v>
          </cell>
          <cell r="D820">
            <v>576406</v>
          </cell>
          <cell r="E820" t="str">
            <v>הת</v>
          </cell>
          <cell r="F820" t="str">
            <v>הת ירושלים</v>
          </cell>
          <cell r="G820" t="str">
            <v>התעוררות בירושלים</v>
          </cell>
          <cell r="I820" t="str">
            <v xml:space="preserve">ירושלים </v>
          </cell>
          <cell r="J820">
            <v>214194</v>
          </cell>
          <cell r="K820">
            <v>214194</v>
          </cell>
          <cell r="L820">
            <v>0.10983034071916113</v>
          </cell>
          <cell r="M820">
            <v>23525</v>
          </cell>
          <cell r="N820">
            <v>0.10983034071916113</v>
          </cell>
          <cell r="O820">
            <v>23525</v>
          </cell>
          <cell r="P820">
            <v>31</v>
          </cell>
          <cell r="Q820" t="b">
            <v>1</v>
          </cell>
          <cell r="R820">
            <v>3.4</v>
          </cell>
          <cell r="S820">
            <v>6909</v>
          </cell>
          <cell r="T820">
            <v>29.9</v>
          </cell>
          <cell r="U820" t="str">
            <v>Gap</v>
          </cell>
          <cell r="V820">
            <v>0</v>
          </cell>
          <cell r="W820" t="str">
            <v>TRUE ירושלים</v>
          </cell>
          <cell r="X820">
            <v>206872</v>
          </cell>
          <cell r="Y820">
            <v>4</v>
          </cell>
          <cell r="Z820">
            <v>30</v>
          </cell>
          <cell r="AA820" t="str">
            <v>Gap</v>
          </cell>
          <cell r="AB820">
            <v>4</v>
          </cell>
        </row>
        <row r="821">
          <cell r="B821">
            <v>3000</v>
          </cell>
          <cell r="C821" t="str">
            <v>ירושלים</v>
          </cell>
          <cell r="D821">
            <v>576406</v>
          </cell>
          <cell r="E821" t="str">
            <v>ים</v>
          </cell>
          <cell r="F821" t="str">
            <v>ים ירושלים</v>
          </cell>
          <cell r="G821" t="str">
            <v>ירושלמים בראשות רחל עזריה</v>
          </cell>
          <cell r="I821" t="str">
            <v xml:space="preserve">ירושלים </v>
          </cell>
          <cell r="J821">
            <v>214194</v>
          </cell>
          <cell r="K821">
            <v>214194</v>
          </cell>
          <cell r="L821">
            <v>7.3704212069432382E-2</v>
          </cell>
          <cell r="M821">
            <v>15787</v>
          </cell>
          <cell r="N821">
            <v>7.3704212069432382E-2</v>
          </cell>
          <cell r="O821">
            <v>15787</v>
          </cell>
          <cell r="P821">
            <v>31</v>
          </cell>
          <cell r="Q821" t="b">
            <v>1</v>
          </cell>
          <cell r="R821">
            <v>2.2999999999999998</v>
          </cell>
          <cell r="S821">
            <v>6909</v>
          </cell>
          <cell r="T821">
            <v>29.9</v>
          </cell>
          <cell r="U821" t="str">
            <v>Gap</v>
          </cell>
          <cell r="V821">
            <v>0</v>
          </cell>
          <cell r="W821" t="str">
            <v>TRUE ירושלים</v>
          </cell>
          <cell r="X821">
            <v>206872</v>
          </cell>
          <cell r="Y821">
            <v>2</v>
          </cell>
          <cell r="Z821">
            <v>30</v>
          </cell>
          <cell r="AA821" t="str">
            <v>Gap</v>
          </cell>
          <cell r="AB821">
            <v>2</v>
          </cell>
        </row>
        <row r="822">
          <cell r="B822">
            <v>3000</v>
          </cell>
          <cell r="C822" t="str">
            <v>ירושלים</v>
          </cell>
          <cell r="D822">
            <v>576406</v>
          </cell>
          <cell r="E822" t="str">
            <v>מרצ</v>
          </cell>
          <cell r="F822" t="str">
            <v>מרצ ירושלים</v>
          </cell>
          <cell r="G822" t="str">
            <v>מרצ העבודה ירושלים החופשית התנועה הירוקה</v>
          </cell>
          <cell r="I822" t="str">
            <v xml:space="preserve">ירושלים </v>
          </cell>
          <cell r="J822">
            <v>214194</v>
          </cell>
          <cell r="K822">
            <v>214194</v>
          </cell>
          <cell r="L822">
            <v>5.6000634938420307E-2</v>
          </cell>
          <cell r="M822">
            <v>11995</v>
          </cell>
          <cell r="N822">
            <v>5.6000634938420307E-2</v>
          </cell>
          <cell r="O822">
            <v>11995</v>
          </cell>
          <cell r="P822">
            <v>31</v>
          </cell>
          <cell r="Q822" t="b">
            <v>1</v>
          </cell>
          <cell r="R822">
            <v>1.7</v>
          </cell>
          <cell r="S822">
            <v>6909</v>
          </cell>
          <cell r="T822">
            <v>29.9</v>
          </cell>
          <cell r="U822" t="str">
            <v>Gap</v>
          </cell>
          <cell r="V822">
            <v>0</v>
          </cell>
          <cell r="W822" t="str">
            <v>TRUE ירושלים</v>
          </cell>
          <cell r="X822">
            <v>206872</v>
          </cell>
          <cell r="Y822">
            <v>2</v>
          </cell>
          <cell r="Z822">
            <v>30</v>
          </cell>
          <cell r="AA822" t="str">
            <v>Gap</v>
          </cell>
          <cell r="AB822">
            <v>2</v>
          </cell>
        </row>
        <row r="823">
          <cell r="B823">
            <v>3000</v>
          </cell>
          <cell r="C823" t="str">
            <v>ירושלים</v>
          </cell>
          <cell r="D823">
            <v>576406</v>
          </cell>
          <cell r="E823" t="str">
            <v>ק</v>
          </cell>
          <cell r="F823" t="str">
            <v>ק ירושלים</v>
          </cell>
          <cell r="G823" t="str">
            <v>ירושלים מאוחדת</v>
          </cell>
          <cell r="I823" t="str">
            <v xml:space="preserve">ירושלים </v>
          </cell>
          <cell r="J823">
            <v>214194</v>
          </cell>
          <cell r="K823">
            <v>214194</v>
          </cell>
          <cell r="L823">
            <v>4.3577317758667376E-2</v>
          </cell>
          <cell r="M823">
            <v>9334</v>
          </cell>
          <cell r="N823">
            <v>4.3577317758667376E-2</v>
          </cell>
          <cell r="O823">
            <v>9334</v>
          </cell>
          <cell r="P823">
            <v>31</v>
          </cell>
          <cell r="Q823" t="b">
            <v>1</v>
          </cell>
          <cell r="R823">
            <v>1.4</v>
          </cell>
          <cell r="S823">
            <v>6909</v>
          </cell>
          <cell r="T823">
            <v>29.9</v>
          </cell>
          <cell r="U823" t="str">
            <v>Gap</v>
          </cell>
          <cell r="V823">
            <v>0</v>
          </cell>
          <cell r="W823" t="str">
            <v>TRUE ירושלים</v>
          </cell>
          <cell r="X823">
            <v>206872</v>
          </cell>
          <cell r="Y823">
            <v>1</v>
          </cell>
          <cell r="Z823">
            <v>30</v>
          </cell>
          <cell r="AA823" t="str">
            <v>Gap</v>
          </cell>
          <cell r="AB823">
            <v>1</v>
          </cell>
        </row>
        <row r="824">
          <cell r="B824">
            <v>3000</v>
          </cell>
          <cell r="C824" t="str">
            <v>ירושלים</v>
          </cell>
          <cell r="D824">
            <v>576406</v>
          </cell>
          <cell r="E824" t="str">
            <v>טב</v>
          </cell>
          <cell r="F824" t="str">
            <v>טב ירושלים</v>
          </cell>
          <cell r="G824" t="str">
            <v>הבית היהודי</v>
          </cell>
          <cell r="I824" t="str">
            <v xml:space="preserve">ירושלים </v>
          </cell>
          <cell r="J824">
            <v>214194</v>
          </cell>
          <cell r="K824">
            <v>214194</v>
          </cell>
          <cell r="L824">
            <v>4.0379282332838454E-2</v>
          </cell>
          <cell r="M824">
            <v>8649</v>
          </cell>
          <cell r="N824">
            <v>4.0379282332838454E-2</v>
          </cell>
          <cell r="O824">
            <v>8649</v>
          </cell>
          <cell r="P824">
            <v>31</v>
          </cell>
          <cell r="Q824" t="b">
            <v>1</v>
          </cell>
          <cell r="R824">
            <v>1.3</v>
          </cell>
          <cell r="S824">
            <v>6909</v>
          </cell>
          <cell r="T824">
            <v>29.9</v>
          </cell>
          <cell r="U824" t="str">
            <v>Gap</v>
          </cell>
          <cell r="V824">
            <v>0</v>
          </cell>
          <cell r="W824" t="str">
            <v>TRUE ירושלים</v>
          </cell>
          <cell r="X824">
            <v>206872</v>
          </cell>
          <cell r="Y824">
            <v>1</v>
          </cell>
          <cell r="Z824">
            <v>30</v>
          </cell>
          <cell r="AA824" t="str">
            <v>Gap</v>
          </cell>
          <cell r="AB824">
            <v>1</v>
          </cell>
        </row>
        <row r="825">
          <cell r="B825">
            <v>3000</v>
          </cell>
          <cell r="C825" t="str">
            <v>ירושלים</v>
          </cell>
          <cell r="D825">
            <v>576406</v>
          </cell>
          <cell r="E825" t="str">
            <v>עץ</v>
          </cell>
          <cell r="F825" t="str">
            <v>עץ ירושלים</v>
          </cell>
          <cell r="G825" t="str">
            <v>בני תורה</v>
          </cell>
          <cell r="H825" t="str">
            <v>אפשטין חיים</v>
          </cell>
          <cell r="I825" t="str">
            <v>ירושלים אפשטין חיים</v>
          </cell>
          <cell r="J825">
            <v>214194</v>
          </cell>
          <cell r="K825">
            <v>214194</v>
          </cell>
          <cell r="L825">
            <v>3.3726434914143254E-2</v>
          </cell>
          <cell r="M825">
            <v>7224</v>
          </cell>
          <cell r="N825">
            <v>3.3726434914143254E-2</v>
          </cell>
          <cell r="O825">
            <v>7224</v>
          </cell>
          <cell r="P825">
            <v>31</v>
          </cell>
          <cell r="Q825" t="b">
            <v>1</v>
          </cell>
          <cell r="R825">
            <v>1</v>
          </cell>
          <cell r="S825">
            <v>6909</v>
          </cell>
          <cell r="T825">
            <v>29.9</v>
          </cell>
          <cell r="U825" t="str">
            <v>Gap</v>
          </cell>
          <cell r="V825">
            <v>0</v>
          </cell>
          <cell r="W825" t="str">
            <v>TRUE ירושלים</v>
          </cell>
          <cell r="X825">
            <v>206872</v>
          </cell>
          <cell r="Y825">
            <v>1</v>
          </cell>
          <cell r="Z825">
            <v>30</v>
          </cell>
          <cell r="AA825" t="str">
            <v>Gap</v>
          </cell>
          <cell r="AB825">
            <v>1</v>
          </cell>
        </row>
        <row r="826">
          <cell r="B826">
            <v>3000</v>
          </cell>
          <cell r="C826" t="str">
            <v>ירושלים</v>
          </cell>
          <cell r="D826">
            <v>576406</v>
          </cell>
          <cell r="E826" t="str">
            <v>מחל</v>
          </cell>
          <cell r="F826" t="str">
            <v>מחל ירושלים</v>
          </cell>
          <cell r="G826" t="str">
            <v>הליכוד ביתנו בראשות משה ליאון</v>
          </cell>
          <cell r="H826" t="str">
            <v>ליאון משה</v>
          </cell>
          <cell r="I826" t="str">
            <v>ירושלים ליאון משה</v>
          </cell>
          <cell r="J826">
            <v>214194</v>
          </cell>
          <cell r="K826">
            <v>214194</v>
          </cell>
          <cell r="L826">
            <v>3.2414540089825111E-2</v>
          </cell>
          <cell r="M826">
            <v>6943</v>
          </cell>
          <cell r="N826">
            <v>3.2414540089825111E-2</v>
          </cell>
          <cell r="O826">
            <v>6943</v>
          </cell>
          <cell r="P826">
            <v>31</v>
          </cell>
          <cell r="Q826" t="b">
            <v>1</v>
          </cell>
          <cell r="R826">
            <v>1</v>
          </cell>
          <cell r="S826">
            <v>6909</v>
          </cell>
          <cell r="T826">
            <v>29.9</v>
          </cell>
          <cell r="U826" t="str">
            <v>Gap</v>
          </cell>
          <cell r="V826">
            <v>0</v>
          </cell>
          <cell r="W826" t="str">
            <v>TRUE ירושלים</v>
          </cell>
          <cell r="X826">
            <v>206872</v>
          </cell>
          <cell r="Y826">
            <v>1</v>
          </cell>
          <cell r="Z826">
            <v>30</v>
          </cell>
          <cell r="AA826" t="str">
            <v>Gap</v>
          </cell>
          <cell r="AB826">
            <v>1</v>
          </cell>
        </row>
        <row r="827">
          <cell r="B827">
            <v>3000</v>
          </cell>
          <cell r="C827" t="str">
            <v>ירושלים</v>
          </cell>
          <cell r="D827">
            <v>576406</v>
          </cell>
          <cell r="E827" t="str">
            <v>פז</v>
          </cell>
          <cell r="F827" t="str">
            <v>פז ירושלים</v>
          </cell>
          <cell r="G827" t="str">
            <v>פסגת זאב על המפה</v>
          </cell>
          <cell r="I827" t="str">
            <v xml:space="preserve">ירושלים </v>
          </cell>
          <cell r="J827">
            <v>214194</v>
          </cell>
          <cell r="K827">
            <v>214194</v>
          </cell>
          <cell r="L827">
            <v>2.7381719375892882E-2</v>
          </cell>
          <cell r="M827">
            <v>5865</v>
          </cell>
          <cell r="N827">
            <v>2.7381719375892882E-2</v>
          </cell>
          <cell r="O827">
            <v>5865</v>
          </cell>
          <cell r="P827">
            <v>31</v>
          </cell>
          <cell r="Q827" t="b">
            <v>1</v>
          </cell>
          <cell r="R827">
            <v>0.8</v>
          </cell>
          <cell r="S827">
            <v>6909</v>
          </cell>
          <cell r="T827">
            <v>29.9</v>
          </cell>
          <cell r="U827" t="str">
            <v>Gap</v>
          </cell>
          <cell r="V827">
            <v>0</v>
          </cell>
          <cell r="W827" t="str">
            <v>TRUE ירושלים</v>
          </cell>
          <cell r="X827">
            <v>206872</v>
          </cell>
          <cell r="Y827">
            <v>1</v>
          </cell>
          <cell r="Z827">
            <v>30</v>
          </cell>
          <cell r="AA827" t="str">
            <v>Gap</v>
          </cell>
          <cell r="AB827">
            <v>1</v>
          </cell>
        </row>
        <row r="828">
          <cell r="B828">
            <v>3000</v>
          </cell>
          <cell r="C828" t="str">
            <v>ירושלים</v>
          </cell>
          <cell r="D828">
            <v>576406</v>
          </cell>
          <cell r="E828" t="str">
            <v>קנ</v>
          </cell>
          <cell r="F828" t="str">
            <v>קנ ירושלים</v>
          </cell>
          <cell r="G828" t="str">
            <v>שכונות ועסקים בראש בראשות עופר איובי</v>
          </cell>
          <cell r="I828" t="str">
            <v xml:space="preserve">ירושלים </v>
          </cell>
          <cell r="J828">
            <v>214194</v>
          </cell>
          <cell r="K828">
            <v>214194</v>
          </cell>
          <cell r="L828">
            <v>1.4108705192489052E-2</v>
          </cell>
          <cell r="M828">
            <v>3022</v>
          </cell>
          <cell r="N828">
            <v>1.4108705192489052E-2</v>
          </cell>
          <cell r="O828">
            <v>3022</v>
          </cell>
          <cell r="P828">
            <v>31</v>
          </cell>
          <cell r="Q828" t="b">
            <v>0</v>
          </cell>
          <cell r="R828">
            <v>0</v>
          </cell>
          <cell r="S828">
            <v>6909</v>
          </cell>
          <cell r="T828">
            <v>29.9</v>
          </cell>
          <cell r="U828" t="str">
            <v>Gap</v>
          </cell>
          <cell r="V828">
            <v>0</v>
          </cell>
          <cell r="W828" t="str">
            <v>FALSE ירושלים</v>
          </cell>
          <cell r="X828">
            <v>7322</v>
          </cell>
          <cell r="Y828">
            <v>0</v>
          </cell>
          <cell r="Z828">
            <v>30</v>
          </cell>
          <cell r="AA828" t="str">
            <v>Gap</v>
          </cell>
          <cell r="AB828">
            <v>0</v>
          </cell>
        </row>
        <row r="829">
          <cell r="B829">
            <v>3000</v>
          </cell>
          <cell r="C829" t="str">
            <v>ירושלים</v>
          </cell>
          <cell r="D829">
            <v>576406</v>
          </cell>
          <cell r="E829" t="str">
            <v>ץ</v>
          </cell>
          <cell r="F829" t="str">
            <v>ץ ירושלים</v>
          </cell>
          <cell r="G829" t="str">
            <v>אומץ לב בראשות נעמי צור</v>
          </cell>
          <cell r="I829" t="str">
            <v xml:space="preserve">ירושלים </v>
          </cell>
          <cell r="J829">
            <v>214194</v>
          </cell>
          <cell r="K829">
            <v>214194</v>
          </cell>
          <cell r="L829">
            <v>9.5987749423419883E-3</v>
          </cell>
          <cell r="M829">
            <v>2056</v>
          </cell>
          <cell r="N829">
            <v>9.5987749423419883E-3</v>
          </cell>
          <cell r="O829">
            <v>2056</v>
          </cell>
          <cell r="P829">
            <v>31</v>
          </cell>
          <cell r="Q829" t="b">
            <v>0</v>
          </cell>
          <cell r="R829">
            <v>0</v>
          </cell>
          <cell r="S829">
            <v>6909</v>
          </cell>
          <cell r="T829">
            <v>29.9</v>
          </cell>
          <cell r="U829" t="str">
            <v>Gap</v>
          </cell>
          <cell r="V829">
            <v>0</v>
          </cell>
          <cell r="W829" t="str">
            <v>FALSE ירושלים</v>
          </cell>
          <cell r="X829">
            <v>7322</v>
          </cell>
          <cell r="Y829">
            <v>0</v>
          </cell>
          <cell r="Z829">
            <v>30</v>
          </cell>
          <cell r="AA829" t="str">
            <v>Gap</v>
          </cell>
          <cell r="AB829">
            <v>0</v>
          </cell>
        </row>
        <row r="830">
          <cell r="B830">
            <v>3000</v>
          </cell>
          <cell r="C830" t="str">
            <v>ירושלים</v>
          </cell>
          <cell r="D830">
            <v>576406</v>
          </cell>
          <cell r="E830" t="str">
            <v>עד</v>
          </cell>
          <cell r="F830" t="str">
            <v>עד ירושלים</v>
          </cell>
          <cell r="G830" t="str">
            <v>טוב לירושלים</v>
          </cell>
          <cell r="I830" t="str">
            <v xml:space="preserve">ירושלים </v>
          </cell>
          <cell r="J830">
            <v>214194</v>
          </cell>
          <cell r="K830">
            <v>214194</v>
          </cell>
          <cell r="L830">
            <v>8.5576626796268797E-3</v>
          </cell>
          <cell r="M830">
            <v>1833</v>
          </cell>
          <cell r="N830">
            <v>8.5576626796268797E-3</v>
          </cell>
          <cell r="O830">
            <v>1832.9999999999998</v>
          </cell>
          <cell r="P830">
            <v>31</v>
          </cell>
          <cell r="Q830" t="b">
            <v>0</v>
          </cell>
          <cell r="R830">
            <v>0</v>
          </cell>
          <cell r="S830">
            <v>6909</v>
          </cell>
          <cell r="T830">
            <v>29.9</v>
          </cell>
          <cell r="U830" t="str">
            <v>Gap</v>
          </cell>
          <cell r="V830">
            <v>0</v>
          </cell>
          <cell r="W830" t="str">
            <v>FALSE ירושלים</v>
          </cell>
          <cell r="X830">
            <v>7322</v>
          </cell>
          <cell r="Y830">
            <v>0</v>
          </cell>
          <cell r="Z830">
            <v>30</v>
          </cell>
          <cell r="AA830" t="str">
            <v>Gap</v>
          </cell>
          <cell r="AB830">
            <v>0</v>
          </cell>
        </row>
        <row r="831">
          <cell r="B831">
            <v>3000</v>
          </cell>
          <cell r="C831" t="str">
            <v>ירושלים</v>
          </cell>
          <cell r="D831">
            <v>576406</v>
          </cell>
          <cell r="E831" t="str">
            <v>י</v>
          </cell>
          <cell r="F831" t="str">
            <v>י ירושלים</v>
          </cell>
          <cell r="G831" t="str">
            <v>יש עם אחד</v>
          </cell>
          <cell r="I831" t="str">
            <v xml:space="preserve">ירושלים </v>
          </cell>
          <cell r="J831">
            <v>214194</v>
          </cell>
          <cell r="K831">
            <v>214194</v>
          </cell>
          <cell r="L831">
            <v>1.5453280670793767E-3</v>
          </cell>
          <cell r="M831">
            <v>331</v>
          </cell>
          <cell r="N831">
            <v>1.5453280670793767E-3</v>
          </cell>
          <cell r="O831">
            <v>331</v>
          </cell>
          <cell r="P831">
            <v>31</v>
          </cell>
          <cell r="Q831" t="b">
            <v>0</v>
          </cell>
          <cell r="R831">
            <v>0</v>
          </cell>
          <cell r="S831">
            <v>6909</v>
          </cell>
          <cell r="T831">
            <v>29.9</v>
          </cell>
          <cell r="U831" t="str">
            <v>Gap</v>
          </cell>
          <cell r="V831">
            <v>0</v>
          </cell>
          <cell r="W831" t="str">
            <v>FALSE ירושלים</v>
          </cell>
          <cell r="X831">
            <v>7322</v>
          </cell>
          <cell r="Y831">
            <v>0</v>
          </cell>
          <cell r="Z831">
            <v>30</v>
          </cell>
          <cell r="AA831" t="str">
            <v>Gap</v>
          </cell>
          <cell r="AB831">
            <v>0</v>
          </cell>
        </row>
        <row r="832">
          <cell r="B832">
            <v>3000</v>
          </cell>
          <cell r="C832" t="str">
            <v>ירושלים</v>
          </cell>
          <cell r="D832">
            <v>576406</v>
          </cell>
          <cell r="E832" t="str">
            <v>זך</v>
          </cell>
          <cell r="F832" t="str">
            <v>זך ירושלים</v>
          </cell>
          <cell r="G832" t="str">
            <v>רשימת ותיקי וגמלאי ירושלים</v>
          </cell>
          <cell r="I832" t="str">
            <v xml:space="preserve">ירושלים </v>
          </cell>
          <cell r="J832">
            <v>214194</v>
          </cell>
          <cell r="K832">
            <v>214194</v>
          </cell>
          <cell r="L832">
            <v>3.7349318841797623E-4</v>
          </cell>
          <cell r="M832">
            <v>80</v>
          </cell>
          <cell r="N832">
            <v>3.7349318841797623E-4</v>
          </cell>
          <cell r="O832">
            <v>80</v>
          </cell>
          <cell r="P832">
            <v>31</v>
          </cell>
          <cell r="Q832" t="b">
            <v>0</v>
          </cell>
          <cell r="R832">
            <v>0</v>
          </cell>
          <cell r="S832">
            <v>6909</v>
          </cell>
          <cell r="T832">
            <v>29.9</v>
          </cell>
          <cell r="U832" t="str">
            <v>Gap</v>
          </cell>
          <cell r="V832">
            <v>0</v>
          </cell>
          <cell r="W832" t="str">
            <v>FALSE ירושלים</v>
          </cell>
          <cell r="X832">
            <v>7322</v>
          </cell>
          <cell r="Y832">
            <v>0</v>
          </cell>
          <cell r="Z832">
            <v>30</v>
          </cell>
          <cell r="AA832" t="str">
            <v>Gap</v>
          </cell>
          <cell r="AB832">
            <v>0</v>
          </cell>
        </row>
        <row r="833">
          <cell r="B833">
            <v>502</v>
          </cell>
          <cell r="C833" t="str">
            <v>ירכא</v>
          </cell>
          <cell r="D833">
            <v>9352</v>
          </cell>
          <cell r="E833" t="str">
            <v>יז</v>
          </cell>
          <cell r="F833" t="str">
            <v>יז ירכא</v>
          </cell>
          <cell r="G833" t="str">
            <v>אחדות ירכא</v>
          </cell>
          <cell r="I833" t="str">
            <v xml:space="preserve">ירכא </v>
          </cell>
          <cell r="J833">
            <v>8481</v>
          </cell>
          <cell r="K833">
            <v>8481</v>
          </cell>
          <cell r="L833">
            <v>0.40655583068034429</v>
          </cell>
          <cell r="M833">
            <v>3448</v>
          </cell>
          <cell r="N833">
            <v>0.40655583068034429</v>
          </cell>
          <cell r="O833">
            <v>3448</v>
          </cell>
          <cell r="P833">
            <v>11</v>
          </cell>
          <cell r="Q833" t="b">
            <v>1</v>
          </cell>
          <cell r="R833">
            <v>4.5</v>
          </cell>
          <cell r="S833">
            <v>771</v>
          </cell>
          <cell r="T833">
            <v>11</v>
          </cell>
          <cell r="U833" t="str">
            <v/>
          </cell>
          <cell r="V833">
            <v>0</v>
          </cell>
          <cell r="W833" t="str">
            <v>TRUE ירכא</v>
          </cell>
          <cell r="X833">
            <v>8470</v>
          </cell>
          <cell r="Y833">
            <v>4</v>
          </cell>
          <cell r="Z833">
            <v>11</v>
          </cell>
          <cell r="AA833" t="str">
            <v/>
          </cell>
          <cell r="AB833">
            <v>4</v>
          </cell>
        </row>
        <row r="834">
          <cell r="B834">
            <v>502</v>
          </cell>
          <cell r="C834" t="str">
            <v>ירכא</v>
          </cell>
          <cell r="D834">
            <v>9352</v>
          </cell>
          <cell r="E834" t="str">
            <v>מי</v>
          </cell>
          <cell r="F834" t="str">
            <v>מי ירכא</v>
          </cell>
          <cell r="G834" t="str">
            <v>מוסתקבל ירכא</v>
          </cell>
          <cell r="I834" t="str">
            <v xml:space="preserve">ירכא </v>
          </cell>
          <cell r="J834">
            <v>8481</v>
          </cell>
          <cell r="K834">
            <v>8481</v>
          </cell>
          <cell r="L834">
            <v>0.32720198089847896</v>
          </cell>
          <cell r="M834">
            <v>2775</v>
          </cell>
          <cell r="N834">
            <v>0.32720198089847896</v>
          </cell>
          <cell r="O834">
            <v>2775</v>
          </cell>
          <cell r="P834">
            <v>11</v>
          </cell>
          <cell r="Q834" t="b">
            <v>1</v>
          </cell>
          <cell r="R834">
            <v>3.6</v>
          </cell>
          <cell r="S834">
            <v>771</v>
          </cell>
          <cell r="T834">
            <v>11</v>
          </cell>
          <cell r="U834" t="str">
            <v/>
          </cell>
          <cell r="V834">
            <v>0</v>
          </cell>
          <cell r="W834" t="str">
            <v>TRUE ירכא</v>
          </cell>
          <cell r="X834">
            <v>8470</v>
          </cell>
          <cell r="Y834">
            <v>4</v>
          </cell>
          <cell r="Z834">
            <v>11</v>
          </cell>
          <cell r="AA834" t="str">
            <v/>
          </cell>
          <cell r="AB834">
            <v>4</v>
          </cell>
        </row>
        <row r="835">
          <cell r="B835">
            <v>502</v>
          </cell>
          <cell r="C835" t="str">
            <v>ירכא</v>
          </cell>
          <cell r="D835">
            <v>9352</v>
          </cell>
          <cell r="E835" t="str">
            <v>ני</v>
          </cell>
          <cell r="F835" t="str">
            <v>ני ירכא</v>
          </cell>
          <cell r="G835" t="str">
            <v>נהדת ירכא</v>
          </cell>
          <cell r="I835" t="str">
            <v xml:space="preserve">ירכא </v>
          </cell>
          <cell r="J835">
            <v>8481</v>
          </cell>
          <cell r="K835">
            <v>8481</v>
          </cell>
          <cell r="L835">
            <v>0.16990920881971466</v>
          </cell>
          <cell r="M835">
            <v>1441</v>
          </cell>
          <cell r="N835">
            <v>0.16990920881971466</v>
          </cell>
          <cell r="O835">
            <v>1441</v>
          </cell>
          <cell r="P835">
            <v>11</v>
          </cell>
          <cell r="Q835" t="b">
            <v>1</v>
          </cell>
          <cell r="R835">
            <v>1.9</v>
          </cell>
          <cell r="S835">
            <v>771</v>
          </cell>
          <cell r="T835">
            <v>11</v>
          </cell>
          <cell r="U835" t="str">
            <v/>
          </cell>
          <cell r="V835">
            <v>0</v>
          </cell>
          <cell r="W835" t="str">
            <v>TRUE ירכא</v>
          </cell>
          <cell r="X835">
            <v>8470</v>
          </cell>
          <cell r="Y835">
            <v>2</v>
          </cell>
          <cell r="Z835">
            <v>11</v>
          </cell>
          <cell r="AA835" t="str">
            <v/>
          </cell>
          <cell r="AB835">
            <v>2</v>
          </cell>
        </row>
        <row r="836">
          <cell r="B836">
            <v>502</v>
          </cell>
          <cell r="C836" t="str">
            <v>ירכא</v>
          </cell>
          <cell r="D836">
            <v>9352</v>
          </cell>
          <cell r="E836" t="str">
            <v>יב</v>
          </cell>
          <cell r="F836" t="str">
            <v>יב ירכא</v>
          </cell>
          <cell r="G836" t="str">
            <v>ירכא בלדנא</v>
          </cell>
          <cell r="I836" t="str">
            <v xml:space="preserve">ירכא </v>
          </cell>
          <cell r="J836">
            <v>8481</v>
          </cell>
          <cell r="K836">
            <v>8481</v>
          </cell>
          <cell r="L836">
            <v>9.5035962740242896E-2</v>
          </cell>
          <cell r="M836">
            <v>806</v>
          </cell>
          <cell r="N836">
            <v>9.5035962740242896E-2</v>
          </cell>
          <cell r="O836">
            <v>806</v>
          </cell>
          <cell r="P836">
            <v>11</v>
          </cell>
          <cell r="Q836" t="b">
            <v>1</v>
          </cell>
          <cell r="R836">
            <v>1</v>
          </cell>
          <cell r="S836">
            <v>771</v>
          </cell>
          <cell r="T836">
            <v>11</v>
          </cell>
          <cell r="U836" t="str">
            <v/>
          </cell>
          <cell r="V836">
            <v>0</v>
          </cell>
          <cell r="W836" t="str">
            <v>TRUE ירכא</v>
          </cell>
          <cell r="X836">
            <v>8470</v>
          </cell>
          <cell r="Y836">
            <v>1</v>
          </cell>
          <cell r="Z836">
            <v>11</v>
          </cell>
          <cell r="AA836" t="str">
            <v/>
          </cell>
          <cell r="AB836">
            <v>1</v>
          </cell>
        </row>
        <row r="837">
          <cell r="B837">
            <v>502</v>
          </cell>
          <cell r="C837" t="str">
            <v>ירכא</v>
          </cell>
          <cell r="D837">
            <v>9352</v>
          </cell>
          <cell r="E837" t="str">
            <v>אב</v>
          </cell>
          <cell r="F837" t="str">
            <v>אב ירכא</v>
          </cell>
          <cell r="G837" t="str">
            <v>האלטרנטיבה הטובה</v>
          </cell>
          <cell r="H837" t="str">
            <v>חביש ארז</v>
          </cell>
          <cell r="I837" t="str">
            <v>ירכא חביש ארז</v>
          </cell>
          <cell r="J837">
            <v>8481</v>
          </cell>
          <cell r="K837">
            <v>8481</v>
          </cell>
          <cell r="L837">
            <v>1.1791062374719961E-3</v>
          </cell>
          <cell r="M837">
            <v>10</v>
          </cell>
          <cell r="N837">
            <v>1.1791062374719961E-3</v>
          </cell>
          <cell r="O837">
            <v>10</v>
          </cell>
          <cell r="P837">
            <v>11</v>
          </cell>
          <cell r="Q837" t="b">
            <v>0</v>
          </cell>
          <cell r="R837">
            <v>0</v>
          </cell>
          <cell r="S837">
            <v>771</v>
          </cell>
          <cell r="T837">
            <v>11</v>
          </cell>
          <cell r="U837" t="str">
            <v/>
          </cell>
          <cell r="V837">
            <v>0</v>
          </cell>
          <cell r="W837" t="str">
            <v>FALSE ירכא</v>
          </cell>
          <cell r="X837">
            <v>11</v>
          </cell>
          <cell r="Y837">
            <v>0</v>
          </cell>
          <cell r="Z837">
            <v>11</v>
          </cell>
          <cell r="AA837" t="str">
            <v/>
          </cell>
          <cell r="AB837">
            <v>0</v>
          </cell>
        </row>
        <row r="838">
          <cell r="B838">
            <v>502</v>
          </cell>
          <cell r="C838" t="str">
            <v>ירכא</v>
          </cell>
          <cell r="D838">
            <v>9352</v>
          </cell>
          <cell r="E838" t="str">
            <v>סמ</v>
          </cell>
          <cell r="F838" t="str">
            <v>סמ ירכא</v>
          </cell>
          <cell r="G838" t="str">
            <v>ירכא ביתנו</v>
          </cell>
          <cell r="H838" t="str">
            <v>מעדי סעיד</v>
          </cell>
          <cell r="I838" t="str">
            <v>ירכא מעדי סעיד</v>
          </cell>
          <cell r="J838">
            <v>8481</v>
          </cell>
          <cell r="K838">
            <v>8481</v>
          </cell>
          <cell r="L838">
            <v>1.1791062374719962E-4</v>
          </cell>
          <cell r="M838">
            <v>1</v>
          </cell>
          <cell r="N838">
            <v>1.1791062374719962E-4</v>
          </cell>
          <cell r="O838">
            <v>1</v>
          </cell>
          <cell r="P838">
            <v>11</v>
          </cell>
          <cell r="Q838" t="b">
            <v>0</v>
          </cell>
          <cell r="R838">
            <v>0</v>
          </cell>
          <cell r="S838">
            <v>771</v>
          </cell>
          <cell r="T838">
            <v>11</v>
          </cell>
          <cell r="U838" t="str">
            <v/>
          </cell>
          <cell r="V838">
            <v>0</v>
          </cell>
          <cell r="W838" t="str">
            <v>FALSE ירכא</v>
          </cell>
          <cell r="X838">
            <v>11</v>
          </cell>
          <cell r="Y838">
            <v>0</v>
          </cell>
          <cell r="Z838">
            <v>11</v>
          </cell>
          <cell r="AA838" t="str">
            <v/>
          </cell>
          <cell r="AB838">
            <v>0</v>
          </cell>
        </row>
        <row r="839">
          <cell r="B839">
            <v>502</v>
          </cell>
          <cell r="C839" t="str">
            <v>ירכא</v>
          </cell>
          <cell r="D839">
            <v>9352</v>
          </cell>
          <cell r="E839" t="str">
            <v>יק</v>
          </cell>
          <cell r="F839" t="str">
            <v>יק ירכא</v>
          </cell>
          <cell r="G839" t="str">
            <v>ירכא החדשה</v>
          </cell>
          <cell r="I839" t="str">
            <v xml:space="preserve">ירכא </v>
          </cell>
          <cell r="J839">
            <v>8481</v>
          </cell>
          <cell r="K839">
            <v>8481</v>
          </cell>
          <cell r="L839">
            <v>0</v>
          </cell>
          <cell r="M839">
            <v>0</v>
          </cell>
          <cell r="N839">
            <v>0</v>
          </cell>
          <cell r="O839">
            <v>0</v>
          </cell>
          <cell r="P839">
            <v>11</v>
          </cell>
          <cell r="Q839" t="b">
            <v>0</v>
          </cell>
          <cell r="R839">
            <v>0</v>
          </cell>
          <cell r="S839">
            <v>771</v>
          </cell>
          <cell r="T839">
            <v>11</v>
          </cell>
          <cell r="U839" t="str">
            <v/>
          </cell>
          <cell r="V839">
            <v>0</v>
          </cell>
          <cell r="W839" t="str">
            <v>FALSE ירכא</v>
          </cell>
          <cell r="X839">
            <v>11</v>
          </cell>
          <cell r="Y839">
            <v>0</v>
          </cell>
          <cell r="Z839">
            <v>11</v>
          </cell>
          <cell r="AA839" t="str">
            <v/>
          </cell>
          <cell r="AB839">
            <v>0</v>
          </cell>
        </row>
        <row r="840">
          <cell r="B840">
            <v>502</v>
          </cell>
          <cell r="C840" t="str">
            <v>ירכא</v>
          </cell>
          <cell r="D840">
            <v>9352</v>
          </cell>
          <cell r="E840" t="str">
            <v>רא</v>
          </cell>
          <cell r="F840" t="str">
            <v>רא ירכא</v>
          </cell>
          <cell r="G840" t="str">
            <v>רואיא</v>
          </cell>
          <cell r="H840" t="str">
            <v>חביש והיב</v>
          </cell>
          <cell r="I840" t="str">
            <v>ירכא חביש והיב</v>
          </cell>
          <cell r="J840">
            <v>8481</v>
          </cell>
          <cell r="K840">
            <v>8481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  <cell r="P840">
            <v>11</v>
          </cell>
          <cell r="Q840" t="b">
            <v>0</v>
          </cell>
          <cell r="R840">
            <v>0</v>
          </cell>
          <cell r="S840">
            <v>771</v>
          </cell>
          <cell r="T840">
            <v>11</v>
          </cell>
          <cell r="U840" t="str">
            <v/>
          </cell>
          <cell r="V840">
            <v>1</v>
          </cell>
          <cell r="W840" t="str">
            <v>FALSE ירכא</v>
          </cell>
          <cell r="X840">
            <v>11</v>
          </cell>
          <cell r="Y840">
            <v>0</v>
          </cell>
          <cell r="Z840">
            <v>11</v>
          </cell>
          <cell r="AA840" t="str">
            <v/>
          </cell>
          <cell r="AB840">
            <v>1</v>
          </cell>
        </row>
        <row r="841">
          <cell r="B841">
            <v>504</v>
          </cell>
          <cell r="C841" t="str">
            <v>כאבול</v>
          </cell>
          <cell r="D841">
            <v>6972</v>
          </cell>
          <cell r="E841" t="str">
            <v>נ</v>
          </cell>
          <cell r="F841" t="str">
            <v>נ כאבול</v>
          </cell>
          <cell r="G841" t="str">
            <v>אלנור</v>
          </cell>
          <cell r="I841" t="str">
            <v xml:space="preserve">כאבול </v>
          </cell>
          <cell r="J841">
            <v>6257</v>
          </cell>
          <cell r="K841">
            <v>6257</v>
          </cell>
          <cell r="L841">
            <v>0.23829311171487932</v>
          </cell>
          <cell r="M841">
            <v>1491</v>
          </cell>
          <cell r="N841">
            <v>0.23829311171487932</v>
          </cell>
          <cell r="O841">
            <v>1491</v>
          </cell>
          <cell r="P841">
            <v>11</v>
          </cell>
          <cell r="Q841" t="b">
            <v>1</v>
          </cell>
          <cell r="R841">
            <v>2.6</v>
          </cell>
          <cell r="S841">
            <v>569</v>
          </cell>
          <cell r="T841">
            <v>9.5999999999999979</v>
          </cell>
          <cell r="U841" t="str">
            <v>Gap</v>
          </cell>
          <cell r="V841">
            <v>0</v>
          </cell>
          <cell r="W841" t="str">
            <v>TRUE כאבול</v>
          </cell>
          <cell r="X841">
            <v>5534</v>
          </cell>
          <cell r="Y841">
            <v>3</v>
          </cell>
          <cell r="Z841">
            <v>10</v>
          </cell>
          <cell r="AA841" t="str">
            <v>Gap</v>
          </cell>
          <cell r="AB841">
            <v>3</v>
          </cell>
        </row>
        <row r="842">
          <cell r="B842">
            <v>504</v>
          </cell>
          <cell r="C842" t="str">
            <v>כאבול</v>
          </cell>
          <cell r="D842">
            <v>6972</v>
          </cell>
          <cell r="E842" t="str">
            <v>ה</v>
          </cell>
          <cell r="F842" t="str">
            <v>ה כאבול</v>
          </cell>
          <cell r="G842" t="str">
            <v>אלאהאלי</v>
          </cell>
          <cell r="I842" t="str">
            <v xml:space="preserve">כאבול </v>
          </cell>
          <cell r="J842">
            <v>6257</v>
          </cell>
          <cell r="K842">
            <v>6257</v>
          </cell>
          <cell r="L842">
            <v>0.18491289755473869</v>
          </cell>
          <cell r="M842">
            <v>1157</v>
          </cell>
          <cell r="N842">
            <v>0.18491289755473869</v>
          </cell>
          <cell r="O842">
            <v>1157</v>
          </cell>
          <cell r="P842">
            <v>11</v>
          </cell>
          <cell r="Q842" t="b">
            <v>1</v>
          </cell>
          <cell r="R842">
            <v>2</v>
          </cell>
          <cell r="S842">
            <v>569</v>
          </cell>
          <cell r="T842">
            <v>9.5999999999999979</v>
          </cell>
          <cell r="U842" t="str">
            <v>Gap</v>
          </cell>
          <cell r="V842">
            <v>0</v>
          </cell>
          <cell r="W842" t="str">
            <v>TRUE כאבול</v>
          </cell>
          <cell r="X842">
            <v>5534</v>
          </cell>
          <cell r="Y842">
            <v>2</v>
          </cell>
          <cell r="Z842">
            <v>10</v>
          </cell>
          <cell r="AA842" t="str">
            <v>Gap</v>
          </cell>
          <cell r="AB842">
            <v>2</v>
          </cell>
        </row>
        <row r="843">
          <cell r="B843">
            <v>504</v>
          </cell>
          <cell r="C843" t="str">
            <v>כאבול</v>
          </cell>
          <cell r="D843">
            <v>6972</v>
          </cell>
          <cell r="E843" t="str">
            <v>מנ</v>
          </cell>
          <cell r="F843" t="str">
            <v>מנ כאבול</v>
          </cell>
          <cell r="G843" t="str">
            <v>אלתדאמון</v>
          </cell>
          <cell r="I843" t="str">
            <v xml:space="preserve">כאבול </v>
          </cell>
          <cell r="J843">
            <v>6257</v>
          </cell>
          <cell r="K843">
            <v>6257</v>
          </cell>
          <cell r="L843">
            <v>0.12114431836343295</v>
          </cell>
          <cell r="M843">
            <v>758</v>
          </cell>
          <cell r="N843">
            <v>0.12114431836343295</v>
          </cell>
          <cell r="O843">
            <v>758</v>
          </cell>
          <cell r="P843">
            <v>11</v>
          </cell>
          <cell r="Q843" t="b">
            <v>1</v>
          </cell>
          <cell r="R843">
            <v>1.3</v>
          </cell>
          <cell r="S843">
            <v>569</v>
          </cell>
          <cell r="T843">
            <v>9.5999999999999979</v>
          </cell>
          <cell r="U843" t="str">
            <v>Gap</v>
          </cell>
          <cell r="V843">
            <v>0</v>
          </cell>
          <cell r="W843" t="str">
            <v>TRUE כאבול</v>
          </cell>
          <cell r="X843">
            <v>5534</v>
          </cell>
          <cell r="Y843">
            <v>2</v>
          </cell>
          <cell r="Z843">
            <v>10</v>
          </cell>
          <cell r="AA843" t="str">
            <v>Gap</v>
          </cell>
          <cell r="AB843">
            <v>2</v>
          </cell>
        </row>
        <row r="844">
          <cell r="B844">
            <v>504</v>
          </cell>
          <cell r="C844" t="str">
            <v>כאבול</v>
          </cell>
          <cell r="D844">
            <v>6972</v>
          </cell>
          <cell r="E844" t="str">
            <v>ק</v>
          </cell>
          <cell r="F844" t="str">
            <v>ק כאבול</v>
          </cell>
          <cell r="G844" t="str">
            <v>אלסלאם</v>
          </cell>
          <cell r="I844" t="str">
            <v xml:space="preserve">כאבול </v>
          </cell>
          <cell r="J844">
            <v>6257</v>
          </cell>
          <cell r="K844">
            <v>6257</v>
          </cell>
          <cell r="L844">
            <v>0.11906664535719994</v>
          </cell>
          <cell r="M844">
            <v>745</v>
          </cell>
          <cell r="N844">
            <v>0.11906664535719994</v>
          </cell>
          <cell r="O844">
            <v>745</v>
          </cell>
          <cell r="P844">
            <v>11</v>
          </cell>
          <cell r="Q844" t="b">
            <v>1</v>
          </cell>
          <cell r="R844">
            <v>1.3</v>
          </cell>
          <cell r="S844">
            <v>569</v>
          </cell>
          <cell r="T844">
            <v>9.5999999999999979</v>
          </cell>
          <cell r="U844" t="str">
            <v>Gap</v>
          </cell>
          <cell r="V844">
            <v>0</v>
          </cell>
          <cell r="W844" t="str">
            <v>TRUE כאבול</v>
          </cell>
          <cell r="X844">
            <v>5534</v>
          </cell>
          <cell r="Y844">
            <v>1</v>
          </cell>
          <cell r="Z844">
            <v>10</v>
          </cell>
          <cell r="AA844" t="str">
            <v>Gap</v>
          </cell>
          <cell r="AB844">
            <v>1</v>
          </cell>
        </row>
        <row r="845">
          <cell r="B845">
            <v>504</v>
          </cell>
          <cell r="C845" t="str">
            <v>כאבול</v>
          </cell>
          <cell r="D845">
            <v>6972</v>
          </cell>
          <cell r="E845" t="str">
            <v>ד</v>
          </cell>
          <cell r="F845" t="str">
            <v>ד כאבול</v>
          </cell>
          <cell r="G845" t="str">
            <v>בל"ד אלתג'מוע אלווטני אלדמוקרטי</v>
          </cell>
          <cell r="I845" t="str">
            <v xml:space="preserve">כאבול </v>
          </cell>
          <cell r="J845">
            <v>6257</v>
          </cell>
          <cell r="K845">
            <v>6257</v>
          </cell>
          <cell r="L845">
            <v>0.11251398433754195</v>
          </cell>
          <cell r="M845">
            <v>704</v>
          </cell>
          <cell r="N845">
            <v>0.11251398433754195</v>
          </cell>
          <cell r="O845">
            <v>704</v>
          </cell>
          <cell r="P845">
            <v>11</v>
          </cell>
          <cell r="Q845" t="b">
            <v>1</v>
          </cell>
          <cell r="R845">
            <v>1.2</v>
          </cell>
          <cell r="S845">
            <v>569</v>
          </cell>
          <cell r="T845">
            <v>9.5999999999999979</v>
          </cell>
          <cell r="U845" t="str">
            <v>Gap</v>
          </cell>
          <cell r="V845">
            <v>0</v>
          </cell>
          <cell r="W845" t="str">
            <v>TRUE כאבול</v>
          </cell>
          <cell r="X845">
            <v>5534</v>
          </cell>
          <cell r="Y845">
            <v>1</v>
          </cell>
          <cell r="Z845">
            <v>10</v>
          </cell>
          <cell r="AA845" t="str">
            <v>Gap</v>
          </cell>
          <cell r="AB845">
            <v>1</v>
          </cell>
        </row>
        <row r="846">
          <cell r="B846">
            <v>504</v>
          </cell>
          <cell r="C846" t="str">
            <v>כאבול</v>
          </cell>
          <cell r="D846">
            <v>6972</v>
          </cell>
          <cell r="E846" t="str">
            <v>ו</v>
          </cell>
          <cell r="F846" t="str">
            <v>ו כאבול</v>
          </cell>
          <cell r="G846" t="str">
            <v>חזית כאבול</v>
          </cell>
          <cell r="I846" t="str">
            <v xml:space="preserve">כאבול </v>
          </cell>
          <cell r="J846">
            <v>6257</v>
          </cell>
          <cell r="K846">
            <v>6257</v>
          </cell>
          <cell r="L846">
            <v>0.10851845932555537</v>
          </cell>
          <cell r="M846">
            <v>679</v>
          </cell>
          <cell r="N846">
            <v>0.10851845932555537</v>
          </cell>
          <cell r="O846">
            <v>679</v>
          </cell>
          <cell r="P846">
            <v>11</v>
          </cell>
          <cell r="Q846" t="b">
            <v>1</v>
          </cell>
          <cell r="R846">
            <v>1.2</v>
          </cell>
          <cell r="S846">
            <v>569</v>
          </cell>
          <cell r="T846">
            <v>9.5999999999999979</v>
          </cell>
          <cell r="U846" t="str">
            <v>Gap</v>
          </cell>
          <cell r="V846">
            <v>0</v>
          </cell>
          <cell r="W846" t="str">
            <v>TRUE כאבול</v>
          </cell>
          <cell r="X846">
            <v>5534</v>
          </cell>
          <cell r="Y846">
            <v>1</v>
          </cell>
          <cell r="Z846">
            <v>10</v>
          </cell>
          <cell r="AA846" t="str">
            <v>Gap</v>
          </cell>
          <cell r="AB846">
            <v>1</v>
          </cell>
        </row>
        <row r="847">
          <cell r="B847">
            <v>504</v>
          </cell>
          <cell r="C847" t="str">
            <v>כאבול</v>
          </cell>
          <cell r="D847">
            <v>6972</v>
          </cell>
          <cell r="E847" t="str">
            <v>ע</v>
          </cell>
          <cell r="F847" t="str">
            <v>ע כאבול</v>
          </cell>
          <cell r="G847" t="str">
            <v>אלעיין</v>
          </cell>
          <cell r="I847" t="str">
            <v xml:space="preserve">כאבול </v>
          </cell>
          <cell r="J847">
            <v>6257</v>
          </cell>
          <cell r="K847">
            <v>6257</v>
          </cell>
          <cell r="L847">
            <v>5.8814128176442382E-2</v>
          </cell>
          <cell r="M847">
            <v>368</v>
          </cell>
          <cell r="N847">
            <v>5.8814128176442382E-2</v>
          </cell>
          <cell r="O847">
            <v>368</v>
          </cell>
          <cell r="P847">
            <v>11</v>
          </cell>
          <cell r="Q847" t="b">
            <v>0</v>
          </cell>
          <cell r="R847">
            <v>0</v>
          </cell>
          <cell r="S847">
            <v>569</v>
          </cell>
          <cell r="T847">
            <v>9.5999999999999979</v>
          </cell>
          <cell r="U847" t="str">
            <v>Gap</v>
          </cell>
          <cell r="V847">
            <v>0</v>
          </cell>
          <cell r="W847" t="str">
            <v>FALSE כאבול</v>
          </cell>
          <cell r="X847">
            <v>723</v>
          </cell>
          <cell r="Y847">
            <v>0</v>
          </cell>
          <cell r="Z847">
            <v>10</v>
          </cell>
          <cell r="AA847" t="str">
            <v>Gap</v>
          </cell>
          <cell r="AB847">
            <v>0</v>
          </cell>
        </row>
        <row r="848">
          <cell r="B848">
            <v>504</v>
          </cell>
          <cell r="C848" t="str">
            <v>כאבול</v>
          </cell>
          <cell r="D848">
            <v>6972</v>
          </cell>
          <cell r="E848" t="str">
            <v>ף</v>
          </cell>
          <cell r="F848" t="str">
            <v>ף כאבול</v>
          </cell>
          <cell r="G848" t="str">
            <v>אלתג'מע אלבלדי</v>
          </cell>
          <cell r="I848" t="str">
            <v xml:space="preserve">כאבול </v>
          </cell>
          <cell r="J848">
            <v>6257</v>
          </cell>
          <cell r="K848">
            <v>6257</v>
          </cell>
          <cell r="L848">
            <v>5.6256992168770975E-2</v>
          </cell>
          <cell r="M848">
            <v>352</v>
          </cell>
          <cell r="N848">
            <v>5.6256992168770975E-2</v>
          </cell>
          <cell r="O848">
            <v>352</v>
          </cell>
          <cell r="P848">
            <v>11</v>
          </cell>
          <cell r="Q848" t="b">
            <v>0</v>
          </cell>
          <cell r="R848">
            <v>0</v>
          </cell>
          <cell r="S848">
            <v>569</v>
          </cell>
          <cell r="T848">
            <v>9.5999999999999979</v>
          </cell>
          <cell r="U848" t="str">
            <v>Gap</v>
          </cell>
          <cell r="V848">
            <v>0</v>
          </cell>
          <cell r="W848" t="str">
            <v>FALSE כאבול</v>
          </cell>
          <cell r="X848">
            <v>723</v>
          </cell>
          <cell r="Y848">
            <v>0</v>
          </cell>
          <cell r="Z848">
            <v>10</v>
          </cell>
          <cell r="AA848" t="str">
            <v>Gap</v>
          </cell>
          <cell r="AB848">
            <v>0</v>
          </cell>
        </row>
        <row r="849">
          <cell r="B849">
            <v>504</v>
          </cell>
          <cell r="C849" t="str">
            <v>כאבול</v>
          </cell>
          <cell r="D849">
            <v>6972</v>
          </cell>
          <cell r="E849" t="str">
            <v>ם</v>
          </cell>
          <cell r="F849" t="str">
            <v>ם כאבול</v>
          </cell>
          <cell r="G849" t="str">
            <v>בלדי כאבול</v>
          </cell>
          <cell r="H849" t="str">
            <v>ריאן סאלח</v>
          </cell>
          <cell r="I849" t="str">
            <v>כאבול ריאן סאלח</v>
          </cell>
          <cell r="J849">
            <v>6257</v>
          </cell>
          <cell r="K849">
            <v>6257</v>
          </cell>
          <cell r="L849">
            <v>4.7946300143838903E-4</v>
          </cell>
          <cell r="M849">
            <v>3</v>
          </cell>
          <cell r="N849">
            <v>4.7946300143838903E-4</v>
          </cell>
          <cell r="O849">
            <v>3</v>
          </cell>
          <cell r="P849">
            <v>11</v>
          </cell>
          <cell r="Q849" t="b">
            <v>0</v>
          </cell>
          <cell r="R849">
            <v>0</v>
          </cell>
          <cell r="S849">
            <v>569</v>
          </cell>
          <cell r="T849">
            <v>9.5999999999999979</v>
          </cell>
          <cell r="U849" t="str">
            <v>Gap</v>
          </cell>
          <cell r="V849">
            <v>1</v>
          </cell>
          <cell r="W849" t="str">
            <v>FALSE כאבול</v>
          </cell>
          <cell r="X849">
            <v>723</v>
          </cell>
          <cell r="Y849">
            <v>0</v>
          </cell>
          <cell r="Z849">
            <v>10</v>
          </cell>
          <cell r="AA849" t="str">
            <v>Gap</v>
          </cell>
          <cell r="AB849">
            <v>1</v>
          </cell>
        </row>
        <row r="850">
          <cell r="B850">
            <v>504</v>
          </cell>
          <cell r="C850" t="str">
            <v>כאבול</v>
          </cell>
          <cell r="D850">
            <v>6972</v>
          </cell>
          <cell r="E850" t="str">
            <v>י</v>
          </cell>
          <cell r="F850" t="str">
            <v>י כאבול</v>
          </cell>
          <cell r="G850" t="str">
            <v>כאבול אלגד</v>
          </cell>
          <cell r="H850" t="str">
            <v>בוקאעי חסן</v>
          </cell>
          <cell r="I850" t="str">
            <v>כאבול בוקאעי חסן</v>
          </cell>
          <cell r="J850">
            <v>6257</v>
          </cell>
          <cell r="K850">
            <v>6257</v>
          </cell>
          <cell r="L850">
            <v>0</v>
          </cell>
          <cell r="M850">
            <v>0</v>
          </cell>
          <cell r="N850">
            <v>0</v>
          </cell>
          <cell r="O850">
            <v>0</v>
          </cell>
          <cell r="P850">
            <v>11</v>
          </cell>
          <cell r="Q850" t="b">
            <v>0</v>
          </cell>
          <cell r="R850">
            <v>0</v>
          </cell>
          <cell r="S850">
            <v>569</v>
          </cell>
          <cell r="T850">
            <v>9.5999999999999979</v>
          </cell>
          <cell r="U850" t="str">
            <v>Gap</v>
          </cell>
          <cell r="V850">
            <v>0</v>
          </cell>
          <cell r="W850" t="str">
            <v>FALSE כאבול</v>
          </cell>
          <cell r="X850">
            <v>723</v>
          </cell>
          <cell r="Y850">
            <v>0</v>
          </cell>
          <cell r="Z850">
            <v>10</v>
          </cell>
          <cell r="AA850" t="str">
            <v>Gap</v>
          </cell>
          <cell r="AB850">
            <v>0</v>
          </cell>
        </row>
        <row r="851">
          <cell r="B851">
            <v>504</v>
          </cell>
          <cell r="C851" t="str">
            <v>כאבול</v>
          </cell>
          <cell r="D851">
            <v>6972</v>
          </cell>
          <cell r="E851" t="str">
            <v>ץ</v>
          </cell>
          <cell r="F851" t="str">
            <v>ץ כאבול</v>
          </cell>
          <cell r="G851" t="str">
            <v>כאבול אלמוסתקבל</v>
          </cell>
          <cell r="H851" t="str">
            <v>אשקר ריאד</v>
          </cell>
          <cell r="I851" t="str">
            <v>כאבול אשקר ריאד</v>
          </cell>
          <cell r="J851">
            <v>6257</v>
          </cell>
          <cell r="K851">
            <v>6257</v>
          </cell>
          <cell r="L851">
            <v>0</v>
          </cell>
          <cell r="M851">
            <v>0</v>
          </cell>
          <cell r="N851">
            <v>0</v>
          </cell>
          <cell r="O851">
            <v>0</v>
          </cell>
          <cell r="P851">
            <v>11</v>
          </cell>
          <cell r="Q851" t="b">
            <v>0</v>
          </cell>
          <cell r="R851">
            <v>0</v>
          </cell>
          <cell r="S851">
            <v>569</v>
          </cell>
          <cell r="T851">
            <v>9.5999999999999979</v>
          </cell>
          <cell r="U851" t="str">
            <v>Gap</v>
          </cell>
          <cell r="V851">
            <v>0</v>
          </cell>
          <cell r="W851" t="str">
            <v>FALSE כאבול</v>
          </cell>
          <cell r="X851">
            <v>723</v>
          </cell>
          <cell r="Y851">
            <v>0</v>
          </cell>
          <cell r="Z851">
            <v>10</v>
          </cell>
          <cell r="AA851" t="str">
            <v>Gap</v>
          </cell>
          <cell r="AB851">
            <v>0</v>
          </cell>
        </row>
        <row r="852">
          <cell r="B852">
            <v>505</v>
          </cell>
          <cell r="C852" t="str">
            <v>כאוכב אבו אל-היג'א</v>
          </cell>
          <cell r="D852">
            <v>2237</v>
          </cell>
          <cell r="E852" t="str">
            <v>ו</v>
          </cell>
          <cell r="F852" t="str">
            <v>ו כאוכב אבו אל-היג'א</v>
          </cell>
          <cell r="G852" t="str">
            <v>חזית כאוכב הדמוקרטית</v>
          </cell>
          <cell r="I852" t="str">
            <v xml:space="preserve">כאוכב אבו אל-היג'א </v>
          </cell>
          <cell r="J852">
            <v>1887</v>
          </cell>
          <cell r="K852">
            <v>1887</v>
          </cell>
          <cell r="L852">
            <v>0.24006359300476948</v>
          </cell>
          <cell r="M852">
            <v>453</v>
          </cell>
          <cell r="N852">
            <v>0.24006359300476948</v>
          </cell>
          <cell r="O852">
            <v>453</v>
          </cell>
          <cell r="P852">
            <v>9</v>
          </cell>
          <cell r="Q852" t="b">
            <v>1</v>
          </cell>
          <cell r="R852">
            <v>2.2000000000000002</v>
          </cell>
          <cell r="S852">
            <v>210</v>
          </cell>
          <cell r="T852">
            <v>8.7000000000000011</v>
          </cell>
          <cell r="U852" t="str">
            <v>Gap</v>
          </cell>
          <cell r="V852">
            <v>0</v>
          </cell>
          <cell r="W852" t="str">
            <v>TRUE כאוכב אבו אל-היג'א</v>
          </cell>
          <cell r="X852">
            <v>1811</v>
          </cell>
          <cell r="Y852">
            <v>2</v>
          </cell>
          <cell r="Z852">
            <v>9</v>
          </cell>
          <cell r="AA852" t="str">
            <v/>
          </cell>
          <cell r="AB852">
            <v>2</v>
          </cell>
        </row>
        <row r="853">
          <cell r="B853">
            <v>505</v>
          </cell>
          <cell r="C853" t="str">
            <v>כאוכב אבו אל-היג'א</v>
          </cell>
          <cell r="D853">
            <v>2237</v>
          </cell>
          <cell r="E853" t="str">
            <v>י</v>
          </cell>
          <cell r="F853" t="str">
            <v>י כאוכב אבו אל-היג'א</v>
          </cell>
          <cell r="G853" t="str">
            <v>אלתבאת</v>
          </cell>
          <cell r="I853" t="str">
            <v xml:space="preserve">כאוכב אבו אל-היג'א </v>
          </cell>
          <cell r="J853">
            <v>1887</v>
          </cell>
          <cell r="K853">
            <v>1887</v>
          </cell>
          <cell r="L853">
            <v>0.17329093799682035</v>
          </cell>
          <cell r="M853">
            <v>327</v>
          </cell>
          <cell r="N853">
            <v>0.17329093799682035</v>
          </cell>
          <cell r="O853">
            <v>327</v>
          </cell>
          <cell r="P853">
            <v>9</v>
          </cell>
          <cell r="Q853" t="b">
            <v>1</v>
          </cell>
          <cell r="R853">
            <v>1.6</v>
          </cell>
          <cell r="S853">
            <v>210</v>
          </cell>
          <cell r="T853">
            <v>8.7000000000000011</v>
          </cell>
          <cell r="U853" t="str">
            <v>Gap</v>
          </cell>
          <cell r="V853">
            <v>0</v>
          </cell>
          <cell r="W853" t="str">
            <v>TRUE כאוכב אבו אל-היג'א</v>
          </cell>
          <cell r="X853">
            <v>1811</v>
          </cell>
          <cell r="Y853">
            <v>2</v>
          </cell>
          <cell r="Z853">
            <v>9</v>
          </cell>
          <cell r="AA853" t="str">
            <v/>
          </cell>
          <cell r="AB853">
            <v>2</v>
          </cell>
        </row>
        <row r="854">
          <cell r="B854">
            <v>505</v>
          </cell>
          <cell r="C854" t="str">
            <v>כאוכב אבו אל-היג'א</v>
          </cell>
          <cell r="D854">
            <v>2237</v>
          </cell>
          <cell r="E854" t="str">
            <v>ץ</v>
          </cell>
          <cell r="F854" t="str">
            <v>ץ כאוכב אבו אל-היג'א</v>
          </cell>
          <cell r="G854" t="str">
            <v>אלדוחא</v>
          </cell>
          <cell r="I854" t="str">
            <v xml:space="preserve">כאוכב אבו אל-היג'א </v>
          </cell>
          <cell r="J854">
            <v>1887</v>
          </cell>
          <cell r="K854">
            <v>1887</v>
          </cell>
          <cell r="L854">
            <v>0.13460519342872285</v>
          </cell>
          <cell r="M854">
            <v>254</v>
          </cell>
          <cell r="N854">
            <v>0.13460519342872285</v>
          </cell>
          <cell r="O854">
            <v>254</v>
          </cell>
          <cell r="P854">
            <v>9</v>
          </cell>
          <cell r="Q854" t="b">
            <v>1</v>
          </cell>
          <cell r="R854">
            <v>1.2</v>
          </cell>
          <cell r="S854">
            <v>210</v>
          </cell>
          <cell r="T854">
            <v>8.7000000000000011</v>
          </cell>
          <cell r="U854" t="str">
            <v>Gap</v>
          </cell>
          <cell r="V854">
            <v>0</v>
          </cell>
          <cell r="W854" t="str">
            <v>TRUE כאוכב אבו אל-היג'א</v>
          </cell>
          <cell r="X854">
            <v>1811</v>
          </cell>
          <cell r="Y854">
            <v>1</v>
          </cell>
          <cell r="Z854">
            <v>9</v>
          </cell>
          <cell r="AA854" t="str">
            <v/>
          </cell>
          <cell r="AB854">
            <v>1</v>
          </cell>
        </row>
        <row r="855">
          <cell r="B855">
            <v>505</v>
          </cell>
          <cell r="C855" t="str">
            <v>כאוכב אבו אל-היג'א</v>
          </cell>
          <cell r="D855">
            <v>2237</v>
          </cell>
          <cell r="E855" t="str">
            <v>ף</v>
          </cell>
          <cell r="F855" t="str">
            <v>ף כאוכב אבו אל-היג'א</v>
          </cell>
          <cell r="G855" t="str">
            <v>אלסלאם</v>
          </cell>
          <cell r="I855" t="str">
            <v xml:space="preserve">כאוכב אבו אל-היג'א </v>
          </cell>
          <cell r="J855">
            <v>1887</v>
          </cell>
          <cell r="K855">
            <v>1887</v>
          </cell>
          <cell r="L855">
            <v>0.11340752517223106</v>
          </cell>
          <cell r="M855">
            <v>214</v>
          </cell>
          <cell r="N855">
            <v>0.11340752517223106</v>
          </cell>
          <cell r="O855">
            <v>214</v>
          </cell>
          <cell r="P855">
            <v>9</v>
          </cell>
          <cell r="Q855" t="b">
            <v>1</v>
          </cell>
          <cell r="R855">
            <v>1</v>
          </cell>
          <cell r="S855">
            <v>210</v>
          </cell>
          <cell r="T855">
            <v>8.7000000000000011</v>
          </cell>
          <cell r="U855" t="str">
            <v>Gap</v>
          </cell>
          <cell r="V855">
            <v>0</v>
          </cell>
          <cell r="W855" t="str">
            <v>TRUE כאוכב אבו אל-היג'א</v>
          </cell>
          <cell r="X855">
            <v>1811</v>
          </cell>
          <cell r="Y855">
            <v>1</v>
          </cell>
          <cell r="Z855">
            <v>9</v>
          </cell>
          <cell r="AA855" t="str">
            <v/>
          </cell>
          <cell r="AB855">
            <v>1</v>
          </cell>
        </row>
        <row r="856">
          <cell r="B856">
            <v>505</v>
          </cell>
          <cell r="C856" t="str">
            <v>כאוכב אבו אל-היג'א</v>
          </cell>
          <cell r="D856">
            <v>2237</v>
          </cell>
          <cell r="E856" t="str">
            <v>ד</v>
          </cell>
          <cell r="F856" t="str">
            <v>ד כאוכב אבו אל-היג'א</v>
          </cell>
          <cell r="G856" t="str">
            <v>ברית לאומית דמוקרטית בל"ד</v>
          </cell>
          <cell r="I856" t="str">
            <v xml:space="preserve">כאוכב אבו אל-היג'א </v>
          </cell>
          <cell r="J856">
            <v>1887</v>
          </cell>
          <cell r="K856">
            <v>1887</v>
          </cell>
          <cell r="L856">
            <v>0.10651828298887123</v>
          </cell>
          <cell r="M856">
            <v>201</v>
          </cell>
          <cell r="N856">
            <v>0.10651828298887123</v>
          </cell>
          <cell r="O856">
            <v>201</v>
          </cell>
          <cell r="P856">
            <v>9</v>
          </cell>
          <cell r="Q856" t="b">
            <v>1</v>
          </cell>
          <cell r="R856">
            <v>1</v>
          </cell>
          <cell r="S856">
            <v>210</v>
          </cell>
          <cell r="T856">
            <v>8.7000000000000011</v>
          </cell>
          <cell r="U856" t="str">
            <v>Gap</v>
          </cell>
          <cell r="V856">
            <v>0</v>
          </cell>
          <cell r="W856" t="str">
            <v>TRUE כאוכב אבו אל-היג'א</v>
          </cell>
          <cell r="X856">
            <v>1811</v>
          </cell>
          <cell r="Y856">
            <v>1</v>
          </cell>
          <cell r="Z856">
            <v>9</v>
          </cell>
          <cell r="AA856" t="str">
            <v/>
          </cell>
          <cell r="AB856">
            <v>1</v>
          </cell>
        </row>
        <row r="857">
          <cell r="B857">
            <v>505</v>
          </cell>
          <cell r="C857" t="str">
            <v>כאוכב אבו אל-היג'א</v>
          </cell>
          <cell r="D857">
            <v>2237</v>
          </cell>
          <cell r="E857" t="str">
            <v>את</v>
          </cell>
          <cell r="F857" t="str">
            <v>את כאוכב אבו אל-היג'א</v>
          </cell>
          <cell r="G857" t="str">
            <v>אלאלסלאח ולתגייר</v>
          </cell>
          <cell r="I857" t="str">
            <v xml:space="preserve">כאוכב אבו אל-היג'א </v>
          </cell>
          <cell r="J857">
            <v>1887</v>
          </cell>
          <cell r="K857">
            <v>1887</v>
          </cell>
          <cell r="L857">
            <v>0.10174880763116058</v>
          </cell>
          <cell r="M857">
            <v>192</v>
          </cell>
          <cell r="N857">
            <v>0.10174880763116058</v>
          </cell>
          <cell r="O857">
            <v>192</v>
          </cell>
          <cell r="P857">
            <v>9</v>
          </cell>
          <cell r="Q857" t="b">
            <v>1</v>
          </cell>
          <cell r="R857">
            <v>0.9</v>
          </cell>
          <cell r="S857">
            <v>210</v>
          </cell>
          <cell r="T857">
            <v>8.7000000000000011</v>
          </cell>
          <cell r="U857" t="str">
            <v>Gap</v>
          </cell>
          <cell r="V857">
            <v>0</v>
          </cell>
          <cell r="W857" t="str">
            <v>TRUE כאוכב אבו אל-היג'א</v>
          </cell>
          <cell r="X857">
            <v>1811</v>
          </cell>
          <cell r="Y857">
            <v>1</v>
          </cell>
          <cell r="Z857">
            <v>9</v>
          </cell>
          <cell r="AA857" t="str">
            <v/>
          </cell>
          <cell r="AB857">
            <v>1</v>
          </cell>
        </row>
        <row r="858">
          <cell r="B858">
            <v>505</v>
          </cell>
          <cell r="C858" t="str">
            <v>כאוכב אבו אל-היג'א</v>
          </cell>
          <cell r="D858">
            <v>2237</v>
          </cell>
          <cell r="E858" t="str">
            <v>נ</v>
          </cell>
          <cell r="F858" t="str">
            <v>נ כאוכב אבו אל-היג'א</v>
          </cell>
          <cell r="G858" t="str">
            <v>אלנהדה</v>
          </cell>
          <cell r="I858" t="str">
            <v xml:space="preserve">כאוכב אבו אל-היג'א </v>
          </cell>
          <cell r="J858">
            <v>1887</v>
          </cell>
          <cell r="K858">
            <v>1887</v>
          </cell>
          <cell r="L858">
            <v>9.0090090090090086E-2</v>
          </cell>
          <cell r="M858">
            <v>170</v>
          </cell>
          <cell r="N858">
            <v>9.0090090090090086E-2</v>
          </cell>
          <cell r="O858">
            <v>170</v>
          </cell>
          <cell r="P858">
            <v>9</v>
          </cell>
          <cell r="Q858" t="b">
            <v>1</v>
          </cell>
          <cell r="R858">
            <v>0.8</v>
          </cell>
          <cell r="S858">
            <v>210</v>
          </cell>
          <cell r="T858">
            <v>8.7000000000000011</v>
          </cell>
          <cell r="U858" t="str">
            <v>Gap</v>
          </cell>
          <cell r="V858">
            <v>0</v>
          </cell>
          <cell r="W858" t="str">
            <v>TRUE כאוכב אבו אל-היג'א</v>
          </cell>
          <cell r="X858">
            <v>1811</v>
          </cell>
          <cell r="Y858">
            <v>1</v>
          </cell>
          <cell r="Z858">
            <v>9</v>
          </cell>
          <cell r="AA858" t="str">
            <v/>
          </cell>
          <cell r="AB858">
            <v>1</v>
          </cell>
        </row>
        <row r="859">
          <cell r="B859">
            <v>505</v>
          </cell>
          <cell r="C859" t="str">
            <v>כאוכב אבו אל-היג'א</v>
          </cell>
          <cell r="D859">
            <v>2237</v>
          </cell>
          <cell r="E859" t="str">
            <v>קח</v>
          </cell>
          <cell r="F859" t="str">
            <v>קח כאוכב אבו אל-היג'א</v>
          </cell>
          <cell r="G859" t="str">
            <v>אלעין</v>
          </cell>
          <cell r="I859" t="str">
            <v xml:space="preserve">כאוכב אבו אל-היג'א </v>
          </cell>
          <cell r="J859">
            <v>1887</v>
          </cell>
          <cell r="K859">
            <v>1887</v>
          </cell>
          <cell r="L859">
            <v>4.0275569687334395E-2</v>
          </cell>
          <cell r="M859">
            <v>76</v>
          </cell>
          <cell r="N859">
            <v>4.0275569687334395E-2</v>
          </cell>
          <cell r="O859">
            <v>76</v>
          </cell>
          <cell r="P859">
            <v>9</v>
          </cell>
          <cell r="Q859" t="b">
            <v>0</v>
          </cell>
          <cell r="R859">
            <v>0</v>
          </cell>
          <cell r="S859">
            <v>210</v>
          </cell>
          <cell r="T859">
            <v>8.7000000000000011</v>
          </cell>
          <cell r="U859" t="str">
            <v>Gap</v>
          </cell>
          <cell r="V859">
            <v>0</v>
          </cell>
          <cell r="W859" t="str">
            <v>FALSE כאוכב אבו אל-היג'א</v>
          </cell>
          <cell r="X859">
            <v>76</v>
          </cell>
          <cell r="Y859">
            <v>0</v>
          </cell>
          <cell r="Z859">
            <v>9</v>
          </cell>
          <cell r="AA859" t="str">
            <v/>
          </cell>
          <cell r="AB859">
            <v>0</v>
          </cell>
        </row>
        <row r="860">
          <cell r="B860">
            <v>505</v>
          </cell>
          <cell r="C860" t="str">
            <v>כאוכב אבו אל-היג'א</v>
          </cell>
          <cell r="D860">
            <v>2237</v>
          </cell>
          <cell r="E860" t="str">
            <v>ה</v>
          </cell>
          <cell r="F860" t="str">
            <v>ה כאוכב אבו אל-היג'א</v>
          </cell>
          <cell r="G860" t="str">
            <v>אלוחדה</v>
          </cell>
          <cell r="H860" t="str">
            <v>חג'וג' קאסם</v>
          </cell>
          <cell r="I860" t="str">
            <v>כאוכב אבו אל-היג'א חג'וג' קאסם</v>
          </cell>
          <cell r="J860">
            <v>1887</v>
          </cell>
          <cell r="K860">
            <v>1887</v>
          </cell>
          <cell r="L860">
            <v>0</v>
          </cell>
          <cell r="N860">
            <v>0</v>
          </cell>
          <cell r="O860">
            <v>0</v>
          </cell>
          <cell r="P860">
            <v>9</v>
          </cell>
          <cell r="Q860" t="b">
            <v>0</v>
          </cell>
          <cell r="R860">
            <v>0</v>
          </cell>
          <cell r="S860">
            <v>210</v>
          </cell>
          <cell r="T860">
            <v>8.7000000000000011</v>
          </cell>
          <cell r="U860" t="str">
            <v>Gap</v>
          </cell>
          <cell r="V860">
            <v>0</v>
          </cell>
          <cell r="W860" t="str">
            <v>FALSE כאוכב אבו אל-היג'א</v>
          </cell>
          <cell r="X860">
            <v>76</v>
          </cell>
          <cell r="Y860">
            <v>0</v>
          </cell>
          <cell r="Z860">
            <v>9</v>
          </cell>
          <cell r="AA860" t="str">
            <v/>
          </cell>
          <cell r="AB860">
            <v>0</v>
          </cell>
        </row>
        <row r="861">
          <cell r="B861">
            <v>505</v>
          </cell>
          <cell r="C861" t="str">
            <v>כאוכב אבו אל-היג'א</v>
          </cell>
          <cell r="D861">
            <v>2237</v>
          </cell>
          <cell r="E861" t="str">
            <v>זק</v>
          </cell>
          <cell r="F861" t="str">
            <v>זק כאוכב אבו אל-היג'א</v>
          </cell>
          <cell r="G861" t="str">
            <v>עסר אלנהדה</v>
          </cell>
          <cell r="H861" t="str">
            <v>אבו אל היג'א עומר</v>
          </cell>
          <cell r="I861" t="str">
            <v>כאוכב אבו אל-היג'א אבו אל היג'א עומר</v>
          </cell>
          <cell r="J861">
            <v>1887</v>
          </cell>
          <cell r="K861">
            <v>1887</v>
          </cell>
          <cell r="L861">
            <v>0</v>
          </cell>
          <cell r="N861">
            <v>0</v>
          </cell>
          <cell r="O861">
            <v>0</v>
          </cell>
          <cell r="P861">
            <v>9</v>
          </cell>
          <cell r="Q861" t="b">
            <v>0</v>
          </cell>
          <cell r="R861">
            <v>0</v>
          </cell>
          <cell r="S861">
            <v>210</v>
          </cell>
          <cell r="T861">
            <v>8.7000000000000011</v>
          </cell>
          <cell r="U861" t="str">
            <v>Gap</v>
          </cell>
          <cell r="V861">
            <v>0</v>
          </cell>
          <cell r="W861" t="str">
            <v>FALSE כאוכב אבו אל-היג'א</v>
          </cell>
          <cell r="X861">
            <v>76</v>
          </cell>
          <cell r="Y861">
            <v>0</v>
          </cell>
          <cell r="Z861">
            <v>9</v>
          </cell>
          <cell r="AA861" t="str">
            <v/>
          </cell>
          <cell r="AB861">
            <v>0</v>
          </cell>
        </row>
        <row r="862">
          <cell r="B862">
            <v>505</v>
          </cell>
          <cell r="C862" t="str">
            <v>כאוכב אבו אל-היג'א</v>
          </cell>
          <cell r="D862">
            <v>2237</v>
          </cell>
          <cell r="E862" t="str">
            <v>יף</v>
          </cell>
          <cell r="F862" t="str">
            <v>יף כאוכב אבו אל-היג'א</v>
          </cell>
          <cell r="G862" t="str">
            <v>המפלגה הלאומית הערבית</v>
          </cell>
          <cell r="H862" t="str">
            <v>אחמד אחמד</v>
          </cell>
          <cell r="I862" t="str">
            <v>כאוכב אבו אל-היג'א אחמד אחמד</v>
          </cell>
          <cell r="J862">
            <v>1887</v>
          </cell>
          <cell r="K862">
            <v>1887</v>
          </cell>
          <cell r="L862">
            <v>0</v>
          </cell>
          <cell r="N862">
            <v>0</v>
          </cell>
          <cell r="O862">
            <v>0</v>
          </cell>
          <cell r="P862">
            <v>9</v>
          </cell>
          <cell r="Q862" t="b">
            <v>0</v>
          </cell>
          <cell r="R862">
            <v>0</v>
          </cell>
          <cell r="S862">
            <v>210</v>
          </cell>
          <cell r="T862">
            <v>8.7000000000000011</v>
          </cell>
          <cell r="U862" t="str">
            <v>Gap</v>
          </cell>
          <cell r="V862">
            <v>0</v>
          </cell>
          <cell r="W862" t="str">
            <v>FALSE כאוכב אבו אל-היג'א</v>
          </cell>
          <cell r="X862">
            <v>76</v>
          </cell>
          <cell r="Y862">
            <v>0</v>
          </cell>
          <cell r="Z862">
            <v>9</v>
          </cell>
          <cell r="AA862" t="str">
            <v/>
          </cell>
          <cell r="AB862">
            <v>0</v>
          </cell>
        </row>
        <row r="863">
          <cell r="B863">
            <v>505</v>
          </cell>
          <cell r="C863" t="str">
            <v>כאוכב אבו אל-היג'א</v>
          </cell>
          <cell r="D863">
            <v>2237</v>
          </cell>
          <cell r="E863" t="str">
            <v>נץ</v>
          </cell>
          <cell r="F863" t="str">
            <v>נץ כאוכב אבו אל-היג'א</v>
          </cell>
          <cell r="G863" t="str">
            <v>אלפג'ר</v>
          </cell>
          <cell r="H863" t="str">
            <v>מוחמד חוסין</v>
          </cell>
          <cell r="I863" t="str">
            <v>כאוכב אבו אל-היג'א מוחמד חוסין</v>
          </cell>
          <cell r="J863">
            <v>1887</v>
          </cell>
          <cell r="K863">
            <v>1887</v>
          </cell>
          <cell r="L863">
            <v>0</v>
          </cell>
          <cell r="N863">
            <v>0</v>
          </cell>
          <cell r="O863">
            <v>0</v>
          </cell>
          <cell r="P863">
            <v>9</v>
          </cell>
          <cell r="Q863" t="b">
            <v>0</v>
          </cell>
          <cell r="R863">
            <v>0</v>
          </cell>
          <cell r="S863">
            <v>210</v>
          </cell>
          <cell r="T863">
            <v>8.7000000000000011</v>
          </cell>
          <cell r="U863" t="str">
            <v>Gap</v>
          </cell>
          <cell r="V863">
            <v>0</v>
          </cell>
          <cell r="W863" t="str">
            <v>FALSE כאוכב אבו אל-היג'א</v>
          </cell>
          <cell r="X863">
            <v>76</v>
          </cell>
          <cell r="Y863">
            <v>0</v>
          </cell>
          <cell r="Z863">
            <v>9</v>
          </cell>
          <cell r="AA863" t="str">
            <v/>
          </cell>
          <cell r="AB863">
            <v>0</v>
          </cell>
        </row>
        <row r="864">
          <cell r="B864">
            <v>505</v>
          </cell>
          <cell r="C864" t="str">
            <v>כאוכב אבו אל-היג'א</v>
          </cell>
          <cell r="D864">
            <v>2237</v>
          </cell>
          <cell r="E864" t="str">
            <v>עש</v>
          </cell>
          <cell r="F864" t="str">
            <v>עש כאוכב אבו אל-היג'א</v>
          </cell>
          <cell r="G864" t="str">
            <v>כאוכב המאוחדת</v>
          </cell>
          <cell r="H864" t="str">
            <v>סאלח זאהר</v>
          </cell>
          <cell r="I864" t="str">
            <v>כאוכב אבו אל-היג'א סאלח זאהר</v>
          </cell>
          <cell r="J864">
            <v>1887</v>
          </cell>
          <cell r="K864">
            <v>1887</v>
          </cell>
          <cell r="L864">
            <v>0</v>
          </cell>
          <cell r="N864">
            <v>0</v>
          </cell>
          <cell r="O864">
            <v>0</v>
          </cell>
          <cell r="P864">
            <v>9</v>
          </cell>
          <cell r="Q864" t="b">
            <v>0</v>
          </cell>
          <cell r="R864">
            <v>0</v>
          </cell>
          <cell r="S864">
            <v>210</v>
          </cell>
          <cell r="T864">
            <v>8.7000000000000011</v>
          </cell>
          <cell r="U864" t="str">
            <v>Gap</v>
          </cell>
          <cell r="V864">
            <v>0</v>
          </cell>
          <cell r="W864" t="str">
            <v>FALSE כאוכב אבו אל-היג'א</v>
          </cell>
          <cell r="X864">
            <v>76</v>
          </cell>
          <cell r="Y864">
            <v>0</v>
          </cell>
          <cell r="Z864">
            <v>9</v>
          </cell>
          <cell r="AA864" t="str">
            <v/>
          </cell>
          <cell r="AB864">
            <v>0</v>
          </cell>
        </row>
        <row r="865">
          <cell r="B865">
            <v>505</v>
          </cell>
          <cell r="C865" t="str">
            <v>כאוכב אבו אל-היג'א</v>
          </cell>
          <cell r="D865">
            <v>2237</v>
          </cell>
          <cell r="E865" t="str">
            <v>ק</v>
          </cell>
          <cell r="F865" t="str">
            <v>ק כאוכב אבו אל-היג'א</v>
          </cell>
          <cell r="G865" t="str">
            <v>ראבטת אלעמל אלבלדי</v>
          </cell>
          <cell r="H865" t="str">
            <v>אחמד קאסם</v>
          </cell>
          <cell r="I865" t="str">
            <v>כאוכב אבו אל-היג'א אחמד קאסם</v>
          </cell>
          <cell r="J865">
            <v>1887</v>
          </cell>
          <cell r="K865">
            <v>1887</v>
          </cell>
          <cell r="L865">
            <v>0</v>
          </cell>
          <cell r="N865">
            <v>0</v>
          </cell>
          <cell r="O865">
            <v>0</v>
          </cell>
          <cell r="P865">
            <v>9</v>
          </cell>
          <cell r="Q865" t="b">
            <v>0</v>
          </cell>
          <cell r="R865">
            <v>0</v>
          </cell>
          <cell r="S865">
            <v>210</v>
          </cell>
          <cell r="T865">
            <v>8.7000000000000011</v>
          </cell>
          <cell r="U865" t="str">
            <v>Gap</v>
          </cell>
          <cell r="V865">
            <v>0</v>
          </cell>
          <cell r="W865" t="str">
            <v>FALSE כאוכב אבו אל-היג'א</v>
          </cell>
          <cell r="X865">
            <v>76</v>
          </cell>
          <cell r="Y865">
            <v>0</v>
          </cell>
          <cell r="Z865">
            <v>9</v>
          </cell>
          <cell r="AA865" t="str">
            <v/>
          </cell>
          <cell r="AB865">
            <v>0</v>
          </cell>
        </row>
        <row r="866">
          <cell r="B866">
            <v>1224</v>
          </cell>
          <cell r="C866" t="str">
            <v>כוכב יאיר</v>
          </cell>
          <cell r="D866">
            <v>7986</v>
          </cell>
          <cell r="E866" t="str">
            <v>קא</v>
          </cell>
          <cell r="F866" t="str">
            <v>קא כוכב יאיר</v>
          </cell>
          <cell r="G866" t="str">
            <v>קהילה אחת בראשות שימי אליאל</v>
          </cell>
          <cell r="H866" t="str">
            <v>אליאל שימי</v>
          </cell>
          <cell r="I866" t="str">
            <v>כוכב יאיר אליאל שימי</v>
          </cell>
          <cell r="J866">
            <v>4947</v>
          </cell>
          <cell r="K866">
            <v>4947</v>
          </cell>
          <cell r="L866">
            <v>0.62987669294521931</v>
          </cell>
          <cell r="M866">
            <v>3116</v>
          </cell>
          <cell r="N866">
            <v>0.62987669294521931</v>
          </cell>
          <cell r="O866">
            <v>3116</v>
          </cell>
          <cell r="P866">
            <v>11</v>
          </cell>
          <cell r="Q866" t="b">
            <v>1</v>
          </cell>
          <cell r="R866">
            <v>6.9</v>
          </cell>
          <cell r="S866">
            <v>450</v>
          </cell>
          <cell r="T866">
            <v>10.7</v>
          </cell>
          <cell r="U866" t="str">
            <v>Gap</v>
          </cell>
          <cell r="V866">
            <v>1</v>
          </cell>
          <cell r="W866" t="str">
            <v>TRUE כוכב יאיר</v>
          </cell>
          <cell r="X866">
            <v>4822</v>
          </cell>
          <cell r="Y866">
            <v>7</v>
          </cell>
          <cell r="Z866">
            <v>11</v>
          </cell>
          <cell r="AA866" t="str">
            <v/>
          </cell>
          <cell r="AB866">
            <v>8</v>
          </cell>
        </row>
        <row r="867">
          <cell r="B867">
            <v>1224</v>
          </cell>
          <cell r="C867" t="str">
            <v>כוכב יאיר</v>
          </cell>
          <cell r="D867">
            <v>7986</v>
          </cell>
          <cell r="E867" t="str">
            <v>גל</v>
          </cell>
          <cell r="F867" t="str">
            <v>גל כוכב יאיר</v>
          </cell>
          <cell r="G867" t="str">
            <v>גל בראשות יעקב ממן</v>
          </cell>
          <cell r="H867" t="str">
            <v>ממן יעקב</v>
          </cell>
          <cell r="I867" t="str">
            <v>כוכב יאיר ממן יעקב</v>
          </cell>
          <cell r="J867">
            <v>4947</v>
          </cell>
          <cell r="K867">
            <v>4947</v>
          </cell>
          <cell r="L867">
            <v>0.19102486355366888</v>
          </cell>
          <cell r="M867">
            <v>945</v>
          </cell>
          <cell r="N867">
            <v>0.19102486355366888</v>
          </cell>
          <cell r="O867">
            <v>944.99999999999989</v>
          </cell>
          <cell r="P867">
            <v>11</v>
          </cell>
          <cell r="Q867" t="b">
            <v>1</v>
          </cell>
          <cell r="R867">
            <v>2.1</v>
          </cell>
          <cell r="S867">
            <v>450</v>
          </cell>
          <cell r="T867">
            <v>10.7</v>
          </cell>
          <cell r="U867" t="str">
            <v>Gap</v>
          </cell>
          <cell r="V867">
            <v>0</v>
          </cell>
          <cell r="W867" t="str">
            <v>TRUE כוכב יאיר</v>
          </cell>
          <cell r="X867">
            <v>4822</v>
          </cell>
          <cell r="Y867">
            <v>2</v>
          </cell>
          <cell r="Z867">
            <v>11</v>
          </cell>
          <cell r="AA867" t="str">
            <v/>
          </cell>
          <cell r="AB867">
            <v>2</v>
          </cell>
        </row>
        <row r="868">
          <cell r="B868">
            <v>1224</v>
          </cell>
          <cell r="C868" t="str">
            <v>כוכב יאיר</v>
          </cell>
          <cell r="D868">
            <v>7986</v>
          </cell>
          <cell r="E868" t="str">
            <v>רק</v>
          </cell>
          <cell r="F868" t="str">
            <v>רק כוכב יאיר</v>
          </cell>
          <cell r="G868" t="str">
            <v>הסיעה לשינוי והתחדשות בראשות אביבה מנצור</v>
          </cell>
          <cell r="H868" t="str">
            <v>מנצור אביבה יעל</v>
          </cell>
          <cell r="I868" t="str">
            <v>כוכב יאיר מנצור אביבה יעל</v>
          </cell>
          <cell r="J868">
            <v>4947</v>
          </cell>
          <cell r="K868">
            <v>4947</v>
          </cell>
          <cell r="L868">
            <v>0.15383060440671115</v>
          </cell>
          <cell r="M868">
            <v>761</v>
          </cell>
          <cell r="N868">
            <v>0.15383060440671115</v>
          </cell>
          <cell r="O868">
            <v>761</v>
          </cell>
          <cell r="P868">
            <v>11</v>
          </cell>
          <cell r="Q868" t="b">
            <v>1</v>
          </cell>
          <cell r="R868">
            <v>1.7</v>
          </cell>
          <cell r="S868">
            <v>450</v>
          </cell>
          <cell r="T868">
            <v>10.7</v>
          </cell>
          <cell r="U868" t="str">
            <v>Gap</v>
          </cell>
          <cell r="V868">
            <v>0</v>
          </cell>
          <cell r="W868" t="str">
            <v>TRUE כוכב יאיר</v>
          </cell>
          <cell r="X868">
            <v>4822</v>
          </cell>
          <cell r="Y868">
            <v>2</v>
          </cell>
          <cell r="Z868">
            <v>11</v>
          </cell>
          <cell r="AA868" t="str">
            <v/>
          </cell>
          <cell r="AB868">
            <v>2</v>
          </cell>
        </row>
        <row r="869">
          <cell r="B869">
            <v>1224</v>
          </cell>
          <cell r="C869" t="str">
            <v>כוכב יאיר</v>
          </cell>
          <cell r="D869">
            <v>7986</v>
          </cell>
          <cell r="E869" t="str">
            <v>שי</v>
          </cell>
          <cell r="F869" t="str">
            <v>שי כוכב יאיר</v>
          </cell>
          <cell r="G869" t="str">
            <v>להחזיר את הקסם לישוב</v>
          </cell>
          <cell r="H869" t="str">
            <v>עשהאל שמעון</v>
          </cell>
          <cell r="I869" t="str">
            <v>כוכב יאיר עשהאל שמעון</v>
          </cell>
          <cell r="J869">
            <v>4947</v>
          </cell>
          <cell r="K869">
            <v>4947</v>
          </cell>
          <cell r="L869">
            <v>2.5267839094400647E-2</v>
          </cell>
          <cell r="M869">
            <v>125</v>
          </cell>
          <cell r="N869">
            <v>2.5267839094400647E-2</v>
          </cell>
          <cell r="O869">
            <v>125</v>
          </cell>
          <cell r="P869">
            <v>11</v>
          </cell>
          <cell r="Q869" t="b">
            <v>0</v>
          </cell>
          <cell r="R869">
            <v>0</v>
          </cell>
          <cell r="S869">
            <v>450</v>
          </cell>
          <cell r="T869">
            <v>10.7</v>
          </cell>
          <cell r="U869" t="str">
            <v>Gap</v>
          </cell>
          <cell r="V869">
            <v>0</v>
          </cell>
          <cell r="W869" t="str">
            <v>FALSE כוכב יאיר</v>
          </cell>
          <cell r="X869">
            <v>125</v>
          </cell>
          <cell r="Y869">
            <v>0</v>
          </cell>
          <cell r="Z869">
            <v>11</v>
          </cell>
          <cell r="AA869" t="str">
            <v/>
          </cell>
          <cell r="AB869">
            <v>0</v>
          </cell>
        </row>
        <row r="870">
          <cell r="B870">
            <v>1059</v>
          </cell>
          <cell r="C870" t="str">
            <v>כסיפה</v>
          </cell>
          <cell r="D870">
            <v>6765</v>
          </cell>
          <cell r="E870" t="str">
            <v>נ</v>
          </cell>
          <cell r="F870" t="str">
            <v>נ כסיפה</v>
          </cell>
          <cell r="G870" t="str">
            <v>כסיפה לשוויון ושיפור</v>
          </cell>
          <cell r="H870" t="str">
            <v>אבו רביעה סאלם</v>
          </cell>
          <cell r="I870" t="str">
            <v>כסיפה אבו רביעה סאלם</v>
          </cell>
          <cell r="J870">
            <v>5182</v>
          </cell>
          <cell r="K870">
            <v>5182</v>
          </cell>
          <cell r="L870">
            <v>0.40119644924739484</v>
          </cell>
          <cell r="M870">
            <v>2079</v>
          </cell>
          <cell r="N870">
            <v>0.40119644924739484</v>
          </cell>
          <cell r="O870">
            <v>2079</v>
          </cell>
          <cell r="P870">
            <v>11</v>
          </cell>
          <cell r="Q870" t="b">
            <v>1</v>
          </cell>
          <cell r="R870">
            <v>4.4000000000000004</v>
          </cell>
          <cell r="S870">
            <v>471</v>
          </cell>
          <cell r="T870">
            <v>10.9</v>
          </cell>
          <cell r="U870" t="str">
            <v>Gap</v>
          </cell>
          <cell r="V870">
            <v>1</v>
          </cell>
          <cell r="W870" t="str">
            <v>TRUE כסיפה</v>
          </cell>
          <cell r="X870">
            <v>5182</v>
          </cell>
          <cell r="Y870">
            <v>4</v>
          </cell>
          <cell r="Z870">
            <v>10</v>
          </cell>
          <cell r="AA870" t="str">
            <v>Gap</v>
          </cell>
          <cell r="AB870">
            <v>5</v>
          </cell>
        </row>
        <row r="871">
          <cell r="B871">
            <v>1059</v>
          </cell>
          <cell r="C871" t="str">
            <v>כסיפה</v>
          </cell>
          <cell r="D871">
            <v>6765</v>
          </cell>
          <cell r="E871" t="str">
            <v>ק</v>
          </cell>
          <cell r="F871" t="str">
            <v>ק כסיפה</v>
          </cell>
          <cell r="G871" t="str">
            <v>כסיפה אואלן</v>
          </cell>
          <cell r="H871" t="str">
            <v>אבו עגאג חאלד</v>
          </cell>
          <cell r="I871" t="str">
            <v>כסיפה אבו עגאג חאלד</v>
          </cell>
          <cell r="J871">
            <v>5182</v>
          </cell>
          <cell r="K871">
            <v>5182</v>
          </cell>
          <cell r="L871">
            <v>0.18004631416441527</v>
          </cell>
          <cell r="M871">
            <v>933</v>
          </cell>
          <cell r="N871">
            <v>0.18004631416441527</v>
          </cell>
          <cell r="O871">
            <v>932.99999999999989</v>
          </cell>
          <cell r="P871">
            <v>11</v>
          </cell>
          <cell r="Q871" t="b">
            <v>1</v>
          </cell>
          <cell r="R871">
            <v>2</v>
          </cell>
          <cell r="S871">
            <v>471</v>
          </cell>
          <cell r="T871">
            <v>10.9</v>
          </cell>
          <cell r="U871" t="str">
            <v>Gap</v>
          </cell>
          <cell r="V871">
            <v>0</v>
          </cell>
          <cell r="W871" t="str">
            <v>TRUE כסיפה</v>
          </cell>
          <cell r="X871">
            <v>5182</v>
          </cell>
          <cell r="Y871">
            <v>2</v>
          </cell>
          <cell r="Z871">
            <v>10</v>
          </cell>
          <cell r="AA871" t="str">
            <v>Gap</v>
          </cell>
          <cell r="AB871">
            <v>2</v>
          </cell>
        </row>
        <row r="872">
          <cell r="B872">
            <v>1059</v>
          </cell>
          <cell r="C872" t="str">
            <v>כסיפה</v>
          </cell>
          <cell r="D872">
            <v>6765</v>
          </cell>
          <cell r="E872" t="str">
            <v>ד</v>
          </cell>
          <cell r="F872" t="str">
            <v>ד כסיפה</v>
          </cell>
          <cell r="G872" t="str">
            <v>השלום והשיוויון</v>
          </cell>
          <cell r="I872" t="str">
            <v xml:space="preserve">כסיפה </v>
          </cell>
          <cell r="J872">
            <v>5182</v>
          </cell>
          <cell r="K872">
            <v>5182</v>
          </cell>
          <cell r="L872">
            <v>0.13160941721343111</v>
          </cell>
          <cell r="M872">
            <v>682</v>
          </cell>
          <cell r="N872">
            <v>0.13160941721343111</v>
          </cell>
          <cell r="O872">
            <v>682</v>
          </cell>
          <cell r="P872">
            <v>11</v>
          </cell>
          <cell r="Q872" t="b">
            <v>1</v>
          </cell>
          <cell r="R872">
            <v>1.4</v>
          </cell>
          <cell r="S872">
            <v>471</v>
          </cell>
          <cell r="T872">
            <v>10.9</v>
          </cell>
          <cell r="U872" t="str">
            <v>Gap</v>
          </cell>
          <cell r="V872">
            <v>0</v>
          </cell>
          <cell r="W872" t="str">
            <v>TRUE כסיפה</v>
          </cell>
          <cell r="X872">
            <v>5182</v>
          </cell>
          <cell r="Y872">
            <v>1</v>
          </cell>
          <cell r="Z872">
            <v>10</v>
          </cell>
          <cell r="AA872" t="str">
            <v>Gap</v>
          </cell>
          <cell r="AB872">
            <v>1</v>
          </cell>
        </row>
        <row r="873">
          <cell r="B873">
            <v>1059</v>
          </cell>
          <cell r="C873" t="str">
            <v>כסיפה</v>
          </cell>
          <cell r="D873">
            <v>6765</v>
          </cell>
          <cell r="E873" t="str">
            <v>כן</v>
          </cell>
          <cell r="F873" t="str">
            <v>כן כסיפה</v>
          </cell>
          <cell r="G873" t="str">
            <v>כסייפה המאוחדת</v>
          </cell>
          <cell r="I873" t="str">
            <v xml:space="preserve">כסיפה </v>
          </cell>
          <cell r="J873">
            <v>5182</v>
          </cell>
          <cell r="K873">
            <v>5182</v>
          </cell>
          <cell r="L873">
            <v>0.10343496719413355</v>
          </cell>
          <cell r="M873">
            <v>536</v>
          </cell>
          <cell r="N873">
            <v>0.10343496719413355</v>
          </cell>
          <cell r="O873">
            <v>536</v>
          </cell>
          <cell r="P873">
            <v>11</v>
          </cell>
          <cell r="Q873" t="b">
            <v>1</v>
          </cell>
          <cell r="R873">
            <v>1.1000000000000001</v>
          </cell>
          <cell r="S873">
            <v>471</v>
          </cell>
          <cell r="T873">
            <v>10.9</v>
          </cell>
          <cell r="U873" t="str">
            <v>Gap</v>
          </cell>
          <cell r="V873">
            <v>0</v>
          </cell>
          <cell r="W873" t="str">
            <v>TRUE כסיפה</v>
          </cell>
          <cell r="X873">
            <v>5182</v>
          </cell>
          <cell r="Y873">
            <v>1</v>
          </cell>
          <cell r="Z873">
            <v>10</v>
          </cell>
          <cell r="AA873" t="str">
            <v>Gap</v>
          </cell>
          <cell r="AB873">
            <v>1</v>
          </cell>
        </row>
        <row r="874">
          <cell r="B874">
            <v>1059</v>
          </cell>
          <cell r="C874" t="str">
            <v>כסיפה</v>
          </cell>
          <cell r="D874">
            <v>6765</v>
          </cell>
          <cell r="E874" t="str">
            <v>ץ</v>
          </cell>
          <cell r="F874" t="str">
            <v>ץ כסיפה</v>
          </cell>
          <cell r="G874" t="str">
            <v>אלאמל ואלעמל</v>
          </cell>
          <cell r="I874" t="str">
            <v xml:space="preserve">כסיפה </v>
          </cell>
          <cell r="J874">
            <v>5182</v>
          </cell>
          <cell r="K874">
            <v>5182</v>
          </cell>
          <cell r="L874">
            <v>9.7838672327286769E-2</v>
          </cell>
          <cell r="M874">
            <v>507</v>
          </cell>
          <cell r="N874">
            <v>9.7838672327286769E-2</v>
          </cell>
          <cell r="O874">
            <v>507.00000000000006</v>
          </cell>
          <cell r="P874">
            <v>11</v>
          </cell>
          <cell r="Q874" t="b">
            <v>1</v>
          </cell>
          <cell r="R874">
            <v>1.1000000000000001</v>
          </cell>
          <cell r="S874">
            <v>471</v>
          </cell>
          <cell r="T874">
            <v>10.9</v>
          </cell>
          <cell r="U874" t="str">
            <v>Gap</v>
          </cell>
          <cell r="V874">
            <v>0</v>
          </cell>
          <cell r="W874" t="str">
            <v>TRUE כסיפה</v>
          </cell>
          <cell r="X874">
            <v>5182</v>
          </cell>
          <cell r="Y874">
            <v>1</v>
          </cell>
          <cell r="Z874">
            <v>10</v>
          </cell>
          <cell r="AA874" t="str">
            <v>Gap</v>
          </cell>
          <cell r="AB874">
            <v>1</v>
          </cell>
        </row>
        <row r="875">
          <cell r="B875">
            <v>1059</v>
          </cell>
          <cell r="C875" t="str">
            <v>כסיפה</v>
          </cell>
          <cell r="D875">
            <v>6765</v>
          </cell>
          <cell r="E875" t="str">
            <v>א</v>
          </cell>
          <cell r="F875" t="str">
            <v>א כסיפה</v>
          </cell>
          <cell r="G875" t="str">
            <v>מען</v>
          </cell>
          <cell r="I875" t="str">
            <v xml:space="preserve">כסיפה </v>
          </cell>
          <cell r="J875">
            <v>5182</v>
          </cell>
          <cell r="K875">
            <v>5182</v>
          </cell>
          <cell r="L875">
            <v>8.5874179853338478E-2</v>
          </cell>
          <cell r="M875">
            <v>445</v>
          </cell>
          <cell r="N875">
            <v>8.5874179853338478E-2</v>
          </cell>
          <cell r="O875">
            <v>445</v>
          </cell>
          <cell r="P875">
            <v>11</v>
          </cell>
          <cell r="Q875" t="b">
            <v>1</v>
          </cell>
          <cell r="R875">
            <v>0.9</v>
          </cell>
          <cell r="S875">
            <v>471</v>
          </cell>
          <cell r="T875">
            <v>10.9</v>
          </cell>
          <cell r="U875" t="str">
            <v>Gap</v>
          </cell>
          <cell r="V875">
            <v>0</v>
          </cell>
          <cell r="W875" t="str">
            <v>TRUE כסיפה</v>
          </cell>
          <cell r="X875">
            <v>5182</v>
          </cell>
          <cell r="Y875">
            <v>1</v>
          </cell>
          <cell r="Z875">
            <v>10</v>
          </cell>
          <cell r="AA875" t="str">
            <v>Gap</v>
          </cell>
          <cell r="AB875">
            <v>1</v>
          </cell>
        </row>
        <row r="876">
          <cell r="B876">
            <v>1059</v>
          </cell>
          <cell r="C876" t="str">
            <v>כסיפה</v>
          </cell>
          <cell r="D876">
            <v>6765</v>
          </cell>
          <cell r="E876" t="str">
            <v>ע</v>
          </cell>
          <cell r="F876" t="str">
            <v>ע כסיפה</v>
          </cell>
          <cell r="G876" t="str">
            <v>אלופאק</v>
          </cell>
          <cell r="I876" t="str">
            <v xml:space="preserve">כסיפה </v>
          </cell>
          <cell r="J876">
            <v>5182</v>
          </cell>
          <cell r="K876">
            <v>5182</v>
          </cell>
          <cell r="L876">
            <v>0</v>
          </cell>
          <cell r="N876">
            <v>0</v>
          </cell>
          <cell r="O876">
            <v>0</v>
          </cell>
          <cell r="P876">
            <v>11</v>
          </cell>
          <cell r="Q876" t="b">
            <v>0</v>
          </cell>
          <cell r="R876">
            <v>0</v>
          </cell>
          <cell r="S876">
            <v>471</v>
          </cell>
          <cell r="T876">
            <v>10.9</v>
          </cell>
          <cell r="U876" t="str">
            <v>Gap</v>
          </cell>
          <cell r="V876">
            <v>0</v>
          </cell>
          <cell r="W876" t="str">
            <v>FALSE כסיפה</v>
          </cell>
          <cell r="X876">
            <v>0</v>
          </cell>
          <cell r="Y876">
            <v>0</v>
          </cell>
          <cell r="Z876">
            <v>10</v>
          </cell>
          <cell r="AA876" t="str">
            <v>Gap</v>
          </cell>
          <cell r="AB876">
            <v>0</v>
          </cell>
        </row>
        <row r="877">
          <cell r="B877">
            <v>1059</v>
          </cell>
          <cell r="C877" t="str">
            <v>כסיפה</v>
          </cell>
          <cell r="D877">
            <v>6765</v>
          </cell>
          <cell r="E877" t="str">
            <v>ף</v>
          </cell>
          <cell r="F877" t="str">
            <v>ף כסיפה</v>
          </cell>
          <cell r="G877" t="str">
            <v>אלחק</v>
          </cell>
          <cell r="I877" t="str">
            <v xml:space="preserve">כסיפה </v>
          </cell>
          <cell r="J877">
            <v>5182</v>
          </cell>
          <cell r="K877">
            <v>5182</v>
          </cell>
          <cell r="L877">
            <v>0</v>
          </cell>
          <cell r="N877">
            <v>0</v>
          </cell>
          <cell r="O877">
            <v>0</v>
          </cell>
          <cell r="P877">
            <v>11</v>
          </cell>
          <cell r="Q877" t="b">
            <v>0</v>
          </cell>
          <cell r="R877">
            <v>0</v>
          </cell>
          <cell r="S877">
            <v>471</v>
          </cell>
          <cell r="T877">
            <v>10.9</v>
          </cell>
          <cell r="U877" t="str">
            <v>Gap</v>
          </cell>
          <cell r="V877">
            <v>0</v>
          </cell>
          <cell r="W877" t="str">
            <v>FALSE כסיפה</v>
          </cell>
          <cell r="X877">
            <v>0</v>
          </cell>
          <cell r="Y877">
            <v>0</v>
          </cell>
          <cell r="Z877">
            <v>10</v>
          </cell>
          <cell r="AA877" t="str">
            <v>Gap</v>
          </cell>
          <cell r="AB877">
            <v>0</v>
          </cell>
        </row>
        <row r="878">
          <cell r="B878">
            <v>1296</v>
          </cell>
          <cell r="C878" t="str">
            <v>כסרא-סמיע</v>
          </cell>
          <cell r="D878">
            <v>4933</v>
          </cell>
          <cell r="E878" t="str">
            <v>נא</v>
          </cell>
          <cell r="F878" t="str">
            <v>נא כסרא-סמיע</v>
          </cell>
          <cell r="G878" t="str">
            <v>אלוחדה</v>
          </cell>
          <cell r="I878" t="str">
            <v xml:space="preserve">כסרא-סמיע </v>
          </cell>
          <cell r="J878">
            <v>3872</v>
          </cell>
          <cell r="K878">
            <v>3872</v>
          </cell>
          <cell r="L878">
            <v>0.15650826446280991</v>
          </cell>
          <cell r="M878">
            <v>606</v>
          </cell>
          <cell r="N878">
            <v>0.15650826446280991</v>
          </cell>
          <cell r="O878">
            <v>606</v>
          </cell>
          <cell r="P878">
            <v>9</v>
          </cell>
          <cell r="Q878" t="b">
            <v>1</v>
          </cell>
          <cell r="R878">
            <v>1.4</v>
          </cell>
          <cell r="S878">
            <v>430</v>
          </cell>
          <cell r="T878">
            <v>8.9</v>
          </cell>
          <cell r="U878" t="str">
            <v>Gap</v>
          </cell>
          <cell r="V878">
            <v>0</v>
          </cell>
          <cell r="W878" t="str">
            <v>TRUE כסרא-סמיע</v>
          </cell>
          <cell r="X878">
            <v>3872</v>
          </cell>
          <cell r="Y878">
            <v>1</v>
          </cell>
          <cell r="Z878">
            <v>8</v>
          </cell>
          <cell r="AA878" t="str">
            <v>Gap</v>
          </cell>
          <cell r="AB878">
            <v>1</v>
          </cell>
        </row>
        <row r="879">
          <cell r="B879">
            <v>1296</v>
          </cell>
          <cell r="C879" t="str">
            <v>כסרא-סמיע</v>
          </cell>
          <cell r="D879">
            <v>4933</v>
          </cell>
          <cell r="E879" t="str">
            <v>מן</v>
          </cell>
          <cell r="F879" t="str">
            <v>מן כסרא-סמיע</v>
          </cell>
          <cell r="G879" t="str">
            <v>אלתדאמן</v>
          </cell>
          <cell r="I879" t="str">
            <v xml:space="preserve">כסרא-סמיע </v>
          </cell>
          <cell r="J879">
            <v>3872</v>
          </cell>
          <cell r="K879">
            <v>3872</v>
          </cell>
          <cell r="L879">
            <v>0.13558884297520662</v>
          </cell>
          <cell r="M879">
            <v>525</v>
          </cell>
          <cell r="N879">
            <v>0.13558884297520662</v>
          </cell>
          <cell r="O879">
            <v>525</v>
          </cell>
          <cell r="P879">
            <v>9</v>
          </cell>
          <cell r="Q879" t="b">
            <v>1</v>
          </cell>
          <cell r="R879">
            <v>1.2</v>
          </cell>
          <cell r="S879">
            <v>430</v>
          </cell>
          <cell r="T879">
            <v>8.9</v>
          </cell>
          <cell r="U879" t="str">
            <v>Gap</v>
          </cell>
          <cell r="V879">
            <v>0</v>
          </cell>
          <cell r="W879" t="str">
            <v>TRUE כסרא-סמיע</v>
          </cell>
          <cell r="X879">
            <v>3872</v>
          </cell>
          <cell r="Y879">
            <v>1</v>
          </cell>
          <cell r="Z879">
            <v>8</v>
          </cell>
          <cell r="AA879" t="str">
            <v>Gap</v>
          </cell>
          <cell r="AB879">
            <v>1</v>
          </cell>
        </row>
        <row r="880">
          <cell r="B880">
            <v>1296</v>
          </cell>
          <cell r="C880" t="str">
            <v>כסרא-סמיע</v>
          </cell>
          <cell r="D880">
            <v>4933</v>
          </cell>
          <cell r="E880" t="str">
            <v>ק</v>
          </cell>
          <cell r="F880" t="str">
            <v>ק כסרא-סמיע</v>
          </cell>
          <cell r="G880" t="str">
            <v>הקדמה</v>
          </cell>
          <cell r="I880" t="str">
            <v xml:space="preserve">כסרא-סמיע </v>
          </cell>
          <cell r="J880">
            <v>3872</v>
          </cell>
          <cell r="K880">
            <v>3872</v>
          </cell>
          <cell r="L880">
            <v>0.13145661157024793</v>
          </cell>
          <cell r="M880">
            <v>509</v>
          </cell>
          <cell r="N880">
            <v>0.13145661157024793</v>
          </cell>
          <cell r="O880">
            <v>509</v>
          </cell>
          <cell r="P880">
            <v>9</v>
          </cell>
          <cell r="Q880" t="b">
            <v>1</v>
          </cell>
          <cell r="R880">
            <v>1.2</v>
          </cell>
          <cell r="S880">
            <v>430</v>
          </cell>
          <cell r="T880">
            <v>8.9</v>
          </cell>
          <cell r="U880" t="str">
            <v>Gap</v>
          </cell>
          <cell r="V880">
            <v>0</v>
          </cell>
          <cell r="W880" t="str">
            <v>TRUE כסרא-סמיע</v>
          </cell>
          <cell r="X880">
            <v>3872</v>
          </cell>
          <cell r="Y880">
            <v>1</v>
          </cell>
          <cell r="Z880">
            <v>8</v>
          </cell>
          <cell r="AA880" t="str">
            <v>Gap</v>
          </cell>
          <cell r="AB880">
            <v>1</v>
          </cell>
        </row>
        <row r="881">
          <cell r="B881">
            <v>1296</v>
          </cell>
          <cell r="C881" t="str">
            <v>כסרא-סמיע</v>
          </cell>
          <cell r="D881">
            <v>4933</v>
          </cell>
          <cell r="E881" t="str">
            <v>ף</v>
          </cell>
          <cell r="F881" t="str">
            <v>ף כסרא-סמיע</v>
          </cell>
          <cell r="G881" t="str">
            <v>אלנסר</v>
          </cell>
          <cell r="I881" t="str">
            <v xml:space="preserve">כסרא-סמיע </v>
          </cell>
          <cell r="J881">
            <v>3872</v>
          </cell>
          <cell r="K881">
            <v>3872</v>
          </cell>
          <cell r="L881">
            <v>0.12577479338842976</v>
          </cell>
          <cell r="M881">
            <v>487</v>
          </cell>
          <cell r="N881">
            <v>0.12577479338842976</v>
          </cell>
          <cell r="O881">
            <v>487</v>
          </cell>
          <cell r="P881">
            <v>9</v>
          </cell>
          <cell r="Q881" t="b">
            <v>1</v>
          </cell>
          <cell r="R881">
            <v>1.1000000000000001</v>
          </cell>
          <cell r="S881">
            <v>430</v>
          </cell>
          <cell r="T881">
            <v>8.9</v>
          </cell>
          <cell r="U881" t="str">
            <v>Gap</v>
          </cell>
          <cell r="V881">
            <v>0</v>
          </cell>
          <cell r="W881" t="str">
            <v>TRUE כסרא-סמיע</v>
          </cell>
          <cell r="X881">
            <v>3872</v>
          </cell>
          <cell r="Y881">
            <v>1</v>
          </cell>
          <cell r="Z881">
            <v>8</v>
          </cell>
          <cell r="AA881" t="str">
            <v>Gap</v>
          </cell>
          <cell r="AB881">
            <v>1</v>
          </cell>
        </row>
        <row r="882">
          <cell r="B882">
            <v>1296</v>
          </cell>
          <cell r="C882" t="str">
            <v>כסרא-סמיע</v>
          </cell>
          <cell r="D882">
            <v>4933</v>
          </cell>
          <cell r="E882" t="str">
            <v>צה</v>
          </cell>
          <cell r="F882" t="str">
            <v>צה כסרא-סמיע</v>
          </cell>
          <cell r="G882" t="str">
            <v>אלסדק ואלאמאנה</v>
          </cell>
          <cell r="I882" t="str">
            <v xml:space="preserve">כסרא-סמיע </v>
          </cell>
          <cell r="J882">
            <v>3872</v>
          </cell>
          <cell r="K882">
            <v>3872</v>
          </cell>
          <cell r="L882">
            <v>0.12474173553719008</v>
          </cell>
          <cell r="M882">
            <v>483</v>
          </cell>
          <cell r="N882">
            <v>0.12474173553719008</v>
          </cell>
          <cell r="O882">
            <v>483</v>
          </cell>
          <cell r="P882">
            <v>9</v>
          </cell>
          <cell r="Q882" t="b">
            <v>1</v>
          </cell>
          <cell r="R882">
            <v>1.1000000000000001</v>
          </cell>
          <cell r="S882">
            <v>430</v>
          </cell>
          <cell r="T882">
            <v>8.9</v>
          </cell>
          <cell r="U882" t="str">
            <v>Gap</v>
          </cell>
          <cell r="V882">
            <v>0</v>
          </cell>
          <cell r="W882" t="str">
            <v>TRUE כסרא-סמיע</v>
          </cell>
          <cell r="X882">
            <v>3872</v>
          </cell>
          <cell r="Y882">
            <v>1</v>
          </cell>
          <cell r="Z882">
            <v>8</v>
          </cell>
          <cell r="AA882" t="str">
            <v>Gap</v>
          </cell>
          <cell r="AB882">
            <v>1</v>
          </cell>
        </row>
        <row r="883">
          <cell r="B883">
            <v>1296</v>
          </cell>
          <cell r="C883" t="str">
            <v>כסרא-סמיע</v>
          </cell>
          <cell r="D883">
            <v>4933</v>
          </cell>
          <cell r="E883" t="str">
            <v>י</v>
          </cell>
          <cell r="F883" t="str">
            <v>י כסרא-סמיע</v>
          </cell>
          <cell r="G883" t="str">
            <v>אלכראמה</v>
          </cell>
          <cell r="I883" t="str">
            <v xml:space="preserve">כסרא-סמיע </v>
          </cell>
          <cell r="J883">
            <v>3872</v>
          </cell>
          <cell r="K883">
            <v>3872</v>
          </cell>
          <cell r="L883">
            <v>0.11931818181818182</v>
          </cell>
          <cell r="M883">
            <v>462</v>
          </cell>
          <cell r="N883">
            <v>0.11931818181818182</v>
          </cell>
          <cell r="O883">
            <v>462</v>
          </cell>
          <cell r="P883">
            <v>9</v>
          </cell>
          <cell r="Q883" t="b">
            <v>1</v>
          </cell>
          <cell r="R883">
            <v>1.1000000000000001</v>
          </cell>
          <cell r="S883">
            <v>430</v>
          </cell>
          <cell r="T883">
            <v>8.9</v>
          </cell>
          <cell r="U883" t="str">
            <v>Gap</v>
          </cell>
          <cell r="V883">
            <v>0</v>
          </cell>
          <cell r="W883" t="str">
            <v>TRUE כסרא-סמיע</v>
          </cell>
          <cell r="X883">
            <v>3872</v>
          </cell>
          <cell r="Y883">
            <v>1</v>
          </cell>
          <cell r="Z883">
            <v>8</v>
          </cell>
          <cell r="AA883" t="str">
            <v>Gap</v>
          </cell>
          <cell r="AB883">
            <v>1</v>
          </cell>
        </row>
        <row r="884">
          <cell r="B884">
            <v>1296</v>
          </cell>
          <cell r="C884" t="str">
            <v>כסרא-סמיע</v>
          </cell>
          <cell r="D884">
            <v>4933</v>
          </cell>
          <cell r="E884" t="str">
            <v>ך</v>
          </cell>
          <cell r="F884" t="str">
            <v>ך כסרא-סמיע</v>
          </cell>
          <cell r="G884" t="str">
            <v>אחווה ושוויון</v>
          </cell>
          <cell r="I884" t="str">
            <v xml:space="preserve">כסרא-סמיע </v>
          </cell>
          <cell r="J884">
            <v>3872</v>
          </cell>
          <cell r="K884">
            <v>3872</v>
          </cell>
          <cell r="L884">
            <v>0.11286157024793389</v>
          </cell>
          <cell r="M884">
            <v>437</v>
          </cell>
          <cell r="N884">
            <v>0.11286157024793389</v>
          </cell>
          <cell r="O884">
            <v>437</v>
          </cell>
          <cell r="P884">
            <v>9</v>
          </cell>
          <cell r="Q884" t="b">
            <v>1</v>
          </cell>
          <cell r="R884">
            <v>1</v>
          </cell>
          <cell r="S884">
            <v>430</v>
          </cell>
          <cell r="T884">
            <v>8.9</v>
          </cell>
          <cell r="U884" t="str">
            <v>Gap</v>
          </cell>
          <cell r="V884">
            <v>0</v>
          </cell>
          <cell r="W884" t="str">
            <v>TRUE כסרא-סמיע</v>
          </cell>
          <cell r="X884">
            <v>3872</v>
          </cell>
          <cell r="Y884">
            <v>1</v>
          </cell>
          <cell r="Z884">
            <v>8</v>
          </cell>
          <cell r="AA884" t="str">
            <v>Gap</v>
          </cell>
          <cell r="AB884">
            <v>1</v>
          </cell>
        </row>
        <row r="885">
          <cell r="B885">
            <v>1296</v>
          </cell>
          <cell r="C885" t="str">
            <v>כסרא-סמיע</v>
          </cell>
          <cell r="D885">
            <v>4933</v>
          </cell>
          <cell r="E885" t="str">
            <v>אמת</v>
          </cell>
          <cell r="F885" t="str">
            <v>אמת כסרא-סמיע</v>
          </cell>
          <cell r="G885" t="str">
            <v>אמת - בראשות סלמאן טרודי</v>
          </cell>
          <cell r="H885" t="str">
            <v>טרודי סלמאן</v>
          </cell>
          <cell r="I885" t="str">
            <v>כסרא-סמיע טרודי סלמאן</v>
          </cell>
          <cell r="J885">
            <v>3872</v>
          </cell>
          <cell r="K885">
            <v>3872</v>
          </cell>
          <cell r="L885">
            <v>9.375E-2</v>
          </cell>
          <cell r="M885">
            <v>363</v>
          </cell>
          <cell r="N885">
            <v>9.375E-2</v>
          </cell>
          <cell r="O885">
            <v>363</v>
          </cell>
          <cell r="P885">
            <v>9</v>
          </cell>
          <cell r="Q885" t="b">
            <v>1</v>
          </cell>
          <cell r="R885">
            <v>0.8</v>
          </cell>
          <cell r="S885">
            <v>430</v>
          </cell>
          <cell r="T885">
            <v>8.9</v>
          </cell>
          <cell r="U885" t="str">
            <v>Gap</v>
          </cell>
          <cell r="V885">
            <v>0</v>
          </cell>
          <cell r="W885" t="str">
            <v>TRUE כסרא-סמיע</v>
          </cell>
          <cell r="X885">
            <v>3872</v>
          </cell>
          <cell r="Y885">
            <v>1</v>
          </cell>
          <cell r="Z885">
            <v>8</v>
          </cell>
          <cell r="AA885" t="str">
            <v>Gap</v>
          </cell>
          <cell r="AB885">
            <v>1</v>
          </cell>
        </row>
        <row r="886">
          <cell r="B886">
            <v>1296</v>
          </cell>
          <cell r="C886" t="str">
            <v>כסרא-סמיע</v>
          </cell>
          <cell r="D886">
            <v>4933</v>
          </cell>
          <cell r="E886" t="str">
            <v>ץ</v>
          </cell>
          <cell r="F886" t="str">
            <v>ץ כסרא-סמיע</v>
          </cell>
          <cell r="G886" t="str">
            <v>השוויון</v>
          </cell>
          <cell r="H886" t="str">
            <v>אסעד נביה</v>
          </cell>
          <cell r="I886" t="str">
            <v>כסרא-סמיע אסעד נביה</v>
          </cell>
          <cell r="J886">
            <v>3872</v>
          </cell>
          <cell r="K886">
            <v>3872</v>
          </cell>
          <cell r="L886">
            <v>0</v>
          </cell>
          <cell r="N886">
            <v>0</v>
          </cell>
          <cell r="O886">
            <v>0</v>
          </cell>
          <cell r="P886">
            <v>9</v>
          </cell>
          <cell r="Q886" t="b">
            <v>0</v>
          </cell>
          <cell r="R886">
            <v>0</v>
          </cell>
          <cell r="S886">
            <v>430</v>
          </cell>
          <cell r="T886">
            <v>8.9</v>
          </cell>
          <cell r="U886" t="str">
            <v>Gap</v>
          </cell>
          <cell r="V886">
            <v>1</v>
          </cell>
          <cell r="W886" t="str">
            <v>FALSE כסרא-סמיע</v>
          </cell>
          <cell r="X886">
            <v>0</v>
          </cell>
          <cell r="Y886">
            <v>0</v>
          </cell>
          <cell r="Z886">
            <v>8</v>
          </cell>
          <cell r="AA886" t="str">
            <v>Gap</v>
          </cell>
          <cell r="AB886">
            <v>1</v>
          </cell>
        </row>
        <row r="887">
          <cell r="B887">
            <v>978</v>
          </cell>
          <cell r="C887" t="str">
            <v>כעביה-טבאש-חג'אג'רה</v>
          </cell>
          <cell r="D887">
            <v>3086</v>
          </cell>
          <cell r="E887" t="str">
            <v>קנ</v>
          </cell>
          <cell r="F887" t="str">
            <v>קנ כעביה-טבאש-חג'אג'רה</v>
          </cell>
          <cell r="G887" t="str">
            <v>שותפות ואחווה</v>
          </cell>
          <cell r="I887" t="str">
            <v xml:space="preserve">כעביה-טבאש-חג'אג'רה </v>
          </cell>
          <cell r="J887">
            <v>2753</v>
          </cell>
          <cell r="K887">
            <v>2753</v>
          </cell>
          <cell r="L887">
            <v>0.25572103160188886</v>
          </cell>
          <cell r="M887">
            <v>704</v>
          </cell>
          <cell r="N887">
            <v>0.25572103160188886</v>
          </cell>
          <cell r="O887">
            <v>704</v>
          </cell>
          <cell r="P887">
            <v>9</v>
          </cell>
          <cell r="Q887" t="b">
            <v>1</v>
          </cell>
          <cell r="R887">
            <v>2.2999999999999998</v>
          </cell>
          <cell r="S887">
            <v>306</v>
          </cell>
          <cell r="T887">
            <v>9</v>
          </cell>
          <cell r="U887" t="str">
            <v/>
          </cell>
          <cell r="V887">
            <v>0</v>
          </cell>
          <cell r="W887" t="str">
            <v>TRUE כעביה-טבאש-חג'אג'רה</v>
          </cell>
          <cell r="X887">
            <v>2743</v>
          </cell>
          <cell r="Y887">
            <v>2</v>
          </cell>
          <cell r="Z887">
            <v>9</v>
          </cell>
          <cell r="AA887" t="str">
            <v/>
          </cell>
          <cell r="AB887">
            <v>2</v>
          </cell>
        </row>
        <row r="888">
          <cell r="B888">
            <v>978</v>
          </cell>
          <cell r="C888" t="str">
            <v>כעביה-טבאש-חג'אג'רה</v>
          </cell>
          <cell r="D888">
            <v>3086</v>
          </cell>
          <cell r="E888" t="str">
            <v>נ</v>
          </cell>
          <cell r="F888" t="str">
            <v>נ כעביה-טבאש-חג'אג'רה</v>
          </cell>
          <cell r="G888" t="str">
            <v>אלוחדה האותיות</v>
          </cell>
          <cell r="I888" t="str">
            <v xml:space="preserve">כעביה-טבאש-חג'אג'רה </v>
          </cell>
          <cell r="J888">
            <v>2753</v>
          </cell>
          <cell r="K888">
            <v>2753</v>
          </cell>
          <cell r="L888">
            <v>0.21213221939702143</v>
          </cell>
          <cell r="M888">
            <v>584</v>
          </cell>
          <cell r="N888">
            <v>0.21213221939702143</v>
          </cell>
          <cell r="O888">
            <v>584</v>
          </cell>
          <cell r="P888">
            <v>9</v>
          </cell>
          <cell r="Q888" t="b">
            <v>1</v>
          </cell>
          <cell r="R888">
            <v>1.9</v>
          </cell>
          <cell r="S888">
            <v>306</v>
          </cell>
          <cell r="T888">
            <v>9</v>
          </cell>
          <cell r="U888" t="str">
            <v/>
          </cell>
          <cell r="V888">
            <v>0</v>
          </cell>
          <cell r="W888" t="str">
            <v>TRUE כעביה-טבאש-חג'אג'רה</v>
          </cell>
          <cell r="X888">
            <v>2743</v>
          </cell>
          <cell r="Y888">
            <v>2</v>
          </cell>
          <cell r="Z888">
            <v>9</v>
          </cell>
          <cell r="AA888" t="str">
            <v/>
          </cell>
          <cell r="AB888">
            <v>2</v>
          </cell>
        </row>
        <row r="889">
          <cell r="B889">
            <v>978</v>
          </cell>
          <cell r="C889" t="str">
            <v>כעביה-טבאש-חג'אג'רה</v>
          </cell>
          <cell r="D889">
            <v>3086</v>
          </cell>
          <cell r="E889" t="str">
            <v>חק</v>
          </cell>
          <cell r="F889" t="str">
            <v>חק כעביה-טבאש-חג'אג'רה</v>
          </cell>
          <cell r="G889" t="str">
            <v>קידום כעביה טבאש חג'ארה</v>
          </cell>
          <cell r="I889" t="str">
            <v xml:space="preserve">כעביה-טבאש-חג'אג'רה </v>
          </cell>
          <cell r="J889">
            <v>2753</v>
          </cell>
          <cell r="K889">
            <v>2753</v>
          </cell>
          <cell r="L889">
            <v>0.1874318924809299</v>
          </cell>
          <cell r="M889">
            <v>516</v>
          </cell>
          <cell r="N889">
            <v>0.1874318924809299</v>
          </cell>
          <cell r="O889">
            <v>516</v>
          </cell>
          <cell r="P889">
            <v>9</v>
          </cell>
          <cell r="Q889" t="b">
            <v>1</v>
          </cell>
          <cell r="R889">
            <v>1.7</v>
          </cell>
          <cell r="S889">
            <v>306</v>
          </cell>
          <cell r="T889">
            <v>9</v>
          </cell>
          <cell r="U889" t="str">
            <v/>
          </cell>
          <cell r="V889">
            <v>0</v>
          </cell>
          <cell r="W889" t="str">
            <v>TRUE כעביה-טבאש-חג'אג'רה</v>
          </cell>
          <cell r="X889">
            <v>2743</v>
          </cell>
          <cell r="Y889">
            <v>2</v>
          </cell>
          <cell r="Z889">
            <v>9</v>
          </cell>
          <cell r="AA889" t="str">
            <v/>
          </cell>
          <cell r="AB889">
            <v>2</v>
          </cell>
        </row>
        <row r="890">
          <cell r="B890">
            <v>978</v>
          </cell>
          <cell r="C890" t="str">
            <v>כעביה-טבאש-חג'אג'רה</v>
          </cell>
          <cell r="D890">
            <v>3086</v>
          </cell>
          <cell r="E890" t="str">
            <v>ס</v>
          </cell>
          <cell r="F890" t="str">
            <v>ס כעביה-טבאש-חג'אג'רה</v>
          </cell>
          <cell r="G890" t="str">
            <v>אל סלאם</v>
          </cell>
          <cell r="I890" t="str">
            <v xml:space="preserve">כעביה-טבאש-חג'אג'רה </v>
          </cell>
          <cell r="J890">
            <v>2753</v>
          </cell>
          <cell r="K890">
            <v>2753</v>
          </cell>
          <cell r="L890">
            <v>0.1427533599709408</v>
          </cell>
          <cell r="M890">
            <v>393</v>
          </cell>
          <cell r="N890">
            <v>0.1427533599709408</v>
          </cell>
          <cell r="O890">
            <v>393</v>
          </cell>
          <cell r="P890">
            <v>9</v>
          </cell>
          <cell r="Q890" t="b">
            <v>1</v>
          </cell>
          <cell r="R890">
            <v>1.3</v>
          </cell>
          <cell r="S890">
            <v>306</v>
          </cell>
          <cell r="T890">
            <v>9</v>
          </cell>
          <cell r="U890" t="str">
            <v/>
          </cell>
          <cell r="V890">
            <v>0</v>
          </cell>
          <cell r="W890" t="str">
            <v>TRUE כעביה-טבאש-חג'אג'רה</v>
          </cell>
          <cell r="X890">
            <v>2743</v>
          </cell>
          <cell r="Y890">
            <v>1</v>
          </cell>
          <cell r="Z890">
            <v>9</v>
          </cell>
          <cell r="AA890" t="str">
            <v/>
          </cell>
          <cell r="AB890">
            <v>1</v>
          </cell>
        </row>
        <row r="891">
          <cell r="B891">
            <v>978</v>
          </cell>
          <cell r="C891" t="str">
            <v>כעביה-טבאש-חג'אג'רה</v>
          </cell>
          <cell r="D891">
            <v>3086</v>
          </cell>
          <cell r="E891" t="str">
            <v>מחל</v>
          </cell>
          <cell r="F891" t="str">
            <v>מחל כעביה-טבאש-חג'אג'רה</v>
          </cell>
          <cell r="G891" t="str">
            <v>הליכוד</v>
          </cell>
          <cell r="H891" t="str">
            <v>כעביה מוחמד</v>
          </cell>
          <cell r="I891" t="str">
            <v>כעביה-טבאש-חג'אג'רה כעביה מוחמד</v>
          </cell>
          <cell r="J891">
            <v>2753</v>
          </cell>
          <cell r="K891">
            <v>2753</v>
          </cell>
          <cell r="L891">
            <v>0.11369415183436252</v>
          </cell>
          <cell r="M891">
            <v>313</v>
          </cell>
          <cell r="N891">
            <v>0.11369415183436252</v>
          </cell>
          <cell r="O891">
            <v>313</v>
          </cell>
          <cell r="P891">
            <v>9</v>
          </cell>
          <cell r="Q891" t="b">
            <v>1</v>
          </cell>
          <cell r="R891">
            <v>1</v>
          </cell>
          <cell r="S891">
            <v>306</v>
          </cell>
          <cell r="T891">
            <v>9</v>
          </cell>
          <cell r="U891" t="str">
            <v/>
          </cell>
          <cell r="V891">
            <v>0</v>
          </cell>
          <cell r="W891" t="str">
            <v>TRUE כעביה-טבאש-חג'אג'רה</v>
          </cell>
          <cell r="X891">
            <v>2743</v>
          </cell>
          <cell r="Y891">
            <v>1</v>
          </cell>
          <cell r="Z891">
            <v>9</v>
          </cell>
          <cell r="AA891" t="str">
            <v/>
          </cell>
          <cell r="AB891">
            <v>1</v>
          </cell>
        </row>
        <row r="892">
          <cell r="B892">
            <v>978</v>
          </cell>
          <cell r="C892" t="str">
            <v>כעביה-טבאש-חג'אג'רה</v>
          </cell>
          <cell r="D892">
            <v>3086</v>
          </cell>
          <cell r="E892" t="str">
            <v>ז</v>
          </cell>
          <cell r="F892" t="str">
            <v>ז כעביה-טבאש-חג'אג'רה</v>
          </cell>
          <cell r="G892" t="str">
            <v>שחר חדש</v>
          </cell>
          <cell r="I892" t="str">
            <v xml:space="preserve">כעביה-טבאש-חג'אג'רה </v>
          </cell>
          <cell r="J892">
            <v>2753</v>
          </cell>
          <cell r="K892">
            <v>2753</v>
          </cell>
          <cell r="L892">
            <v>8.4634943697784237E-2</v>
          </cell>
          <cell r="M892">
            <v>233</v>
          </cell>
          <cell r="N892">
            <v>8.4634943697784237E-2</v>
          </cell>
          <cell r="O892">
            <v>233</v>
          </cell>
          <cell r="P892">
            <v>9</v>
          </cell>
          <cell r="Q892" t="b">
            <v>1</v>
          </cell>
          <cell r="R892">
            <v>0.8</v>
          </cell>
          <cell r="S892">
            <v>306</v>
          </cell>
          <cell r="T892">
            <v>9</v>
          </cell>
          <cell r="U892" t="str">
            <v/>
          </cell>
          <cell r="V892">
            <v>0</v>
          </cell>
          <cell r="W892" t="str">
            <v>TRUE כעביה-טבאש-חג'אג'רה</v>
          </cell>
          <cell r="X892">
            <v>2743</v>
          </cell>
          <cell r="Y892">
            <v>1</v>
          </cell>
          <cell r="Z892">
            <v>9</v>
          </cell>
          <cell r="AA892" t="str">
            <v/>
          </cell>
          <cell r="AB892">
            <v>1</v>
          </cell>
        </row>
        <row r="893">
          <cell r="B893">
            <v>978</v>
          </cell>
          <cell r="C893" t="str">
            <v>כעביה-טבאש-חג'אג'רה</v>
          </cell>
          <cell r="D893">
            <v>3086</v>
          </cell>
          <cell r="E893" t="str">
            <v>פי</v>
          </cell>
          <cell r="F893" t="str">
            <v>פי כעביה-טבאש-חג'אג'רה</v>
          </cell>
          <cell r="G893" t="str">
            <v>עבודה ופיתוח</v>
          </cell>
          <cell r="H893" t="str">
            <v>כעביה זידאן</v>
          </cell>
          <cell r="I893" t="str">
            <v>כעביה-טבאש-חג'אג'רה כעביה זידאן</v>
          </cell>
          <cell r="J893">
            <v>2753</v>
          </cell>
          <cell r="K893">
            <v>2753</v>
          </cell>
          <cell r="L893">
            <v>3.6324010170722849E-3</v>
          </cell>
          <cell r="M893">
            <v>10</v>
          </cell>
          <cell r="N893">
            <v>3.6324010170722849E-3</v>
          </cell>
          <cell r="O893">
            <v>10</v>
          </cell>
          <cell r="P893">
            <v>9</v>
          </cell>
          <cell r="Q893" t="b">
            <v>0</v>
          </cell>
          <cell r="R893">
            <v>0</v>
          </cell>
          <cell r="S893">
            <v>306</v>
          </cell>
          <cell r="T893">
            <v>9</v>
          </cell>
          <cell r="U893" t="str">
            <v/>
          </cell>
          <cell r="V893">
            <v>0</v>
          </cell>
          <cell r="W893" t="str">
            <v>FALSE כעביה-טבאש-חג'אג'רה</v>
          </cell>
          <cell r="X893">
            <v>10</v>
          </cell>
          <cell r="Y893">
            <v>0</v>
          </cell>
          <cell r="Z893">
            <v>9</v>
          </cell>
          <cell r="AA893" t="str">
            <v/>
          </cell>
          <cell r="AB893">
            <v>0</v>
          </cell>
        </row>
        <row r="894">
          <cell r="B894">
            <v>978</v>
          </cell>
          <cell r="C894" t="str">
            <v>כעביה-טבאש-חג'אג'רה</v>
          </cell>
          <cell r="D894">
            <v>3086</v>
          </cell>
          <cell r="E894" t="str">
            <v>עץ</v>
          </cell>
          <cell r="F894" t="str">
            <v>עץ כעביה-טבאש-חג'אג'רה</v>
          </cell>
          <cell r="G894" t="str">
            <v>אל מוסתקבל</v>
          </cell>
          <cell r="H894" t="str">
            <v>חג'אג'רה ראפע</v>
          </cell>
          <cell r="I894" t="str">
            <v>כעביה-טבאש-חג'אג'רה חג'אג'רה ראפע</v>
          </cell>
          <cell r="J894">
            <v>2753</v>
          </cell>
          <cell r="K894">
            <v>2753</v>
          </cell>
          <cell r="L894">
            <v>0</v>
          </cell>
          <cell r="M894">
            <v>0</v>
          </cell>
          <cell r="N894">
            <v>0</v>
          </cell>
          <cell r="O894">
            <v>0</v>
          </cell>
          <cell r="P894">
            <v>9</v>
          </cell>
          <cell r="Q894" t="b">
            <v>0</v>
          </cell>
          <cell r="R894">
            <v>0</v>
          </cell>
          <cell r="S894">
            <v>306</v>
          </cell>
          <cell r="T894">
            <v>9</v>
          </cell>
          <cell r="U894" t="str">
            <v/>
          </cell>
          <cell r="V894">
            <v>0</v>
          </cell>
          <cell r="W894" t="str">
            <v>FALSE כעביה-טבאש-חג'אג'רה</v>
          </cell>
          <cell r="X894">
            <v>10</v>
          </cell>
          <cell r="Y894">
            <v>0</v>
          </cell>
          <cell r="Z894">
            <v>9</v>
          </cell>
          <cell r="AA894" t="str">
            <v/>
          </cell>
          <cell r="AB894">
            <v>0</v>
          </cell>
        </row>
        <row r="895">
          <cell r="B895">
            <v>978</v>
          </cell>
          <cell r="C895" t="str">
            <v>כעביה-טבאש-חג'אג'רה</v>
          </cell>
          <cell r="D895">
            <v>3086</v>
          </cell>
          <cell r="E895" t="str">
            <v>ף</v>
          </cell>
          <cell r="F895" t="str">
            <v>ף כעביה-טבאש-חג'אג'רה</v>
          </cell>
          <cell r="G895" t="str">
            <v>אל הודא</v>
          </cell>
          <cell r="H895" t="str">
            <v>כעביה חסן</v>
          </cell>
          <cell r="I895" t="str">
            <v>כעביה-טבאש-חג'אג'רה כעביה חסן</v>
          </cell>
          <cell r="J895">
            <v>2753</v>
          </cell>
          <cell r="K895">
            <v>2753</v>
          </cell>
          <cell r="L895">
            <v>0</v>
          </cell>
          <cell r="M895">
            <v>0</v>
          </cell>
          <cell r="N895">
            <v>0</v>
          </cell>
          <cell r="O895">
            <v>0</v>
          </cell>
          <cell r="P895">
            <v>9</v>
          </cell>
          <cell r="Q895" t="b">
            <v>0</v>
          </cell>
          <cell r="R895">
            <v>0</v>
          </cell>
          <cell r="S895">
            <v>306</v>
          </cell>
          <cell r="T895">
            <v>9</v>
          </cell>
          <cell r="U895" t="str">
            <v/>
          </cell>
          <cell r="V895">
            <v>0</v>
          </cell>
          <cell r="W895" t="str">
            <v>FALSE כעביה-טבאש-חג'אג'רה</v>
          </cell>
          <cell r="X895">
            <v>10</v>
          </cell>
          <cell r="Y895">
            <v>0</v>
          </cell>
          <cell r="Z895">
            <v>9</v>
          </cell>
          <cell r="AA895" t="str">
            <v/>
          </cell>
          <cell r="AB895">
            <v>0</v>
          </cell>
        </row>
        <row r="896">
          <cell r="B896">
            <v>978</v>
          </cell>
          <cell r="C896" t="str">
            <v>כעביה-טבאש-חג'אג'רה</v>
          </cell>
          <cell r="D896">
            <v>3086</v>
          </cell>
          <cell r="E896" t="str">
            <v>ץ</v>
          </cell>
          <cell r="F896" t="str">
            <v>ץ כעביה-טבאש-חג'אג'רה</v>
          </cell>
          <cell r="G896" t="str">
            <v>אלפג'ר</v>
          </cell>
          <cell r="H896" t="str">
            <v>טבאש יאסר</v>
          </cell>
          <cell r="I896" t="str">
            <v>כעביה-טבאש-חג'אג'רה טבאש יאסר</v>
          </cell>
          <cell r="J896">
            <v>2753</v>
          </cell>
          <cell r="K896">
            <v>2753</v>
          </cell>
          <cell r="L896">
            <v>0</v>
          </cell>
          <cell r="M896">
            <v>0</v>
          </cell>
          <cell r="N896">
            <v>0</v>
          </cell>
          <cell r="O896">
            <v>0</v>
          </cell>
          <cell r="P896">
            <v>9</v>
          </cell>
          <cell r="Q896" t="b">
            <v>0</v>
          </cell>
          <cell r="R896">
            <v>0</v>
          </cell>
          <cell r="S896">
            <v>306</v>
          </cell>
          <cell r="T896">
            <v>9</v>
          </cell>
          <cell r="U896" t="str">
            <v/>
          </cell>
          <cell r="V896">
            <v>0</v>
          </cell>
          <cell r="W896" t="str">
            <v>FALSE כעביה-טבאש-חג'אג'רה</v>
          </cell>
          <cell r="X896">
            <v>10</v>
          </cell>
          <cell r="Y896">
            <v>0</v>
          </cell>
          <cell r="Z896">
            <v>9</v>
          </cell>
          <cell r="AA896" t="str">
            <v/>
          </cell>
          <cell r="AB896">
            <v>0</v>
          </cell>
        </row>
        <row r="897">
          <cell r="B897">
            <v>633</v>
          </cell>
          <cell r="C897" t="str">
            <v>כפר ברא</v>
          </cell>
          <cell r="D897">
            <v>1923</v>
          </cell>
          <cell r="E897" t="str">
            <v>וד</v>
          </cell>
          <cell r="F897" t="str">
            <v>וד כפר ברא</v>
          </cell>
          <cell r="G897" t="str">
            <v>שינויים</v>
          </cell>
          <cell r="I897" t="str">
            <v xml:space="preserve">כפר ברא </v>
          </cell>
          <cell r="J897">
            <v>1754</v>
          </cell>
          <cell r="K897">
            <v>1754</v>
          </cell>
          <cell r="L897">
            <v>0.1379703534777651</v>
          </cell>
          <cell r="M897">
            <v>242</v>
          </cell>
          <cell r="N897">
            <v>0.1379703534777651</v>
          </cell>
          <cell r="O897">
            <v>241.99999999999997</v>
          </cell>
          <cell r="P897">
            <v>9</v>
          </cell>
          <cell r="Q897" t="b">
            <v>1</v>
          </cell>
          <cell r="R897">
            <v>1.2</v>
          </cell>
          <cell r="S897">
            <v>195</v>
          </cell>
          <cell r="T897">
            <v>8.8000000000000025</v>
          </cell>
          <cell r="U897" t="str">
            <v>Gap</v>
          </cell>
          <cell r="V897">
            <v>0</v>
          </cell>
          <cell r="W897" t="str">
            <v>TRUE כפר ברא</v>
          </cell>
          <cell r="X897">
            <v>1749</v>
          </cell>
          <cell r="Y897">
            <v>1</v>
          </cell>
          <cell r="Z897">
            <v>9</v>
          </cell>
          <cell r="AA897" t="str">
            <v/>
          </cell>
          <cell r="AB897">
            <v>1</v>
          </cell>
        </row>
        <row r="898">
          <cell r="B898">
            <v>633</v>
          </cell>
          <cell r="C898" t="str">
            <v>כפר ברא</v>
          </cell>
          <cell r="D898">
            <v>1923</v>
          </cell>
          <cell r="E898" t="str">
            <v>יס</v>
          </cell>
          <cell r="F898" t="str">
            <v>יס כפר ברא</v>
          </cell>
          <cell r="G898" t="str">
            <v>אלפג'ר</v>
          </cell>
          <cell r="I898" t="str">
            <v xml:space="preserve">כפר ברא </v>
          </cell>
          <cell r="J898">
            <v>1754</v>
          </cell>
          <cell r="K898">
            <v>1754</v>
          </cell>
          <cell r="L898">
            <v>0.12770809578107184</v>
          </cell>
          <cell r="M898">
            <v>224</v>
          </cell>
          <cell r="N898">
            <v>0.12770809578107184</v>
          </cell>
          <cell r="O898">
            <v>224</v>
          </cell>
          <cell r="P898">
            <v>9</v>
          </cell>
          <cell r="Q898" t="b">
            <v>1</v>
          </cell>
          <cell r="R898">
            <v>1.1000000000000001</v>
          </cell>
          <cell r="S898">
            <v>195</v>
          </cell>
          <cell r="T898">
            <v>8.8000000000000025</v>
          </cell>
          <cell r="U898" t="str">
            <v>Gap</v>
          </cell>
          <cell r="V898">
            <v>0</v>
          </cell>
          <cell r="W898" t="str">
            <v>TRUE כפר ברא</v>
          </cell>
          <cell r="X898">
            <v>1749</v>
          </cell>
          <cell r="Y898">
            <v>1</v>
          </cell>
          <cell r="Z898">
            <v>9</v>
          </cell>
          <cell r="AA898" t="str">
            <v/>
          </cell>
          <cell r="AB898">
            <v>1</v>
          </cell>
        </row>
        <row r="899">
          <cell r="B899">
            <v>633</v>
          </cell>
          <cell r="C899" t="str">
            <v>כפר ברא</v>
          </cell>
          <cell r="D899">
            <v>1923</v>
          </cell>
          <cell r="E899" t="str">
            <v>פמ</v>
          </cell>
          <cell r="F899" t="str">
            <v>פמ כפר ברא</v>
          </cell>
          <cell r="G899" t="str">
            <v>השלום</v>
          </cell>
          <cell r="I899" t="str">
            <v xml:space="preserve">כפר ברא </v>
          </cell>
          <cell r="J899">
            <v>1754</v>
          </cell>
          <cell r="K899">
            <v>1754</v>
          </cell>
          <cell r="L899">
            <v>0.12770809578107184</v>
          </cell>
          <cell r="M899">
            <v>224</v>
          </cell>
          <cell r="N899">
            <v>0.12770809578107184</v>
          </cell>
          <cell r="O899">
            <v>224</v>
          </cell>
          <cell r="P899">
            <v>9</v>
          </cell>
          <cell r="Q899" t="b">
            <v>1</v>
          </cell>
          <cell r="R899">
            <v>1.1000000000000001</v>
          </cell>
          <cell r="S899">
            <v>195</v>
          </cell>
          <cell r="T899">
            <v>8.8000000000000025</v>
          </cell>
          <cell r="U899" t="str">
            <v>Gap</v>
          </cell>
          <cell r="V899">
            <v>0</v>
          </cell>
          <cell r="W899" t="str">
            <v>TRUE כפר ברא</v>
          </cell>
          <cell r="X899">
            <v>1749</v>
          </cell>
          <cell r="Y899">
            <v>1</v>
          </cell>
          <cell r="Z899">
            <v>9</v>
          </cell>
          <cell r="AA899" t="str">
            <v/>
          </cell>
          <cell r="AB899">
            <v>1</v>
          </cell>
        </row>
        <row r="900">
          <cell r="B900">
            <v>633</v>
          </cell>
          <cell r="C900" t="str">
            <v>כפר ברא</v>
          </cell>
          <cell r="D900">
            <v>1923</v>
          </cell>
          <cell r="E900" t="str">
            <v>ך</v>
          </cell>
          <cell r="F900" t="str">
            <v>ך כפר ברא</v>
          </cell>
          <cell r="G900" t="str">
            <v>אל-עיסא</v>
          </cell>
          <cell r="I900" t="str">
            <v xml:space="preserve">כפר ברא </v>
          </cell>
          <cell r="J900">
            <v>1754</v>
          </cell>
          <cell r="K900">
            <v>1754</v>
          </cell>
          <cell r="L900">
            <v>0.11516533637400228</v>
          </cell>
          <cell r="M900">
            <v>202</v>
          </cell>
          <cell r="N900">
            <v>0.11516533637400228</v>
          </cell>
          <cell r="O900">
            <v>202</v>
          </cell>
          <cell r="P900">
            <v>9</v>
          </cell>
          <cell r="Q900" t="b">
            <v>1</v>
          </cell>
          <cell r="R900">
            <v>1</v>
          </cell>
          <cell r="S900">
            <v>195</v>
          </cell>
          <cell r="T900">
            <v>8.8000000000000025</v>
          </cell>
          <cell r="U900" t="str">
            <v>Gap</v>
          </cell>
          <cell r="V900">
            <v>0</v>
          </cell>
          <cell r="W900" t="str">
            <v>TRUE כפר ברא</v>
          </cell>
          <cell r="X900">
            <v>1749</v>
          </cell>
          <cell r="Y900">
            <v>1</v>
          </cell>
          <cell r="Z900">
            <v>9</v>
          </cell>
          <cell r="AA900" t="str">
            <v/>
          </cell>
          <cell r="AB900">
            <v>1</v>
          </cell>
        </row>
        <row r="901">
          <cell r="B901">
            <v>633</v>
          </cell>
          <cell r="C901" t="str">
            <v>כפר ברא</v>
          </cell>
          <cell r="D901">
            <v>1923</v>
          </cell>
          <cell r="E901" t="str">
            <v>מן</v>
          </cell>
          <cell r="F901" t="str">
            <v>מן כפר ברא</v>
          </cell>
          <cell r="G901" t="str">
            <v>הפרח</v>
          </cell>
          <cell r="I901" t="str">
            <v xml:space="preserve">כפר ברא </v>
          </cell>
          <cell r="J901">
            <v>1754</v>
          </cell>
          <cell r="K901">
            <v>1754</v>
          </cell>
          <cell r="L901">
            <v>0.10604332953249715</v>
          </cell>
          <cell r="M901">
            <v>186</v>
          </cell>
          <cell r="N901">
            <v>0.10604332953249715</v>
          </cell>
          <cell r="O901">
            <v>186</v>
          </cell>
          <cell r="P901">
            <v>9</v>
          </cell>
          <cell r="Q901" t="b">
            <v>1</v>
          </cell>
          <cell r="R901">
            <v>1</v>
          </cell>
          <cell r="S901">
            <v>195</v>
          </cell>
          <cell r="T901">
            <v>8.8000000000000025</v>
          </cell>
          <cell r="U901" t="str">
            <v>Gap</v>
          </cell>
          <cell r="V901">
            <v>0</v>
          </cell>
          <cell r="W901" t="str">
            <v>TRUE כפר ברא</v>
          </cell>
          <cell r="X901">
            <v>1749</v>
          </cell>
          <cell r="Y901">
            <v>1</v>
          </cell>
          <cell r="Z901">
            <v>9</v>
          </cell>
          <cell r="AA901" t="str">
            <v/>
          </cell>
          <cell r="AB901">
            <v>1</v>
          </cell>
        </row>
        <row r="902">
          <cell r="B902">
            <v>633</v>
          </cell>
          <cell r="C902" t="str">
            <v>כפר ברא</v>
          </cell>
          <cell r="D902">
            <v>1923</v>
          </cell>
          <cell r="E902" t="str">
            <v>תמ</v>
          </cell>
          <cell r="F902" t="str">
            <v>תמ כפר ברא</v>
          </cell>
          <cell r="G902" t="str">
            <v>ההבנה</v>
          </cell>
          <cell r="I902" t="str">
            <v xml:space="preserve">כפר ברא </v>
          </cell>
          <cell r="J902">
            <v>1754</v>
          </cell>
          <cell r="K902">
            <v>1754</v>
          </cell>
          <cell r="L902">
            <v>0.10376282782212087</v>
          </cell>
          <cell r="M902">
            <v>182</v>
          </cell>
          <cell r="N902">
            <v>0.10376282782212087</v>
          </cell>
          <cell r="O902">
            <v>182</v>
          </cell>
          <cell r="P902">
            <v>9</v>
          </cell>
          <cell r="Q902" t="b">
            <v>1</v>
          </cell>
          <cell r="R902">
            <v>0.9</v>
          </cell>
          <cell r="S902">
            <v>195</v>
          </cell>
          <cell r="T902">
            <v>8.8000000000000025</v>
          </cell>
          <cell r="U902" t="str">
            <v>Gap</v>
          </cell>
          <cell r="V902">
            <v>0</v>
          </cell>
          <cell r="W902" t="str">
            <v>TRUE כפר ברא</v>
          </cell>
          <cell r="X902">
            <v>1749</v>
          </cell>
          <cell r="Y902">
            <v>1</v>
          </cell>
          <cell r="Z902">
            <v>9</v>
          </cell>
          <cell r="AA902" t="str">
            <v/>
          </cell>
          <cell r="AB902">
            <v>1</v>
          </cell>
        </row>
        <row r="903">
          <cell r="B903">
            <v>633</v>
          </cell>
          <cell r="C903" t="str">
            <v>כפר ברא</v>
          </cell>
          <cell r="D903">
            <v>1923</v>
          </cell>
          <cell r="E903" t="str">
            <v>ץ</v>
          </cell>
          <cell r="F903" t="str">
            <v>ץ כפר ברא</v>
          </cell>
          <cell r="G903" t="str">
            <v>אלתאופיק</v>
          </cell>
          <cell r="I903" t="str">
            <v xml:space="preserve">כפר ברא </v>
          </cell>
          <cell r="J903">
            <v>1754</v>
          </cell>
          <cell r="K903">
            <v>1754</v>
          </cell>
          <cell r="L903">
            <v>9.5210946408209804E-2</v>
          </cell>
          <cell r="M903">
            <v>167</v>
          </cell>
          <cell r="N903">
            <v>9.5210946408209804E-2</v>
          </cell>
          <cell r="O903">
            <v>167</v>
          </cell>
          <cell r="P903">
            <v>9</v>
          </cell>
          <cell r="Q903" t="b">
            <v>1</v>
          </cell>
          <cell r="R903">
            <v>0.9</v>
          </cell>
          <cell r="S903">
            <v>195</v>
          </cell>
          <cell r="T903">
            <v>8.8000000000000025</v>
          </cell>
          <cell r="U903" t="str">
            <v>Gap</v>
          </cell>
          <cell r="V903">
            <v>0</v>
          </cell>
          <cell r="W903" t="str">
            <v>TRUE כפר ברא</v>
          </cell>
          <cell r="X903">
            <v>1749</v>
          </cell>
          <cell r="Y903">
            <v>1</v>
          </cell>
          <cell r="Z903">
            <v>9</v>
          </cell>
          <cell r="AA903" t="str">
            <v/>
          </cell>
          <cell r="AB903">
            <v>1</v>
          </cell>
        </row>
        <row r="904">
          <cell r="B904">
            <v>633</v>
          </cell>
          <cell r="C904" t="str">
            <v>כפר ברא</v>
          </cell>
          <cell r="D904">
            <v>1923</v>
          </cell>
          <cell r="E904" t="str">
            <v>נ</v>
          </cell>
          <cell r="F904" t="str">
            <v>נ כפר ברא</v>
          </cell>
          <cell r="G904" t="str">
            <v>אלנסר</v>
          </cell>
          <cell r="I904" t="str">
            <v xml:space="preserve">כפר ברא </v>
          </cell>
          <cell r="J904">
            <v>1754</v>
          </cell>
          <cell r="K904">
            <v>1754</v>
          </cell>
          <cell r="L904">
            <v>9.1790193842645376E-2</v>
          </cell>
          <cell r="M904">
            <v>161</v>
          </cell>
          <cell r="N904">
            <v>9.1790193842645376E-2</v>
          </cell>
          <cell r="O904">
            <v>161</v>
          </cell>
          <cell r="P904">
            <v>9</v>
          </cell>
          <cell r="Q904" t="b">
            <v>1</v>
          </cell>
          <cell r="R904">
            <v>0.8</v>
          </cell>
          <cell r="S904">
            <v>195</v>
          </cell>
          <cell r="T904">
            <v>8.8000000000000025</v>
          </cell>
          <cell r="U904" t="str">
            <v>Gap</v>
          </cell>
          <cell r="V904">
            <v>0</v>
          </cell>
          <cell r="W904" t="str">
            <v>TRUE כפר ברא</v>
          </cell>
          <cell r="X904">
            <v>1749</v>
          </cell>
          <cell r="Y904">
            <v>1</v>
          </cell>
          <cell r="Z904">
            <v>9</v>
          </cell>
          <cell r="AA904" t="str">
            <v/>
          </cell>
          <cell r="AB904">
            <v>1</v>
          </cell>
        </row>
        <row r="905">
          <cell r="B905">
            <v>633</v>
          </cell>
          <cell r="C905" t="str">
            <v>כפר ברא</v>
          </cell>
          <cell r="D905">
            <v>1923</v>
          </cell>
          <cell r="E905" t="str">
            <v>ש</v>
          </cell>
          <cell r="F905" t="str">
            <v>ש כפר ברא</v>
          </cell>
          <cell r="G905" t="str">
            <v>אלערמי</v>
          </cell>
          <cell r="I905" t="str">
            <v xml:space="preserve">כפר ברא </v>
          </cell>
          <cell r="J905">
            <v>1754</v>
          </cell>
          <cell r="K905">
            <v>1754</v>
          </cell>
          <cell r="L905">
            <v>9.1790193842645376E-2</v>
          </cell>
          <cell r="M905">
            <v>161</v>
          </cell>
          <cell r="N905">
            <v>9.1790193842645376E-2</v>
          </cell>
          <cell r="O905">
            <v>161</v>
          </cell>
          <cell r="P905">
            <v>9</v>
          </cell>
          <cell r="Q905" t="b">
            <v>1</v>
          </cell>
          <cell r="R905">
            <v>0.8</v>
          </cell>
          <cell r="S905">
            <v>195</v>
          </cell>
          <cell r="T905">
            <v>8.8000000000000025</v>
          </cell>
          <cell r="U905" t="str">
            <v>Gap</v>
          </cell>
          <cell r="V905">
            <v>0</v>
          </cell>
          <cell r="W905" t="str">
            <v>TRUE כפר ברא</v>
          </cell>
          <cell r="X905">
            <v>1749</v>
          </cell>
          <cell r="Y905">
            <v>1</v>
          </cell>
          <cell r="Z905">
            <v>9</v>
          </cell>
          <cell r="AA905" t="str">
            <v/>
          </cell>
          <cell r="AB905">
            <v>1</v>
          </cell>
        </row>
        <row r="906">
          <cell r="B906">
            <v>633</v>
          </cell>
          <cell r="C906" t="str">
            <v>כפר ברא</v>
          </cell>
          <cell r="D906">
            <v>1923</v>
          </cell>
          <cell r="E906" t="str">
            <v>ף</v>
          </cell>
          <cell r="F906" t="str">
            <v>ף כפר ברא</v>
          </cell>
          <cell r="G906" t="str">
            <v>אלשבאב</v>
          </cell>
          <cell r="H906" t="str">
            <v>ריאן אמיר</v>
          </cell>
          <cell r="I906" t="str">
            <v>כפר ברא ריאן אמיר</v>
          </cell>
          <cell r="J906">
            <v>1754</v>
          </cell>
          <cell r="K906">
            <v>1754</v>
          </cell>
          <cell r="L906">
            <v>1.1402508551881414E-3</v>
          </cell>
          <cell r="M906">
            <v>2</v>
          </cell>
          <cell r="N906">
            <v>1.1402508551881414E-3</v>
          </cell>
          <cell r="O906">
            <v>2</v>
          </cell>
          <cell r="P906">
            <v>9</v>
          </cell>
          <cell r="Q906" t="b">
            <v>0</v>
          </cell>
          <cell r="R906">
            <v>0</v>
          </cell>
          <cell r="S906">
            <v>195</v>
          </cell>
          <cell r="T906">
            <v>8.8000000000000025</v>
          </cell>
          <cell r="U906" t="str">
            <v>Gap</v>
          </cell>
          <cell r="V906">
            <v>0</v>
          </cell>
          <cell r="W906" t="str">
            <v>FALSE כפר ברא</v>
          </cell>
          <cell r="X906">
            <v>5</v>
          </cell>
          <cell r="Y906">
            <v>0</v>
          </cell>
          <cell r="Z906">
            <v>9</v>
          </cell>
          <cell r="AA906" t="str">
            <v/>
          </cell>
          <cell r="AB906">
            <v>0</v>
          </cell>
        </row>
        <row r="907">
          <cell r="B907">
            <v>633</v>
          </cell>
          <cell r="C907" t="str">
            <v>כפר ברא</v>
          </cell>
          <cell r="D907">
            <v>1923</v>
          </cell>
          <cell r="E907" t="str">
            <v>קפ</v>
          </cell>
          <cell r="F907" t="str">
            <v>קפ כפר ברא</v>
          </cell>
          <cell r="G907" t="str">
            <v>אלחוג'אג'</v>
          </cell>
          <cell r="H907" t="str">
            <v>עאסי אכרם</v>
          </cell>
          <cell r="I907" t="str">
            <v>כפר ברא עאסי אכרם</v>
          </cell>
          <cell r="J907">
            <v>1754</v>
          </cell>
          <cell r="K907">
            <v>1754</v>
          </cell>
          <cell r="L907">
            <v>1.1402508551881414E-3</v>
          </cell>
          <cell r="M907">
            <v>2</v>
          </cell>
          <cell r="N907">
            <v>1.1402508551881414E-3</v>
          </cell>
          <cell r="O907">
            <v>2</v>
          </cell>
          <cell r="P907">
            <v>9</v>
          </cell>
          <cell r="Q907" t="b">
            <v>0</v>
          </cell>
          <cell r="R907">
            <v>0</v>
          </cell>
          <cell r="S907">
            <v>195</v>
          </cell>
          <cell r="T907">
            <v>8.8000000000000025</v>
          </cell>
          <cell r="U907" t="str">
            <v>Gap</v>
          </cell>
          <cell r="V907">
            <v>0</v>
          </cell>
          <cell r="W907" t="str">
            <v>FALSE כפר ברא</v>
          </cell>
          <cell r="X907">
            <v>5</v>
          </cell>
          <cell r="Y907">
            <v>0</v>
          </cell>
          <cell r="Z907">
            <v>9</v>
          </cell>
          <cell r="AA907" t="str">
            <v/>
          </cell>
          <cell r="AB907">
            <v>0</v>
          </cell>
        </row>
        <row r="908">
          <cell r="B908">
            <v>633</v>
          </cell>
          <cell r="C908" t="str">
            <v>כפר ברא</v>
          </cell>
          <cell r="D908">
            <v>1923</v>
          </cell>
          <cell r="E908" t="str">
            <v>ק</v>
          </cell>
          <cell r="F908" t="str">
            <v>ק כפר ברא</v>
          </cell>
          <cell r="G908" t="str">
            <v>אלויפאק</v>
          </cell>
          <cell r="H908" t="str">
            <v>עאסי מחמוד</v>
          </cell>
          <cell r="I908" t="str">
            <v>כפר ברא עאסי מחמוד</v>
          </cell>
          <cell r="J908">
            <v>1754</v>
          </cell>
          <cell r="K908">
            <v>1754</v>
          </cell>
          <cell r="L908">
            <v>5.7012542759407071E-4</v>
          </cell>
          <cell r="M908">
            <v>1</v>
          </cell>
          <cell r="N908">
            <v>5.7012542759407071E-4</v>
          </cell>
          <cell r="O908">
            <v>1</v>
          </cell>
          <cell r="P908">
            <v>9</v>
          </cell>
          <cell r="Q908" t="b">
            <v>0</v>
          </cell>
          <cell r="R908">
            <v>0</v>
          </cell>
          <cell r="S908">
            <v>195</v>
          </cell>
          <cell r="T908">
            <v>8.8000000000000025</v>
          </cell>
          <cell r="U908" t="str">
            <v>Gap</v>
          </cell>
          <cell r="V908">
            <v>1</v>
          </cell>
          <cell r="W908" t="str">
            <v>FALSE כפר ברא</v>
          </cell>
          <cell r="X908">
            <v>5</v>
          </cell>
          <cell r="Y908">
            <v>0</v>
          </cell>
          <cell r="Z908">
            <v>9</v>
          </cell>
          <cell r="AA908" t="str">
            <v/>
          </cell>
          <cell r="AB908">
            <v>1</v>
          </cell>
        </row>
        <row r="909">
          <cell r="B909">
            <v>1263</v>
          </cell>
          <cell r="C909" t="str">
            <v>כפר ורדים</v>
          </cell>
          <cell r="D909">
            <v>4537</v>
          </cell>
          <cell r="E909" t="str">
            <v>מ</v>
          </cell>
          <cell r="F909" t="str">
            <v>מ כפר ורדים</v>
          </cell>
          <cell r="G909" t="str">
            <v>מעוף</v>
          </cell>
          <cell r="H909" t="str">
            <v>יחיאלי סיון</v>
          </cell>
          <cell r="I909" t="str">
            <v>כפר ורדים יחיאלי סיון</v>
          </cell>
          <cell r="J909">
            <v>2270</v>
          </cell>
          <cell r="K909">
            <v>2270</v>
          </cell>
          <cell r="L909">
            <v>0.40044052863436125</v>
          </cell>
          <cell r="M909">
            <v>909</v>
          </cell>
          <cell r="N909">
            <v>0.40044052863436125</v>
          </cell>
          <cell r="O909">
            <v>909</v>
          </cell>
          <cell r="P909">
            <v>9</v>
          </cell>
          <cell r="Q909" t="b">
            <v>1</v>
          </cell>
          <cell r="R909">
            <v>3.6</v>
          </cell>
          <cell r="S909">
            <v>252</v>
          </cell>
          <cell r="T909">
            <v>8.3000000000000007</v>
          </cell>
          <cell r="U909" t="str">
            <v>Gap</v>
          </cell>
          <cell r="V909">
            <v>1</v>
          </cell>
          <cell r="W909" t="str">
            <v>TRUE כפר ורדים</v>
          </cell>
          <cell r="X909">
            <v>2117</v>
          </cell>
          <cell r="Y909">
            <v>4</v>
          </cell>
          <cell r="Z909">
            <v>9</v>
          </cell>
          <cell r="AA909" t="str">
            <v/>
          </cell>
          <cell r="AB909">
            <v>5</v>
          </cell>
        </row>
        <row r="910">
          <cell r="B910">
            <v>1263</v>
          </cell>
          <cell r="C910" t="str">
            <v>כפר ורדים</v>
          </cell>
          <cell r="D910">
            <v>4537</v>
          </cell>
          <cell r="E910" t="str">
            <v>פ</v>
          </cell>
          <cell r="F910" t="str">
            <v>פ כפר ורדים</v>
          </cell>
          <cell r="G910" t="str">
            <v>אופק</v>
          </cell>
          <cell r="I910" t="str">
            <v xml:space="preserve">כפר ורדים </v>
          </cell>
          <cell r="J910">
            <v>2270</v>
          </cell>
          <cell r="K910">
            <v>2270</v>
          </cell>
          <cell r="L910">
            <v>0.21585903083700442</v>
          </cell>
          <cell r="M910">
            <v>490</v>
          </cell>
          <cell r="N910">
            <v>0.21585903083700442</v>
          </cell>
          <cell r="O910">
            <v>490</v>
          </cell>
          <cell r="P910">
            <v>9</v>
          </cell>
          <cell r="Q910" t="b">
            <v>1</v>
          </cell>
          <cell r="R910">
            <v>1.9</v>
          </cell>
          <cell r="S910">
            <v>252</v>
          </cell>
          <cell r="T910">
            <v>8.3000000000000007</v>
          </cell>
          <cell r="U910" t="str">
            <v>Gap</v>
          </cell>
          <cell r="V910">
            <v>0</v>
          </cell>
          <cell r="W910" t="str">
            <v>TRUE כפר ורדים</v>
          </cell>
          <cell r="X910">
            <v>2117</v>
          </cell>
          <cell r="Y910">
            <v>2</v>
          </cell>
          <cell r="Z910">
            <v>9</v>
          </cell>
          <cell r="AA910" t="str">
            <v/>
          </cell>
          <cell r="AB910">
            <v>2</v>
          </cell>
        </row>
        <row r="911">
          <cell r="B911">
            <v>1263</v>
          </cell>
          <cell r="C911" t="str">
            <v>כפר ורדים</v>
          </cell>
          <cell r="D911">
            <v>4537</v>
          </cell>
          <cell r="E911" t="str">
            <v>יח</v>
          </cell>
          <cell r="F911" t="str">
            <v>יח כפר ורדים</v>
          </cell>
          <cell r="G911" t="str">
            <v>יחד</v>
          </cell>
          <cell r="H911" t="str">
            <v>אילון יורם</v>
          </cell>
          <cell r="I911" t="str">
            <v>כפר ורדים אילון יורם</v>
          </cell>
          <cell r="J911">
            <v>2270</v>
          </cell>
          <cell r="K911">
            <v>2270</v>
          </cell>
          <cell r="L911">
            <v>0.21541850220264316</v>
          </cell>
          <cell r="M911">
            <v>489</v>
          </cell>
          <cell r="N911">
            <v>0.21541850220264316</v>
          </cell>
          <cell r="O911">
            <v>489</v>
          </cell>
          <cell r="P911">
            <v>9</v>
          </cell>
          <cell r="Q911" t="b">
            <v>1</v>
          </cell>
          <cell r="R911">
            <v>1.9</v>
          </cell>
          <cell r="S911">
            <v>252</v>
          </cell>
          <cell r="T911">
            <v>8.3000000000000007</v>
          </cell>
          <cell r="U911" t="str">
            <v>Gap</v>
          </cell>
          <cell r="V911">
            <v>0</v>
          </cell>
          <cell r="W911" t="str">
            <v>TRUE כפר ורדים</v>
          </cell>
          <cell r="X911">
            <v>2117</v>
          </cell>
          <cell r="Y911">
            <v>2</v>
          </cell>
          <cell r="Z911">
            <v>9</v>
          </cell>
          <cell r="AA911" t="str">
            <v/>
          </cell>
          <cell r="AB911">
            <v>2</v>
          </cell>
        </row>
        <row r="912">
          <cell r="B912">
            <v>1263</v>
          </cell>
          <cell r="C912" t="str">
            <v>כפר ורדים</v>
          </cell>
          <cell r="D912">
            <v>4537</v>
          </cell>
          <cell r="E912" t="str">
            <v>נץ</v>
          </cell>
          <cell r="F912" t="str">
            <v>נץ כפר ורדים</v>
          </cell>
          <cell r="G912" t="str">
            <v>כפר ורדים ירוק</v>
          </cell>
          <cell r="I912" t="str">
            <v xml:space="preserve">כפר ורדים </v>
          </cell>
          <cell r="J912">
            <v>2270</v>
          </cell>
          <cell r="K912">
            <v>2270</v>
          </cell>
          <cell r="L912">
            <v>0.10088105726872247</v>
          </cell>
          <cell r="M912">
            <v>229</v>
          </cell>
          <cell r="N912">
            <v>0.10088105726872247</v>
          </cell>
          <cell r="O912">
            <v>229</v>
          </cell>
          <cell r="P912">
            <v>9</v>
          </cell>
          <cell r="Q912" t="b">
            <v>1</v>
          </cell>
          <cell r="R912">
            <v>0.9</v>
          </cell>
          <cell r="S912">
            <v>252</v>
          </cell>
          <cell r="T912">
            <v>8.3000000000000007</v>
          </cell>
          <cell r="U912" t="str">
            <v>Gap</v>
          </cell>
          <cell r="V912">
            <v>0</v>
          </cell>
          <cell r="W912" t="str">
            <v>TRUE כפר ורדים</v>
          </cell>
          <cell r="X912">
            <v>2117</v>
          </cell>
          <cell r="Y912">
            <v>1</v>
          </cell>
          <cell r="Z912">
            <v>9</v>
          </cell>
          <cell r="AA912" t="str">
            <v/>
          </cell>
          <cell r="AB912">
            <v>1</v>
          </cell>
        </row>
        <row r="913">
          <cell r="B913">
            <v>1263</v>
          </cell>
          <cell r="C913" t="str">
            <v>כפר ורדים</v>
          </cell>
          <cell r="D913">
            <v>4537</v>
          </cell>
          <cell r="E913" t="str">
            <v>זיו</v>
          </cell>
          <cell r="F913" t="str">
            <v>זיו כפר ורדים</v>
          </cell>
          <cell r="G913" t="str">
            <v>זך</v>
          </cell>
          <cell r="I913" t="str">
            <v xml:space="preserve">כפר ורדים </v>
          </cell>
          <cell r="J913">
            <v>2270</v>
          </cell>
          <cell r="K913">
            <v>2270</v>
          </cell>
          <cell r="L913">
            <v>6.7400881057268727E-2</v>
          </cell>
          <cell r="M913">
            <v>153</v>
          </cell>
          <cell r="N913">
            <v>6.7400881057268727E-2</v>
          </cell>
          <cell r="O913">
            <v>153</v>
          </cell>
          <cell r="P913">
            <v>9</v>
          </cell>
          <cell r="Q913" t="b">
            <v>0</v>
          </cell>
          <cell r="R913">
            <v>0</v>
          </cell>
          <cell r="S913">
            <v>252</v>
          </cell>
          <cell r="T913">
            <v>8.3000000000000007</v>
          </cell>
          <cell r="U913" t="str">
            <v>Gap</v>
          </cell>
          <cell r="V913">
            <v>0</v>
          </cell>
          <cell r="W913" t="str">
            <v>FALSE כפר ורדים</v>
          </cell>
          <cell r="X913">
            <v>153</v>
          </cell>
          <cell r="Y913">
            <v>0</v>
          </cell>
          <cell r="Z913">
            <v>9</v>
          </cell>
          <cell r="AA913" t="str">
            <v/>
          </cell>
          <cell r="AB913">
            <v>0</v>
          </cell>
        </row>
        <row r="914">
          <cell r="B914">
            <v>507</v>
          </cell>
          <cell r="C914" t="str">
            <v>כפר יאסיף</v>
          </cell>
          <cell r="D914">
            <v>7187</v>
          </cell>
          <cell r="E914" t="str">
            <v>ה</v>
          </cell>
          <cell r="F914" t="str">
            <v>ה כפר יאסיף</v>
          </cell>
          <cell r="G914" t="str">
            <v>אלבושרא</v>
          </cell>
          <cell r="I914" t="str">
            <v xml:space="preserve">כפר יאסיף </v>
          </cell>
          <cell r="J914">
            <v>6144</v>
          </cell>
          <cell r="K914">
            <v>6144</v>
          </cell>
          <cell r="L914">
            <v>0.19905598958333334</v>
          </cell>
          <cell r="M914">
            <v>1223</v>
          </cell>
          <cell r="N914">
            <v>0.19905598958333334</v>
          </cell>
          <cell r="O914">
            <v>1223</v>
          </cell>
          <cell r="P914">
            <v>9</v>
          </cell>
          <cell r="Q914" t="b">
            <v>1</v>
          </cell>
          <cell r="R914">
            <v>1.8</v>
          </cell>
          <cell r="S914">
            <v>683</v>
          </cell>
          <cell r="T914">
            <v>8.4</v>
          </cell>
          <cell r="U914" t="str">
            <v>Gap</v>
          </cell>
          <cell r="V914">
            <v>0</v>
          </cell>
          <cell r="W914" t="str">
            <v>TRUE כפר יאסיף</v>
          </cell>
          <cell r="X914">
            <v>5730</v>
          </cell>
          <cell r="Y914">
            <v>2</v>
          </cell>
          <cell r="Z914">
            <v>10</v>
          </cell>
          <cell r="AA914" t="str">
            <v>Gap</v>
          </cell>
          <cell r="AB914">
            <v>2</v>
          </cell>
        </row>
        <row r="915">
          <cell r="B915">
            <v>507</v>
          </cell>
          <cell r="C915" t="str">
            <v>כפר יאסיף</v>
          </cell>
          <cell r="D915">
            <v>7187</v>
          </cell>
          <cell r="E915" t="str">
            <v>נ</v>
          </cell>
          <cell r="F915" t="str">
            <v>נ כפר יאסיף</v>
          </cell>
          <cell r="G915" t="str">
            <v>כותלת כפר יאסיף המאוחדת</v>
          </cell>
          <cell r="I915" t="str">
            <v xml:space="preserve">כפר יאסיף </v>
          </cell>
          <cell r="J915">
            <v>6144</v>
          </cell>
          <cell r="K915">
            <v>6144</v>
          </cell>
          <cell r="L915">
            <v>0.17220052083333334</v>
          </cell>
          <cell r="M915">
            <v>1058</v>
          </cell>
          <cell r="N915">
            <v>0.17220052083333334</v>
          </cell>
          <cell r="O915">
            <v>1058</v>
          </cell>
          <cell r="P915">
            <v>9</v>
          </cell>
          <cell r="Q915" t="b">
            <v>1</v>
          </cell>
          <cell r="R915">
            <v>1.5</v>
          </cell>
          <cell r="S915">
            <v>683</v>
          </cell>
          <cell r="T915">
            <v>8.4</v>
          </cell>
          <cell r="U915" t="str">
            <v>Gap</v>
          </cell>
          <cell r="V915">
            <v>0</v>
          </cell>
          <cell r="W915" t="str">
            <v>TRUE כפר יאסיף</v>
          </cell>
          <cell r="X915">
            <v>5730</v>
          </cell>
          <cell r="Y915">
            <v>2</v>
          </cell>
          <cell r="Z915">
            <v>10</v>
          </cell>
          <cell r="AA915" t="str">
            <v>Gap</v>
          </cell>
          <cell r="AB915">
            <v>2</v>
          </cell>
        </row>
        <row r="916">
          <cell r="B916">
            <v>507</v>
          </cell>
          <cell r="C916" t="str">
            <v>כפר יאסיף</v>
          </cell>
          <cell r="D916">
            <v>7187</v>
          </cell>
          <cell r="E916" t="str">
            <v>ל</v>
          </cell>
          <cell r="F916" t="str">
            <v>ל כפר יאסיף</v>
          </cell>
          <cell r="G916" t="str">
            <v>אלאסלאח</v>
          </cell>
          <cell r="I916" t="str">
            <v xml:space="preserve">כפר יאסיף </v>
          </cell>
          <cell r="J916">
            <v>6144</v>
          </cell>
          <cell r="K916">
            <v>6144</v>
          </cell>
          <cell r="L916">
            <v>0.10042317708333333</v>
          </cell>
          <cell r="M916">
            <v>617</v>
          </cell>
          <cell r="N916">
            <v>0.10042317708333333</v>
          </cell>
          <cell r="O916">
            <v>617</v>
          </cell>
          <cell r="P916">
            <v>9</v>
          </cell>
          <cell r="Q916" t="b">
            <v>1</v>
          </cell>
          <cell r="R916">
            <v>0.9</v>
          </cell>
          <cell r="S916">
            <v>683</v>
          </cell>
          <cell r="T916">
            <v>8.4</v>
          </cell>
          <cell r="U916" t="str">
            <v>Gap</v>
          </cell>
          <cell r="V916">
            <v>0</v>
          </cell>
          <cell r="W916" t="str">
            <v>TRUE כפר יאסיף</v>
          </cell>
          <cell r="X916">
            <v>5730</v>
          </cell>
          <cell r="Y916">
            <v>1</v>
          </cell>
          <cell r="Z916">
            <v>10</v>
          </cell>
          <cell r="AA916" t="str">
            <v>Gap</v>
          </cell>
          <cell r="AB916">
            <v>1</v>
          </cell>
        </row>
        <row r="917">
          <cell r="B917">
            <v>507</v>
          </cell>
          <cell r="C917" t="str">
            <v>כפר יאסיף</v>
          </cell>
          <cell r="D917">
            <v>7187</v>
          </cell>
          <cell r="E917" t="str">
            <v>ו</v>
          </cell>
          <cell r="F917" t="str">
            <v>ו כפר יאסיף</v>
          </cell>
          <cell r="G917" t="str">
            <v>החזית הדמוקרטית לשלום ושיוויון</v>
          </cell>
          <cell r="H917" t="str">
            <v>זידאן שאדי</v>
          </cell>
          <cell r="I917" t="str">
            <v>כפר יאסיף זידאן שאדי</v>
          </cell>
          <cell r="J917">
            <v>6144</v>
          </cell>
          <cell r="K917">
            <v>6144</v>
          </cell>
          <cell r="L917">
            <v>9.7330729166666671E-2</v>
          </cell>
          <cell r="M917">
            <v>598</v>
          </cell>
          <cell r="N917">
            <v>9.7330729166666671E-2</v>
          </cell>
          <cell r="O917">
            <v>598</v>
          </cell>
          <cell r="P917">
            <v>9</v>
          </cell>
          <cell r="Q917" t="b">
            <v>1</v>
          </cell>
          <cell r="R917">
            <v>0.9</v>
          </cell>
          <cell r="S917">
            <v>683</v>
          </cell>
          <cell r="T917">
            <v>8.4</v>
          </cell>
          <cell r="U917" t="str">
            <v>Gap</v>
          </cell>
          <cell r="V917">
            <v>0</v>
          </cell>
          <cell r="W917" t="str">
            <v>TRUE כפר יאסיף</v>
          </cell>
          <cell r="X917">
            <v>5730</v>
          </cell>
          <cell r="Y917">
            <v>1</v>
          </cell>
          <cell r="Z917">
            <v>10</v>
          </cell>
          <cell r="AA917" t="str">
            <v>Gap</v>
          </cell>
          <cell r="AB917">
            <v>1</v>
          </cell>
        </row>
        <row r="918">
          <cell r="B918">
            <v>507</v>
          </cell>
          <cell r="C918" t="str">
            <v>כפר יאסיף</v>
          </cell>
          <cell r="D918">
            <v>7187</v>
          </cell>
          <cell r="E918" t="str">
            <v>יא</v>
          </cell>
          <cell r="F918" t="str">
            <v>יא כפר יאסיף</v>
          </cell>
          <cell r="G918" t="str">
            <v>אלאחראר אלמוסתקלין</v>
          </cell>
          <cell r="I918" t="str">
            <v xml:space="preserve">כפר יאסיף </v>
          </cell>
          <cell r="J918">
            <v>6144</v>
          </cell>
          <cell r="K918">
            <v>6144</v>
          </cell>
          <cell r="L918">
            <v>9.47265625E-2</v>
          </cell>
          <cell r="M918">
            <v>582</v>
          </cell>
          <cell r="N918">
            <v>9.47265625E-2</v>
          </cell>
          <cell r="O918">
            <v>582</v>
          </cell>
          <cell r="P918">
            <v>9</v>
          </cell>
          <cell r="Q918" t="b">
            <v>1</v>
          </cell>
          <cell r="R918">
            <v>0.9</v>
          </cell>
          <cell r="S918">
            <v>683</v>
          </cell>
          <cell r="T918">
            <v>8.4</v>
          </cell>
          <cell r="U918" t="str">
            <v>Gap</v>
          </cell>
          <cell r="V918">
            <v>0</v>
          </cell>
          <cell r="W918" t="str">
            <v>TRUE כפר יאסיף</v>
          </cell>
          <cell r="X918">
            <v>5730</v>
          </cell>
          <cell r="Y918">
            <v>1</v>
          </cell>
          <cell r="Z918">
            <v>10</v>
          </cell>
          <cell r="AA918" t="str">
            <v>Gap</v>
          </cell>
          <cell r="AB918">
            <v>1</v>
          </cell>
        </row>
        <row r="919">
          <cell r="B919">
            <v>507</v>
          </cell>
          <cell r="C919" t="str">
            <v>כפר יאסיף</v>
          </cell>
          <cell r="D919">
            <v>7187</v>
          </cell>
          <cell r="E919" t="str">
            <v>קץ</v>
          </cell>
          <cell r="F919" t="str">
            <v>קץ כפר יאסיף</v>
          </cell>
          <cell r="G919" t="str">
            <v>אלחלף</v>
          </cell>
          <cell r="I919" t="str">
            <v xml:space="preserve">כפר יאסיף </v>
          </cell>
          <cell r="J919">
            <v>6144</v>
          </cell>
          <cell r="K919">
            <v>6144</v>
          </cell>
          <cell r="L919">
            <v>9.2936197916666671E-2</v>
          </cell>
          <cell r="M919">
            <v>571</v>
          </cell>
          <cell r="N919">
            <v>9.2936197916666671E-2</v>
          </cell>
          <cell r="O919">
            <v>571</v>
          </cell>
          <cell r="P919">
            <v>9</v>
          </cell>
          <cell r="Q919" t="b">
            <v>1</v>
          </cell>
          <cell r="R919">
            <v>0.8</v>
          </cell>
          <cell r="S919">
            <v>683</v>
          </cell>
          <cell r="T919">
            <v>8.4</v>
          </cell>
          <cell r="U919" t="str">
            <v>Gap</v>
          </cell>
          <cell r="V919">
            <v>0</v>
          </cell>
          <cell r="W919" t="str">
            <v>TRUE כפר יאסיף</v>
          </cell>
          <cell r="X919">
            <v>5730</v>
          </cell>
          <cell r="Y919">
            <v>1</v>
          </cell>
          <cell r="Z919">
            <v>10</v>
          </cell>
          <cell r="AA919" t="str">
            <v>Gap</v>
          </cell>
          <cell r="AB919">
            <v>1</v>
          </cell>
        </row>
        <row r="920">
          <cell r="B920">
            <v>507</v>
          </cell>
          <cell r="C920" t="str">
            <v>כפר יאסיף</v>
          </cell>
          <cell r="D920">
            <v>7187</v>
          </cell>
          <cell r="E920" t="str">
            <v>ד</v>
          </cell>
          <cell r="F920" t="str">
            <v>ד כפר יאסיף</v>
          </cell>
          <cell r="G920" t="str">
            <v>אלתג'מוע אלווטני אלדימוקרטי</v>
          </cell>
          <cell r="I920" t="str">
            <v xml:space="preserve">כפר יאסיף </v>
          </cell>
          <cell r="J920">
            <v>6144</v>
          </cell>
          <cell r="K920">
            <v>6144</v>
          </cell>
          <cell r="L920">
            <v>8.9029947916666671E-2</v>
          </cell>
          <cell r="M920">
            <v>547</v>
          </cell>
          <cell r="N920">
            <v>8.9029947916666671E-2</v>
          </cell>
          <cell r="O920">
            <v>547</v>
          </cell>
          <cell r="P920">
            <v>9</v>
          </cell>
          <cell r="Q920" t="b">
            <v>1</v>
          </cell>
          <cell r="R920">
            <v>0.8</v>
          </cell>
          <cell r="S920">
            <v>683</v>
          </cell>
          <cell r="T920">
            <v>8.4</v>
          </cell>
          <cell r="U920" t="str">
            <v>Gap</v>
          </cell>
          <cell r="V920">
            <v>0</v>
          </cell>
          <cell r="W920" t="str">
            <v>TRUE כפר יאסיף</v>
          </cell>
          <cell r="X920">
            <v>5730</v>
          </cell>
          <cell r="Y920">
            <v>1</v>
          </cell>
          <cell r="Z920">
            <v>10</v>
          </cell>
          <cell r="AA920" t="str">
            <v>Gap</v>
          </cell>
          <cell r="AB920">
            <v>1</v>
          </cell>
        </row>
        <row r="921">
          <cell r="B921">
            <v>507</v>
          </cell>
          <cell r="C921" t="str">
            <v>כפר יאסיף</v>
          </cell>
          <cell r="D921">
            <v>7187</v>
          </cell>
          <cell r="E921" t="str">
            <v>עם</v>
          </cell>
          <cell r="F921" t="str">
            <v>עם כפר יאסיף</v>
          </cell>
          <cell r="G921" t="str">
            <v>הרשימה הערבית המאוחדת</v>
          </cell>
          <cell r="I921" t="str">
            <v xml:space="preserve">כפר יאסיף </v>
          </cell>
          <cell r="J921">
            <v>6144</v>
          </cell>
          <cell r="K921">
            <v>6144</v>
          </cell>
          <cell r="L921">
            <v>8.69140625E-2</v>
          </cell>
          <cell r="M921">
            <v>534</v>
          </cell>
          <cell r="N921">
            <v>8.69140625E-2</v>
          </cell>
          <cell r="O921">
            <v>534</v>
          </cell>
          <cell r="P921">
            <v>9</v>
          </cell>
          <cell r="Q921" t="b">
            <v>1</v>
          </cell>
          <cell r="R921">
            <v>0.8</v>
          </cell>
          <cell r="S921">
            <v>683</v>
          </cell>
          <cell r="T921">
            <v>8.4</v>
          </cell>
          <cell r="U921" t="str">
            <v>Gap</v>
          </cell>
          <cell r="V921">
            <v>0</v>
          </cell>
          <cell r="W921" t="str">
            <v>TRUE כפר יאסיף</v>
          </cell>
          <cell r="X921">
            <v>5730</v>
          </cell>
          <cell r="Y921">
            <v>1</v>
          </cell>
          <cell r="Z921">
            <v>10</v>
          </cell>
          <cell r="AA921" t="str">
            <v>Gap</v>
          </cell>
          <cell r="AB921">
            <v>1</v>
          </cell>
        </row>
        <row r="922">
          <cell r="B922">
            <v>507</v>
          </cell>
          <cell r="C922" t="str">
            <v>כפר יאסיף</v>
          </cell>
          <cell r="D922">
            <v>7187</v>
          </cell>
          <cell r="E922" t="str">
            <v>ק</v>
          </cell>
          <cell r="F922" t="str">
            <v>ק כפר יאסיף</v>
          </cell>
          <cell r="G922" t="str">
            <v>אלתחאלף אלוטני אלתקדמי</v>
          </cell>
          <cell r="I922" t="str">
            <v xml:space="preserve">כפר יאסיף </v>
          </cell>
          <cell r="J922">
            <v>6144</v>
          </cell>
          <cell r="K922">
            <v>6144</v>
          </cell>
          <cell r="L922">
            <v>6.7220052083333329E-2</v>
          </cell>
          <cell r="M922">
            <v>413</v>
          </cell>
          <cell r="N922">
            <v>6.7220052083333329E-2</v>
          </cell>
          <cell r="O922">
            <v>413</v>
          </cell>
          <cell r="P922">
            <v>9</v>
          </cell>
          <cell r="Q922" t="b">
            <v>0</v>
          </cell>
          <cell r="R922">
            <v>0</v>
          </cell>
          <cell r="S922">
            <v>683</v>
          </cell>
          <cell r="T922">
            <v>8.4</v>
          </cell>
          <cell r="U922" t="str">
            <v>Gap</v>
          </cell>
          <cell r="V922">
            <v>0</v>
          </cell>
          <cell r="W922" t="str">
            <v>FALSE כפר יאסיף</v>
          </cell>
          <cell r="X922">
            <v>414</v>
          </cell>
          <cell r="Y922">
            <v>0</v>
          </cell>
          <cell r="Z922">
            <v>10</v>
          </cell>
          <cell r="AA922" t="str">
            <v>Gap</v>
          </cell>
          <cell r="AB922">
            <v>0</v>
          </cell>
        </row>
        <row r="923">
          <cell r="B923">
            <v>507</v>
          </cell>
          <cell r="C923" t="str">
            <v>כפר יאסיף</v>
          </cell>
          <cell r="D923">
            <v>7187</v>
          </cell>
          <cell r="E923" t="str">
            <v>ך</v>
          </cell>
          <cell r="F923" t="str">
            <v>ך כפר יאסיף</v>
          </cell>
          <cell r="G923" t="str">
            <v>שבאב כפר יאסיף</v>
          </cell>
          <cell r="H923" t="str">
            <v>חסן מחמוד</v>
          </cell>
          <cell r="I923" t="str">
            <v>כפר יאסיף חסן מחמוד</v>
          </cell>
          <cell r="J923">
            <v>6144</v>
          </cell>
          <cell r="K923">
            <v>6144</v>
          </cell>
          <cell r="L923">
            <v>1.6276041666666666E-4</v>
          </cell>
          <cell r="M923">
            <v>1</v>
          </cell>
          <cell r="N923">
            <v>1.6276041666666666E-4</v>
          </cell>
          <cell r="O923">
            <v>1</v>
          </cell>
          <cell r="P923">
            <v>9</v>
          </cell>
          <cell r="Q923" t="b">
            <v>0</v>
          </cell>
          <cell r="R923">
            <v>0</v>
          </cell>
          <cell r="S923">
            <v>683</v>
          </cell>
          <cell r="T923">
            <v>8.4</v>
          </cell>
          <cell r="U923" t="str">
            <v>Gap</v>
          </cell>
          <cell r="V923">
            <v>0</v>
          </cell>
          <cell r="W923" t="str">
            <v>FALSE כפר יאסיף</v>
          </cell>
          <cell r="X923">
            <v>414</v>
          </cell>
          <cell r="Y923">
            <v>0</v>
          </cell>
          <cell r="Z923">
            <v>10</v>
          </cell>
          <cell r="AA923" t="str">
            <v>Gap</v>
          </cell>
          <cell r="AB923">
            <v>0</v>
          </cell>
        </row>
        <row r="924">
          <cell r="B924">
            <v>507</v>
          </cell>
          <cell r="C924" t="str">
            <v>כפר יאסיף</v>
          </cell>
          <cell r="D924">
            <v>7187</v>
          </cell>
          <cell r="E924" t="str">
            <v>ז</v>
          </cell>
          <cell r="F924" t="str">
            <v>ז כפר יאסיף</v>
          </cell>
          <cell r="G924" t="str">
            <v>אלפג'ר אלג'דיד</v>
          </cell>
          <cell r="H924" t="str">
            <v>סעיד ג'ורג'</v>
          </cell>
          <cell r="I924" t="str">
            <v>כפר יאסיף סעיד ג'ורג'</v>
          </cell>
          <cell r="J924">
            <v>6144</v>
          </cell>
          <cell r="K924">
            <v>6144</v>
          </cell>
          <cell r="L924">
            <v>0</v>
          </cell>
          <cell r="N924">
            <v>0</v>
          </cell>
          <cell r="O924">
            <v>0</v>
          </cell>
          <cell r="P924">
            <v>9</v>
          </cell>
          <cell r="Q924" t="b">
            <v>0</v>
          </cell>
          <cell r="R924">
            <v>0</v>
          </cell>
          <cell r="S924">
            <v>683</v>
          </cell>
          <cell r="T924">
            <v>8.4</v>
          </cell>
          <cell r="U924" t="str">
            <v>Gap</v>
          </cell>
          <cell r="V924">
            <v>0</v>
          </cell>
          <cell r="W924" t="str">
            <v>FALSE כפר יאסיף</v>
          </cell>
          <cell r="X924">
            <v>414</v>
          </cell>
          <cell r="Y924">
            <v>0</v>
          </cell>
          <cell r="Z924">
            <v>10</v>
          </cell>
          <cell r="AA924" t="str">
            <v>Gap</v>
          </cell>
          <cell r="AB924">
            <v>0</v>
          </cell>
        </row>
        <row r="925">
          <cell r="B925">
            <v>507</v>
          </cell>
          <cell r="C925" t="str">
            <v>כפר יאסיף</v>
          </cell>
          <cell r="D925">
            <v>7187</v>
          </cell>
          <cell r="E925" t="str">
            <v>פ</v>
          </cell>
          <cell r="F925" t="str">
            <v>פ כפר יאסיף</v>
          </cell>
          <cell r="G925" t="str">
            <v>אלמוראד</v>
          </cell>
          <cell r="H925" t="str">
            <v>תומא עוני</v>
          </cell>
          <cell r="I925" t="str">
            <v>כפר יאסיף תומא עוני</v>
          </cell>
          <cell r="J925">
            <v>6144</v>
          </cell>
          <cell r="K925">
            <v>6144</v>
          </cell>
          <cell r="L925">
            <v>0</v>
          </cell>
          <cell r="N925">
            <v>0</v>
          </cell>
          <cell r="O925">
            <v>0</v>
          </cell>
          <cell r="P925">
            <v>9</v>
          </cell>
          <cell r="Q925" t="b">
            <v>0</v>
          </cell>
          <cell r="R925">
            <v>0</v>
          </cell>
          <cell r="S925">
            <v>683</v>
          </cell>
          <cell r="T925">
            <v>8.4</v>
          </cell>
          <cell r="U925" t="str">
            <v>Gap</v>
          </cell>
          <cell r="V925">
            <v>1</v>
          </cell>
          <cell r="W925" t="str">
            <v>FALSE כפר יאסיף</v>
          </cell>
          <cell r="X925">
            <v>414</v>
          </cell>
          <cell r="Y925">
            <v>0</v>
          </cell>
          <cell r="Z925">
            <v>10</v>
          </cell>
          <cell r="AA925" t="str">
            <v>Gap</v>
          </cell>
          <cell r="AB925">
            <v>0</v>
          </cell>
        </row>
        <row r="926">
          <cell r="B926">
            <v>168</v>
          </cell>
          <cell r="C926" t="str">
            <v>כפר יונה</v>
          </cell>
          <cell r="D926">
            <v>13477</v>
          </cell>
          <cell r="E926" t="str">
            <v>יש</v>
          </cell>
          <cell r="F926" t="str">
            <v>יש כפר יונה</v>
          </cell>
          <cell r="G926" t="str">
            <v>יש יום חדש</v>
          </cell>
          <cell r="H926" t="str">
            <v>כחלון כידור שושי</v>
          </cell>
          <cell r="I926" t="str">
            <v>כפר יונה כחלון כידור שושי</v>
          </cell>
          <cell r="J926">
            <v>7817</v>
          </cell>
          <cell r="K926">
            <v>7817</v>
          </cell>
          <cell r="L926">
            <v>0.25764359728796216</v>
          </cell>
          <cell r="M926">
            <v>2014</v>
          </cell>
          <cell r="N926">
            <v>0.25764359728796216</v>
          </cell>
          <cell r="O926">
            <v>2014.0000000000002</v>
          </cell>
          <cell r="P926">
            <v>13</v>
          </cell>
          <cell r="Q926" t="b">
            <v>1</v>
          </cell>
          <cell r="R926">
            <v>3.3</v>
          </cell>
          <cell r="S926">
            <v>601</v>
          </cell>
          <cell r="T926">
            <v>11.100000000000001</v>
          </cell>
          <cell r="U926" t="str">
            <v>Gap</v>
          </cell>
          <cell r="V926">
            <v>0</v>
          </cell>
          <cell r="W926" t="str">
            <v>TRUE כפר יונה</v>
          </cell>
          <cell r="X926">
            <v>6670</v>
          </cell>
          <cell r="Y926">
            <v>4</v>
          </cell>
          <cell r="Z926">
            <v>12</v>
          </cell>
          <cell r="AA926" t="str">
            <v>Gap</v>
          </cell>
          <cell r="AB926">
            <v>4</v>
          </cell>
        </row>
        <row r="927">
          <cell r="B927">
            <v>168</v>
          </cell>
          <cell r="C927" t="str">
            <v>כפר יונה</v>
          </cell>
          <cell r="D927">
            <v>13477</v>
          </cell>
          <cell r="E927" t="str">
            <v>כי</v>
          </cell>
          <cell r="F927" t="str">
            <v>כי כפר יונה</v>
          </cell>
          <cell r="G927" t="str">
            <v>כפר יונה אחת אפי דרעי</v>
          </cell>
          <cell r="H927" t="str">
            <v>דרעי אפרים-אפי</v>
          </cell>
          <cell r="I927" t="str">
            <v>כפר יונה דרעי אפרים-אפי</v>
          </cell>
          <cell r="J927">
            <v>7817</v>
          </cell>
          <cell r="K927">
            <v>7817</v>
          </cell>
          <cell r="L927">
            <v>0.22834847128054242</v>
          </cell>
          <cell r="M927">
            <v>1785</v>
          </cell>
          <cell r="N927">
            <v>0.22834847128054242</v>
          </cell>
          <cell r="O927">
            <v>1785</v>
          </cell>
          <cell r="P927">
            <v>13</v>
          </cell>
          <cell r="Q927" t="b">
            <v>1</v>
          </cell>
          <cell r="R927">
            <v>3</v>
          </cell>
          <cell r="S927">
            <v>601</v>
          </cell>
          <cell r="T927">
            <v>11.100000000000001</v>
          </cell>
          <cell r="U927" t="str">
            <v>Gap</v>
          </cell>
          <cell r="V927">
            <v>0</v>
          </cell>
          <cell r="W927" t="str">
            <v>TRUE כפר יונה</v>
          </cell>
          <cell r="X927">
            <v>6670</v>
          </cell>
          <cell r="Y927">
            <v>3</v>
          </cell>
          <cell r="Z927">
            <v>12</v>
          </cell>
          <cell r="AA927" t="str">
            <v>Gap</v>
          </cell>
          <cell r="AB927">
            <v>3</v>
          </cell>
        </row>
        <row r="928">
          <cell r="B928">
            <v>168</v>
          </cell>
          <cell r="C928" t="str">
            <v>כפר יונה</v>
          </cell>
          <cell r="D928">
            <v>13477</v>
          </cell>
          <cell r="E928" t="str">
            <v>טל</v>
          </cell>
          <cell r="F928" t="str">
            <v>טל כפר יונה</v>
          </cell>
          <cell r="G928" t="str">
            <v>כפר ביחד</v>
          </cell>
          <cell r="H928" t="str">
            <v>יצחקי טולדנו מיטל רחל</v>
          </cell>
          <cell r="I928" t="str">
            <v>כפר יונה יצחקי טולדנו מיטל רחל</v>
          </cell>
          <cell r="J928">
            <v>7817</v>
          </cell>
          <cell r="K928">
            <v>7817</v>
          </cell>
          <cell r="L928">
            <v>0.16246641934245876</v>
          </cell>
          <cell r="M928">
            <v>1270</v>
          </cell>
          <cell r="N928">
            <v>0.16246641934245876</v>
          </cell>
          <cell r="O928">
            <v>1270</v>
          </cell>
          <cell r="P928">
            <v>13</v>
          </cell>
          <cell r="Q928" t="b">
            <v>1</v>
          </cell>
          <cell r="R928">
            <v>2.1</v>
          </cell>
          <cell r="S928">
            <v>601</v>
          </cell>
          <cell r="T928">
            <v>11.100000000000001</v>
          </cell>
          <cell r="U928" t="str">
            <v>Gap</v>
          </cell>
          <cell r="V928">
            <v>0</v>
          </cell>
          <cell r="W928" t="str">
            <v>TRUE כפר יונה</v>
          </cell>
          <cell r="X928">
            <v>6670</v>
          </cell>
          <cell r="Y928">
            <v>2</v>
          </cell>
          <cell r="Z928">
            <v>12</v>
          </cell>
          <cell r="AA928" t="str">
            <v>Gap</v>
          </cell>
          <cell r="AB928">
            <v>2</v>
          </cell>
        </row>
        <row r="929">
          <cell r="B929">
            <v>168</v>
          </cell>
          <cell r="C929" t="str">
            <v>כפר יונה</v>
          </cell>
          <cell r="D929">
            <v>13477</v>
          </cell>
          <cell r="E929" t="str">
            <v>שס</v>
          </cell>
          <cell r="F929" t="str">
            <v>שס כפר יונה</v>
          </cell>
          <cell r="G929" t="str">
            <v>התאחדות הספרדים העולמית שומרי תורה</v>
          </cell>
          <cell r="I929" t="str">
            <v xml:space="preserve">כפר יונה </v>
          </cell>
          <cell r="J929">
            <v>7817</v>
          </cell>
          <cell r="K929">
            <v>7817</v>
          </cell>
          <cell r="L929">
            <v>0.10745810413201996</v>
          </cell>
          <cell r="M929">
            <v>840</v>
          </cell>
          <cell r="N929">
            <v>0.10745810413201996</v>
          </cell>
          <cell r="O929">
            <v>840</v>
          </cell>
          <cell r="P929">
            <v>13</v>
          </cell>
          <cell r="Q929" t="b">
            <v>1</v>
          </cell>
          <cell r="R929">
            <v>1.4</v>
          </cell>
          <cell r="S929">
            <v>601</v>
          </cell>
          <cell r="T929">
            <v>11.100000000000001</v>
          </cell>
          <cell r="U929" t="str">
            <v>Gap</v>
          </cell>
          <cell r="V929">
            <v>0</v>
          </cell>
          <cell r="W929" t="str">
            <v>TRUE כפר יונה</v>
          </cell>
          <cell r="X929">
            <v>6670</v>
          </cell>
          <cell r="Y929">
            <v>2</v>
          </cell>
          <cell r="Z929">
            <v>12</v>
          </cell>
          <cell r="AA929" t="str">
            <v>Gap</v>
          </cell>
          <cell r="AB929">
            <v>2</v>
          </cell>
        </row>
        <row r="930">
          <cell r="B930">
            <v>168</v>
          </cell>
          <cell r="C930" t="str">
            <v>כפר יונה</v>
          </cell>
          <cell r="D930">
            <v>13477</v>
          </cell>
          <cell r="E930" t="str">
            <v>חי</v>
          </cell>
          <cell r="F930" t="str">
            <v>חי כפר יונה</v>
          </cell>
          <cell r="G930" t="str">
            <v>תנועת הרווחה היהדות והחינוך</v>
          </cell>
          <cell r="I930" t="str">
            <v xml:space="preserve">כפר יונה </v>
          </cell>
          <cell r="J930">
            <v>7817</v>
          </cell>
          <cell r="K930">
            <v>7817</v>
          </cell>
          <cell r="L930">
            <v>9.7351925291032371E-2</v>
          </cell>
          <cell r="M930">
            <v>761</v>
          </cell>
          <cell r="N930">
            <v>9.7351925291032371E-2</v>
          </cell>
          <cell r="O930">
            <v>761</v>
          </cell>
          <cell r="P930">
            <v>13</v>
          </cell>
          <cell r="Q930" t="b">
            <v>1</v>
          </cell>
          <cell r="R930">
            <v>1.3</v>
          </cell>
          <cell r="S930">
            <v>601</v>
          </cell>
          <cell r="T930">
            <v>11.100000000000001</v>
          </cell>
          <cell r="U930" t="str">
            <v>Gap</v>
          </cell>
          <cell r="V930">
            <v>0</v>
          </cell>
          <cell r="W930" t="str">
            <v>TRUE כפר יונה</v>
          </cell>
          <cell r="X930">
            <v>6670</v>
          </cell>
          <cell r="Y930">
            <v>1</v>
          </cell>
          <cell r="Z930">
            <v>12</v>
          </cell>
          <cell r="AA930" t="str">
            <v>Gap</v>
          </cell>
          <cell r="AB930">
            <v>1</v>
          </cell>
        </row>
        <row r="931">
          <cell r="B931">
            <v>168</v>
          </cell>
          <cell r="C931" t="str">
            <v>כפר יונה</v>
          </cell>
          <cell r="D931">
            <v>13477</v>
          </cell>
          <cell r="E931" t="str">
            <v>זה</v>
          </cell>
          <cell r="F931" t="str">
            <v>זה כפר יונה</v>
          </cell>
          <cell r="G931" t="str">
            <v>עכשיו זה הזמן יצחק בר- און</v>
          </cell>
          <cell r="H931" t="str">
            <v>בר-און יצחק</v>
          </cell>
          <cell r="I931" t="str">
            <v>כפר יונה בר-און יצחק</v>
          </cell>
          <cell r="J931">
            <v>7817</v>
          </cell>
          <cell r="K931">
            <v>7817</v>
          </cell>
          <cell r="L931">
            <v>5.5520020468210314E-2</v>
          </cell>
          <cell r="M931">
            <v>434</v>
          </cell>
          <cell r="N931">
            <v>5.5520020468210314E-2</v>
          </cell>
          <cell r="O931">
            <v>434</v>
          </cell>
          <cell r="P931">
            <v>13</v>
          </cell>
          <cell r="Q931" t="b">
            <v>0</v>
          </cell>
          <cell r="R931">
            <v>0</v>
          </cell>
          <cell r="S931">
            <v>601</v>
          </cell>
          <cell r="T931">
            <v>11.100000000000001</v>
          </cell>
          <cell r="U931" t="str">
            <v>Gap</v>
          </cell>
          <cell r="V931">
            <v>0</v>
          </cell>
          <cell r="W931" t="str">
            <v>FALSE כפר יונה</v>
          </cell>
          <cell r="X931">
            <v>1147</v>
          </cell>
          <cell r="Y931">
            <v>0</v>
          </cell>
          <cell r="Z931">
            <v>12</v>
          </cell>
          <cell r="AA931" t="str">
            <v>Gap</v>
          </cell>
          <cell r="AB931">
            <v>0</v>
          </cell>
        </row>
        <row r="932">
          <cell r="B932">
            <v>168</v>
          </cell>
          <cell r="C932" t="str">
            <v>כפר יונה</v>
          </cell>
          <cell r="D932">
            <v>13477</v>
          </cell>
          <cell r="E932" t="str">
            <v>טב</v>
          </cell>
          <cell r="F932" t="str">
            <v>טב כפר יונה</v>
          </cell>
          <cell r="G932" t="str">
            <v>תפנית הבית היהודי עופר שלום</v>
          </cell>
          <cell r="H932" t="str">
            <v>שלום עופר</v>
          </cell>
          <cell r="I932" t="str">
            <v>כפר יונה שלום עופר</v>
          </cell>
          <cell r="J932">
            <v>7817</v>
          </cell>
          <cell r="K932">
            <v>7817</v>
          </cell>
          <cell r="L932">
            <v>4.7716515287194575E-2</v>
          </cell>
          <cell r="M932">
            <v>373</v>
          </cell>
          <cell r="N932">
            <v>4.7716515287194575E-2</v>
          </cell>
          <cell r="O932">
            <v>373</v>
          </cell>
          <cell r="P932">
            <v>13</v>
          </cell>
          <cell r="Q932" t="b">
            <v>0</v>
          </cell>
          <cell r="R932">
            <v>0</v>
          </cell>
          <cell r="S932">
            <v>601</v>
          </cell>
          <cell r="T932">
            <v>11.100000000000001</v>
          </cell>
          <cell r="U932" t="str">
            <v>Gap</v>
          </cell>
          <cell r="V932">
            <v>0</v>
          </cell>
          <cell r="W932" t="str">
            <v>FALSE כפר יונה</v>
          </cell>
          <cell r="X932">
            <v>1147</v>
          </cell>
          <cell r="Y932">
            <v>0</v>
          </cell>
          <cell r="Z932">
            <v>12</v>
          </cell>
          <cell r="AA932" t="str">
            <v>Gap</v>
          </cell>
          <cell r="AB932">
            <v>0</v>
          </cell>
        </row>
        <row r="933">
          <cell r="B933">
            <v>168</v>
          </cell>
          <cell r="C933" t="str">
            <v>כפר יונה</v>
          </cell>
          <cell r="D933">
            <v>13477</v>
          </cell>
          <cell r="E933" t="str">
            <v>פז</v>
          </cell>
          <cell r="F933" t="str">
            <v>פז כפר יונה</v>
          </cell>
          <cell r="G933" t="str">
            <v>עשייה לשם שינוי יצחק דב</v>
          </cell>
          <cell r="H933" t="str">
            <v>דב יצחק</v>
          </cell>
          <cell r="I933" t="str">
            <v>כפר יונה דב יצחק</v>
          </cell>
          <cell r="J933">
            <v>7817</v>
          </cell>
          <cell r="K933">
            <v>7817</v>
          </cell>
          <cell r="L933">
            <v>4.3494946910579507E-2</v>
          </cell>
          <cell r="M933">
            <v>340</v>
          </cell>
          <cell r="N933">
            <v>4.3494946910579507E-2</v>
          </cell>
          <cell r="O933">
            <v>340</v>
          </cell>
          <cell r="P933">
            <v>13</v>
          </cell>
          <cell r="Q933" t="b">
            <v>0</v>
          </cell>
          <cell r="R933">
            <v>0</v>
          </cell>
          <cell r="S933">
            <v>601</v>
          </cell>
          <cell r="T933">
            <v>11.100000000000001</v>
          </cell>
          <cell r="U933" t="str">
            <v>Gap</v>
          </cell>
          <cell r="V933">
            <v>0</v>
          </cell>
          <cell r="W933" t="str">
            <v>FALSE כפר יונה</v>
          </cell>
          <cell r="X933">
            <v>1147</v>
          </cell>
          <cell r="Y933">
            <v>0</v>
          </cell>
          <cell r="Z933">
            <v>12</v>
          </cell>
          <cell r="AA933" t="str">
            <v>Gap</v>
          </cell>
          <cell r="AB933">
            <v>0</v>
          </cell>
        </row>
        <row r="934">
          <cell r="B934">
            <v>508</v>
          </cell>
          <cell r="C934" t="str">
            <v>כפר כמא</v>
          </cell>
          <cell r="D934">
            <v>2363</v>
          </cell>
          <cell r="E934" t="str">
            <v>ץ</v>
          </cell>
          <cell r="F934" t="str">
            <v>ץ כפר כמא</v>
          </cell>
          <cell r="G934" t="str">
            <v>סיעת נף בראשות נאבסו זכריא</v>
          </cell>
          <cell r="H934" t="str">
            <v>נאבסו זכריא</v>
          </cell>
          <cell r="I934" t="str">
            <v>כפר כמא נאבסו זכריא</v>
          </cell>
          <cell r="J934">
            <v>1892</v>
          </cell>
          <cell r="K934">
            <v>1892</v>
          </cell>
          <cell r="L934">
            <v>0.28329809725158561</v>
          </cell>
          <cell r="M934">
            <v>536</v>
          </cell>
          <cell r="N934">
            <v>0.28329809725158561</v>
          </cell>
          <cell r="O934">
            <v>536</v>
          </cell>
          <cell r="P934">
            <v>9</v>
          </cell>
          <cell r="Q934" t="b">
            <v>1</v>
          </cell>
          <cell r="R934">
            <v>2.5</v>
          </cell>
          <cell r="S934">
            <v>210</v>
          </cell>
          <cell r="T934">
            <v>8.3000000000000007</v>
          </cell>
          <cell r="U934" t="str">
            <v>Gap</v>
          </cell>
          <cell r="V934">
            <v>0</v>
          </cell>
          <cell r="W934" t="str">
            <v>TRUE כפר כמא</v>
          </cell>
          <cell r="X934">
            <v>1778</v>
          </cell>
          <cell r="Y934">
            <v>3</v>
          </cell>
          <cell r="Z934">
            <v>9</v>
          </cell>
          <cell r="AA934" t="str">
            <v/>
          </cell>
          <cell r="AB934">
            <v>3</v>
          </cell>
        </row>
        <row r="935">
          <cell r="B935">
            <v>508</v>
          </cell>
          <cell r="C935" t="str">
            <v>כפר כמא</v>
          </cell>
          <cell r="D935">
            <v>2363</v>
          </cell>
          <cell r="E935" t="str">
            <v>יד</v>
          </cell>
          <cell r="F935" t="str">
            <v>יד כפר כמא</v>
          </cell>
          <cell r="G935" t="str">
            <v>מפנה</v>
          </cell>
          <cell r="I935" t="str">
            <v xml:space="preserve">כפר כמא </v>
          </cell>
          <cell r="J935">
            <v>1892</v>
          </cell>
          <cell r="K935">
            <v>1892</v>
          </cell>
          <cell r="L935">
            <v>0.21458773784355178</v>
          </cell>
          <cell r="M935">
            <v>406</v>
          </cell>
          <cell r="N935">
            <v>0.21458773784355178</v>
          </cell>
          <cell r="O935">
            <v>406</v>
          </cell>
          <cell r="P935">
            <v>9</v>
          </cell>
          <cell r="Q935" t="b">
            <v>1</v>
          </cell>
          <cell r="R935">
            <v>1.9</v>
          </cell>
          <cell r="S935">
            <v>210</v>
          </cell>
          <cell r="T935">
            <v>8.3000000000000007</v>
          </cell>
          <cell r="U935" t="str">
            <v>Gap</v>
          </cell>
          <cell r="V935">
            <v>0</v>
          </cell>
          <cell r="W935" t="str">
            <v>TRUE כפר כמא</v>
          </cell>
          <cell r="X935">
            <v>1778</v>
          </cell>
          <cell r="Y935">
            <v>2</v>
          </cell>
          <cell r="Z935">
            <v>9</v>
          </cell>
          <cell r="AA935" t="str">
            <v/>
          </cell>
          <cell r="AB935">
            <v>2</v>
          </cell>
        </row>
        <row r="936">
          <cell r="B936">
            <v>508</v>
          </cell>
          <cell r="C936" t="str">
            <v>כפר כמא</v>
          </cell>
          <cell r="D936">
            <v>2363</v>
          </cell>
          <cell r="E936" t="str">
            <v>ק</v>
          </cell>
          <cell r="F936" t="str">
            <v>ק כפר כמא</v>
          </cell>
          <cell r="G936" t="str">
            <v>הודא</v>
          </cell>
          <cell r="H936" t="str">
            <v>תחאוכה יצחק ואזרמס</v>
          </cell>
          <cell r="I936" t="str">
            <v>כפר כמא תחאוכה יצחק ואזרמס</v>
          </cell>
          <cell r="J936">
            <v>1892</v>
          </cell>
          <cell r="K936">
            <v>1892</v>
          </cell>
          <cell r="L936">
            <v>0.13372093023255813</v>
          </cell>
          <cell r="M936">
            <v>253</v>
          </cell>
          <cell r="N936">
            <v>0.13372093023255813</v>
          </cell>
          <cell r="O936">
            <v>252.99999999999997</v>
          </cell>
          <cell r="P936">
            <v>9</v>
          </cell>
          <cell r="Q936" t="b">
            <v>1</v>
          </cell>
          <cell r="R936">
            <v>1.2</v>
          </cell>
          <cell r="S936">
            <v>210</v>
          </cell>
          <cell r="T936">
            <v>8.3000000000000007</v>
          </cell>
          <cell r="U936" t="str">
            <v>Gap</v>
          </cell>
          <cell r="V936">
            <v>0</v>
          </cell>
          <cell r="W936" t="str">
            <v>TRUE כפר כמא</v>
          </cell>
          <cell r="X936">
            <v>1778</v>
          </cell>
          <cell r="Y936">
            <v>1</v>
          </cell>
          <cell r="Z936">
            <v>9</v>
          </cell>
          <cell r="AA936" t="str">
            <v/>
          </cell>
          <cell r="AB936">
            <v>1</v>
          </cell>
        </row>
        <row r="937">
          <cell r="B937">
            <v>508</v>
          </cell>
          <cell r="C937" t="str">
            <v>כפר כמא</v>
          </cell>
          <cell r="D937">
            <v>2363</v>
          </cell>
          <cell r="E937" t="str">
            <v>זה</v>
          </cell>
          <cell r="F937" t="str">
            <v>זה כפר כמא</v>
          </cell>
          <cell r="G937" t="str">
            <v>איחוד</v>
          </cell>
          <cell r="H937" t="str">
            <v>שנאס-אבזאק נהאד</v>
          </cell>
          <cell r="I937" t="str">
            <v>כפר כמא שנאס-אבזאק נהאד</v>
          </cell>
          <cell r="J937">
            <v>1892</v>
          </cell>
          <cell r="K937">
            <v>1892</v>
          </cell>
          <cell r="L937">
            <v>0.10465116279069768</v>
          </cell>
          <cell r="M937">
            <v>198</v>
          </cell>
          <cell r="N937">
            <v>0.10465116279069768</v>
          </cell>
          <cell r="O937">
            <v>198</v>
          </cell>
          <cell r="P937">
            <v>9</v>
          </cell>
          <cell r="Q937" t="b">
            <v>1</v>
          </cell>
          <cell r="R937">
            <v>0.9</v>
          </cell>
          <cell r="S937">
            <v>210</v>
          </cell>
          <cell r="T937">
            <v>8.3000000000000007</v>
          </cell>
          <cell r="U937" t="str">
            <v>Gap</v>
          </cell>
          <cell r="V937">
            <v>0</v>
          </cell>
          <cell r="W937" t="str">
            <v>TRUE כפר כמא</v>
          </cell>
          <cell r="X937">
            <v>1778</v>
          </cell>
          <cell r="Y937">
            <v>1</v>
          </cell>
          <cell r="Z937">
            <v>9</v>
          </cell>
          <cell r="AA937" t="str">
            <v/>
          </cell>
          <cell r="AB937">
            <v>1</v>
          </cell>
        </row>
        <row r="938">
          <cell r="B938">
            <v>508</v>
          </cell>
          <cell r="C938" t="str">
            <v>כפר כמא</v>
          </cell>
          <cell r="D938">
            <v>2363</v>
          </cell>
          <cell r="E938" t="str">
            <v>פז</v>
          </cell>
          <cell r="F938" t="str">
            <v>פז כפר כמא</v>
          </cell>
          <cell r="G938" t="str">
            <v>אדיגה</v>
          </cell>
          <cell r="H938" t="str">
            <v>נבסו אמיר</v>
          </cell>
          <cell r="I938" t="str">
            <v>כפר כמא נבסו אמיר</v>
          </cell>
          <cell r="J938">
            <v>1892</v>
          </cell>
          <cell r="K938">
            <v>1892</v>
          </cell>
          <cell r="L938">
            <v>0.10465116279069768</v>
          </cell>
          <cell r="M938">
            <v>198</v>
          </cell>
          <cell r="N938">
            <v>0.10465116279069768</v>
          </cell>
          <cell r="O938">
            <v>198</v>
          </cell>
          <cell r="P938">
            <v>9</v>
          </cell>
          <cell r="Q938" t="b">
            <v>1</v>
          </cell>
          <cell r="R938">
            <v>0.9</v>
          </cell>
          <cell r="S938">
            <v>210</v>
          </cell>
          <cell r="T938">
            <v>8.3000000000000007</v>
          </cell>
          <cell r="U938" t="str">
            <v>Gap</v>
          </cell>
          <cell r="V938">
            <v>0</v>
          </cell>
          <cell r="W938" t="str">
            <v>TRUE כפר כמא</v>
          </cell>
          <cell r="X938">
            <v>1778</v>
          </cell>
          <cell r="Y938">
            <v>1</v>
          </cell>
          <cell r="Z938">
            <v>9</v>
          </cell>
          <cell r="AA938" t="str">
            <v/>
          </cell>
          <cell r="AB938">
            <v>1</v>
          </cell>
        </row>
        <row r="939">
          <cell r="B939">
            <v>508</v>
          </cell>
          <cell r="C939" t="str">
            <v>כפר כמא</v>
          </cell>
          <cell r="D939">
            <v>2363</v>
          </cell>
          <cell r="E939" t="str">
            <v>נ</v>
          </cell>
          <cell r="F939" t="str">
            <v>נ כפר כמא</v>
          </cell>
          <cell r="G939" t="str">
            <v>בן הכפר</v>
          </cell>
          <cell r="H939" t="str">
            <v>בקיר חסן נסים</v>
          </cell>
          <cell r="I939" t="str">
            <v>כפר כמא בקיר חסן נסים</v>
          </cell>
          <cell r="J939">
            <v>1892</v>
          </cell>
          <cell r="K939">
            <v>1892</v>
          </cell>
          <cell r="L939">
            <v>9.8837209302325577E-2</v>
          </cell>
          <cell r="M939">
            <v>187</v>
          </cell>
          <cell r="N939">
            <v>9.8837209302325577E-2</v>
          </cell>
          <cell r="O939">
            <v>187</v>
          </cell>
          <cell r="P939">
            <v>9</v>
          </cell>
          <cell r="Q939" t="b">
            <v>1</v>
          </cell>
          <cell r="R939">
            <v>0.9</v>
          </cell>
          <cell r="S939">
            <v>210</v>
          </cell>
          <cell r="T939">
            <v>8.3000000000000007</v>
          </cell>
          <cell r="U939" t="str">
            <v>Gap</v>
          </cell>
          <cell r="V939">
            <v>0</v>
          </cell>
          <cell r="W939" t="str">
            <v>TRUE כפר כמא</v>
          </cell>
          <cell r="X939">
            <v>1778</v>
          </cell>
          <cell r="Y939">
            <v>1</v>
          </cell>
          <cell r="Z939">
            <v>9</v>
          </cell>
          <cell r="AA939" t="str">
            <v/>
          </cell>
          <cell r="AB939">
            <v>1</v>
          </cell>
        </row>
        <row r="940">
          <cell r="B940">
            <v>508</v>
          </cell>
          <cell r="C940" t="str">
            <v>כפר כמא</v>
          </cell>
          <cell r="D940">
            <v>2363</v>
          </cell>
          <cell r="E940" t="str">
            <v>ף</v>
          </cell>
          <cell r="F940" t="str">
            <v>ף כפר כמא</v>
          </cell>
          <cell r="G940" t="str">
            <v>כפר כמא העתיד</v>
          </cell>
          <cell r="H940" t="str">
            <v>אשמוז יוסף</v>
          </cell>
          <cell r="I940" t="str">
            <v>כפר כמא אשמוז יוסף</v>
          </cell>
          <cell r="J940">
            <v>1892</v>
          </cell>
          <cell r="K940">
            <v>1892</v>
          </cell>
          <cell r="L940">
            <v>6.0253699788583512E-2</v>
          </cell>
          <cell r="M940">
            <v>114</v>
          </cell>
          <cell r="N940">
            <v>6.0253699788583512E-2</v>
          </cell>
          <cell r="O940">
            <v>114</v>
          </cell>
          <cell r="P940">
            <v>9</v>
          </cell>
          <cell r="Q940" t="b">
            <v>0</v>
          </cell>
          <cell r="R940">
            <v>0</v>
          </cell>
          <cell r="S940">
            <v>210</v>
          </cell>
          <cell r="T940">
            <v>8.3000000000000007</v>
          </cell>
          <cell r="U940" t="str">
            <v>Gap</v>
          </cell>
          <cell r="V940">
            <v>0</v>
          </cell>
          <cell r="W940" t="str">
            <v>FALSE כפר כמא</v>
          </cell>
          <cell r="X940">
            <v>114</v>
          </cell>
          <cell r="Y940">
            <v>0</v>
          </cell>
          <cell r="Z940">
            <v>9</v>
          </cell>
          <cell r="AA940" t="str">
            <v/>
          </cell>
          <cell r="AB940">
            <v>0</v>
          </cell>
        </row>
        <row r="941">
          <cell r="B941">
            <v>509</v>
          </cell>
          <cell r="C941" t="str">
            <v>כפר כנא</v>
          </cell>
          <cell r="D941">
            <v>12537</v>
          </cell>
          <cell r="E941" t="str">
            <v>עת</v>
          </cell>
          <cell r="F941" t="str">
            <v>עת כפר כנא</v>
          </cell>
          <cell r="G941" t="str">
            <v>אלעלם ואלתטויר</v>
          </cell>
          <cell r="H941" t="str">
            <v>עואודה מוג'אהד</v>
          </cell>
          <cell r="I941" t="str">
            <v>כפר כנא עואודה מוג'אהד</v>
          </cell>
          <cell r="J941">
            <v>11044</v>
          </cell>
          <cell r="K941">
            <v>11044</v>
          </cell>
          <cell r="L941">
            <v>0.20074248460702643</v>
          </cell>
          <cell r="M941">
            <v>2217</v>
          </cell>
          <cell r="N941">
            <v>0.20074248460702643</v>
          </cell>
          <cell r="O941">
            <v>2217</v>
          </cell>
          <cell r="P941">
            <v>13</v>
          </cell>
          <cell r="Q941" t="b">
            <v>1</v>
          </cell>
          <cell r="R941">
            <v>2.6</v>
          </cell>
          <cell r="S941">
            <v>850</v>
          </cell>
          <cell r="T941">
            <v>13.000000000000002</v>
          </cell>
          <cell r="U941" t="str">
            <v/>
          </cell>
          <cell r="V941">
            <v>0</v>
          </cell>
          <cell r="W941" t="str">
            <v>TRUE כפר כנא</v>
          </cell>
          <cell r="X941">
            <v>11044</v>
          </cell>
          <cell r="Y941">
            <v>3</v>
          </cell>
          <cell r="Z941">
            <v>14</v>
          </cell>
          <cell r="AA941" t="str">
            <v>Gap</v>
          </cell>
          <cell r="AB941">
            <v>3</v>
          </cell>
        </row>
        <row r="942">
          <cell r="B942">
            <v>509</v>
          </cell>
          <cell r="C942" t="str">
            <v>כפר כנא</v>
          </cell>
          <cell r="D942">
            <v>12537</v>
          </cell>
          <cell r="E942" t="str">
            <v>ד</v>
          </cell>
          <cell r="F942" t="str">
            <v>ד כפר כנא</v>
          </cell>
          <cell r="G942" t="str">
            <v>בל"ד כפר כנא</v>
          </cell>
          <cell r="H942" t="str">
            <v>טאהא ואסל</v>
          </cell>
          <cell r="I942" t="str">
            <v>כפר כנא טאהא ואסל</v>
          </cell>
          <cell r="J942">
            <v>11044</v>
          </cell>
          <cell r="K942">
            <v>11044</v>
          </cell>
          <cell r="L942">
            <v>0.13237957261861644</v>
          </cell>
          <cell r="M942">
            <v>1462</v>
          </cell>
          <cell r="N942">
            <v>0.13237957261861644</v>
          </cell>
          <cell r="O942">
            <v>1462</v>
          </cell>
          <cell r="P942">
            <v>13</v>
          </cell>
          <cell r="Q942" t="b">
            <v>1</v>
          </cell>
          <cell r="R942">
            <v>1.7</v>
          </cell>
          <cell r="S942">
            <v>850</v>
          </cell>
          <cell r="T942">
            <v>13.000000000000002</v>
          </cell>
          <cell r="U942" t="str">
            <v/>
          </cell>
          <cell r="V942">
            <v>0</v>
          </cell>
          <cell r="W942" t="str">
            <v>TRUE כפר כנא</v>
          </cell>
          <cell r="X942">
            <v>11044</v>
          </cell>
          <cell r="Y942">
            <v>2</v>
          </cell>
          <cell r="Z942">
            <v>14</v>
          </cell>
          <cell r="AA942" t="str">
            <v>Gap</v>
          </cell>
          <cell r="AB942">
            <v>2</v>
          </cell>
        </row>
        <row r="943">
          <cell r="B943">
            <v>509</v>
          </cell>
          <cell r="C943" t="str">
            <v>כפר כנא</v>
          </cell>
          <cell r="D943">
            <v>12537</v>
          </cell>
          <cell r="E943" t="str">
            <v>א</v>
          </cell>
          <cell r="F943" t="str">
            <v>א כפר כנא</v>
          </cell>
          <cell r="G943" t="str">
            <v>אלוחדה אלכנאויה</v>
          </cell>
          <cell r="H943" t="str">
            <v>אמארה עיז אלדין</v>
          </cell>
          <cell r="I943" t="str">
            <v>כפר כנא אמארה עיז אלדין</v>
          </cell>
          <cell r="J943">
            <v>11044</v>
          </cell>
          <cell r="K943">
            <v>11044</v>
          </cell>
          <cell r="L943">
            <v>0.12758058674393336</v>
          </cell>
          <cell r="M943">
            <v>1409</v>
          </cell>
          <cell r="N943">
            <v>0.12758058674393336</v>
          </cell>
          <cell r="O943">
            <v>1409</v>
          </cell>
          <cell r="P943">
            <v>13</v>
          </cell>
          <cell r="Q943" t="b">
            <v>1</v>
          </cell>
          <cell r="R943">
            <v>1.7</v>
          </cell>
          <cell r="S943">
            <v>850</v>
          </cell>
          <cell r="T943">
            <v>13.000000000000002</v>
          </cell>
          <cell r="U943" t="str">
            <v/>
          </cell>
          <cell r="V943">
            <v>0</v>
          </cell>
          <cell r="W943" t="str">
            <v>TRUE כפר כנא</v>
          </cell>
          <cell r="X943">
            <v>11044</v>
          </cell>
          <cell r="Y943">
            <v>2</v>
          </cell>
          <cell r="Z943">
            <v>14</v>
          </cell>
          <cell r="AA943" t="str">
            <v>Gap</v>
          </cell>
          <cell r="AB943">
            <v>2</v>
          </cell>
        </row>
        <row r="944">
          <cell r="B944">
            <v>509</v>
          </cell>
          <cell r="C944" t="str">
            <v>כפר כנא</v>
          </cell>
          <cell r="D944">
            <v>12537</v>
          </cell>
          <cell r="E944" t="str">
            <v>ה</v>
          </cell>
          <cell r="F944" t="str">
            <v>ה כפר כנא</v>
          </cell>
          <cell r="G944" t="str">
            <v>העתיד</v>
          </cell>
          <cell r="H944" t="str">
            <v>טאהא עבד אלחכים</v>
          </cell>
          <cell r="I944" t="str">
            <v>כפר כנא טאהא עבד אלחכים</v>
          </cell>
          <cell r="J944">
            <v>11044</v>
          </cell>
          <cell r="K944">
            <v>11044</v>
          </cell>
          <cell r="L944">
            <v>0.11716769286490401</v>
          </cell>
          <cell r="M944">
            <v>1294</v>
          </cell>
          <cell r="N944">
            <v>0.11716769286490401</v>
          </cell>
          <cell r="O944">
            <v>1294</v>
          </cell>
          <cell r="P944">
            <v>13</v>
          </cell>
          <cell r="Q944" t="b">
            <v>1</v>
          </cell>
          <cell r="R944">
            <v>1.5</v>
          </cell>
          <cell r="S944">
            <v>850</v>
          </cell>
          <cell r="T944">
            <v>13.000000000000002</v>
          </cell>
          <cell r="U944" t="str">
            <v/>
          </cell>
          <cell r="V944">
            <v>0</v>
          </cell>
          <cell r="W944" t="str">
            <v>TRUE כפר כנא</v>
          </cell>
          <cell r="X944">
            <v>11044</v>
          </cell>
          <cell r="Y944">
            <v>2</v>
          </cell>
          <cell r="Z944">
            <v>14</v>
          </cell>
          <cell r="AA944" t="str">
            <v>Gap</v>
          </cell>
          <cell r="AB944">
            <v>2</v>
          </cell>
        </row>
        <row r="945">
          <cell r="B945">
            <v>509</v>
          </cell>
          <cell r="C945" t="str">
            <v>כפר כנא</v>
          </cell>
          <cell r="D945">
            <v>12537</v>
          </cell>
          <cell r="E945" t="str">
            <v>ו</v>
          </cell>
          <cell r="F945" t="str">
            <v>ו כפר כנא</v>
          </cell>
          <cell r="G945" t="str">
            <v>חד"ש כפר כנא</v>
          </cell>
          <cell r="H945" t="str">
            <v>אבו דאהוד נביל</v>
          </cell>
          <cell r="I945" t="str">
            <v>כפר כנא אבו דאהוד נביל</v>
          </cell>
          <cell r="J945">
            <v>11044</v>
          </cell>
          <cell r="K945">
            <v>11044</v>
          </cell>
          <cell r="L945">
            <v>0.10150307859471205</v>
          </cell>
          <cell r="M945">
            <v>1121</v>
          </cell>
          <cell r="N945">
            <v>0.10150307859471205</v>
          </cell>
          <cell r="O945">
            <v>1121</v>
          </cell>
          <cell r="P945">
            <v>13</v>
          </cell>
          <cell r="Q945" t="b">
            <v>1</v>
          </cell>
          <cell r="R945">
            <v>1.3</v>
          </cell>
          <cell r="S945">
            <v>850</v>
          </cell>
          <cell r="T945">
            <v>13.000000000000002</v>
          </cell>
          <cell r="U945" t="str">
            <v/>
          </cell>
          <cell r="V945">
            <v>0</v>
          </cell>
          <cell r="W945" t="str">
            <v>TRUE כפר כנא</v>
          </cell>
          <cell r="X945">
            <v>11044</v>
          </cell>
          <cell r="Y945">
            <v>1</v>
          </cell>
          <cell r="Z945">
            <v>14</v>
          </cell>
          <cell r="AA945" t="str">
            <v>Gap</v>
          </cell>
          <cell r="AB945">
            <v>1</v>
          </cell>
        </row>
        <row r="946">
          <cell r="B946">
            <v>509</v>
          </cell>
          <cell r="C946" t="str">
            <v>כפר כנא</v>
          </cell>
          <cell r="D946">
            <v>12537</v>
          </cell>
          <cell r="E946" t="str">
            <v>אך</v>
          </cell>
          <cell r="F946" t="str">
            <v>אך כפר כנא</v>
          </cell>
          <cell r="G946" t="str">
            <v>צעירי כפר כנא</v>
          </cell>
          <cell r="I946" t="str">
            <v xml:space="preserve">כפר כנא </v>
          </cell>
          <cell r="J946">
            <v>11044</v>
          </cell>
          <cell r="K946">
            <v>11044</v>
          </cell>
          <cell r="L946">
            <v>9.9420499818906188E-2</v>
          </cell>
          <cell r="M946">
            <v>1098</v>
          </cell>
          <cell r="N946">
            <v>9.9420499818906188E-2</v>
          </cell>
          <cell r="O946">
            <v>1098</v>
          </cell>
          <cell r="P946">
            <v>13</v>
          </cell>
          <cell r="Q946" t="b">
            <v>1</v>
          </cell>
          <cell r="R946">
            <v>1.3</v>
          </cell>
          <cell r="S946">
            <v>850</v>
          </cell>
          <cell r="T946">
            <v>13.000000000000002</v>
          </cell>
          <cell r="U946" t="str">
            <v/>
          </cell>
          <cell r="V946">
            <v>0</v>
          </cell>
          <cell r="W946" t="str">
            <v>TRUE כפר כנא</v>
          </cell>
          <cell r="X946">
            <v>11044</v>
          </cell>
          <cell r="Y946">
            <v>1</v>
          </cell>
          <cell r="Z946">
            <v>14</v>
          </cell>
          <cell r="AA946" t="str">
            <v>Gap</v>
          </cell>
          <cell r="AB946">
            <v>1</v>
          </cell>
        </row>
        <row r="947">
          <cell r="B947">
            <v>509</v>
          </cell>
          <cell r="C947" t="str">
            <v>כפר כנא</v>
          </cell>
          <cell r="D947">
            <v>12537</v>
          </cell>
          <cell r="E947" t="str">
            <v>קד</v>
          </cell>
          <cell r="F947" t="str">
            <v>קד כפר כנא</v>
          </cell>
          <cell r="G947" t="str">
            <v>קאנא אלג'ליל</v>
          </cell>
          <cell r="H947" t="str">
            <v>ח'טיב עירפאן</v>
          </cell>
          <cell r="I947" t="str">
            <v>כפר כנא ח'טיב עירפאן</v>
          </cell>
          <cell r="J947">
            <v>11044</v>
          </cell>
          <cell r="K947">
            <v>11044</v>
          </cell>
          <cell r="L947">
            <v>7.8956899674031147E-2</v>
          </cell>
          <cell r="M947">
            <v>872</v>
          </cell>
          <cell r="N947">
            <v>7.8956899674031147E-2</v>
          </cell>
          <cell r="O947">
            <v>872</v>
          </cell>
          <cell r="P947">
            <v>13</v>
          </cell>
          <cell r="Q947" t="b">
            <v>1</v>
          </cell>
          <cell r="R947">
            <v>1</v>
          </cell>
          <cell r="S947">
            <v>850</v>
          </cell>
          <cell r="T947">
            <v>13.000000000000002</v>
          </cell>
          <cell r="U947" t="str">
            <v/>
          </cell>
          <cell r="V947">
            <v>0</v>
          </cell>
          <cell r="W947" t="str">
            <v>TRUE כפר כנא</v>
          </cell>
          <cell r="X947">
            <v>11044</v>
          </cell>
          <cell r="Y947">
            <v>1</v>
          </cell>
          <cell r="Z947">
            <v>14</v>
          </cell>
          <cell r="AA947" t="str">
            <v>Gap</v>
          </cell>
          <cell r="AB947">
            <v>1</v>
          </cell>
        </row>
        <row r="948">
          <cell r="B948">
            <v>509</v>
          </cell>
          <cell r="C948" t="str">
            <v>כפר כנא</v>
          </cell>
          <cell r="D948">
            <v>12537</v>
          </cell>
          <cell r="E948" t="str">
            <v>ם</v>
          </cell>
          <cell r="F948" t="str">
            <v>ם כפר כנא</v>
          </cell>
          <cell r="G948" t="str">
            <v>רשימת האיחוד הערבי</v>
          </cell>
          <cell r="I948" t="str">
            <v xml:space="preserve">כפר כנא </v>
          </cell>
          <cell r="J948">
            <v>11044</v>
          </cell>
          <cell r="K948">
            <v>11044</v>
          </cell>
          <cell r="L948">
            <v>7.5787758058674395E-2</v>
          </cell>
          <cell r="M948">
            <v>837</v>
          </cell>
          <cell r="N948">
            <v>7.5787758058674395E-2</v>
          </cell>
          <cell r="O948">
            <v>837</v>
          </cell>
          <cell r="P948">
            <v>13</v>
          </cell>
          <cell r="Q948" t="b">
            <v>1</v>
          </cell>
          <cell r="R948">
            <v>1</v>
          </cell>
          <cell r="S948">
            <v>850</v>
          </cell>
          <cell r="T948">
            <v>13.000000000000002</v>
          </cell>
          <cell r="U948" t="str">
            <v/>
          </cell>
          <cell r="V948">
            <v>0</v>
          </cell>
          <cell r="W948" t="str">
            <v>TRUE כפר כנא</v>
          </cell>
          <cell r="X948">
            <v>11044</v>
          </cell>
          <cell r="Y948">
            <v>1</v>
          </cell>
          <cell r="Z948">
            <v>14</v>
          </cell>
          <cell r="AA948" t="str">
            <v>Gap</v>
          </cell>
          <cell r="AB948">
            <v>1</v>
          </cell>
        </row>
        <row r="949">
          <cell r="B949">
            <v>509</v>
          </cell>
          <cell r="C949" t="str">
            <v>כפר כנא</v>
          </cell>
          <cell r="D949">
            <v>12537</v>
          </cell>
          <cell r="E949" t="str">
            <v>נ</v>
          </cell>
          <cell r="F949" t="str">
            <v>נ כפר כנא</v>
          </cell>
          <cell r="G949" t="str">
            <v>אלאסלאח ואלתנמיה</v>
          </cell>
          <cell r="H949" t="str">
            <v>ח'מאיסי מחמוד</v>
          </cell>
          <cell r="I949" t="str">
            <v>כפר כנא ח'מאיסי מחמוד</v>
          </cell>
          <cell r="J949">
            <v>11044</v>
          </cell>
          <cell r="K949">
            <v>11044</v>
          </cell>
          <cell r="L949">
            <v>6.646142701919594E-2</v>
          </cell>
          <cell r="M949">
            <v>734</v>
          </cell>
          <cell r="N949">
            <v>6.646142701919594E-2</v>
          </cell>
          <cell r="O949">
            <v>734</v>
          </cell>
          <cell r="P949">
            <v>13</v>
          </cell>
          <cell r="Q949" t="b">
            <v>1</v>
          </cell>
          <cell r="R949">
            <v>0.9</v>
          </cell>
          <cell r="S949">
            <v>850</v>
          </cell>
          <cell r="T949">
            <v>13.000000000000002</v>
          </cell>
          <cell r="U949" t="str">
            <v/>
          </cell>
          <cell r="V949">
            <v>0</v>
          </cell>
          <cell r="W949" t="str">
            <v>TRUE כפר כנא</v>
          </cell>
          <cell r="X949">
            <v>11044</v>
          </cell>
          <cell r="Y949">
            <v>1</v>
          </cell>
          <cell r="Z949">
            <v>14</v>
          </cell>
          <cell r="AA949" t="str">
            <v>Gap</v>
          </cell>
          <cell r="AB949">
            <v>1</v>
          </cell>
        </row>
        <row r="950">
          <cell r="B950">
            <v>510</v>
          </cell>
          <cell r="C950" t="str">
            <v>כפר מנדא</v>
          </cell>
          <cell r="D950">
            <v>10440</v>
          </cell>
          <cell r="E950" t="str">
            <v>ע</v>
          </cell>
          <cell r="F950" t="str">
            <v>ע כפר מנדא</v>
          </cell>
          <cell r="G950" t="str">
            <v>אעמאר</v>
          </cell>
          <cell r="I950" t="str">
            <v xml:space="preserve">כפר מנדא </v>
          </cell>
          <cell r="J950">
            <v>9648</v>
          </cell>
          <cell r="K950">
            <v>9648</v>
          </cell>
          <cell r="L950">
            <v>0.19029850746268656</v>
          </cell>
          <cell r="M950">
            <v>1836</v>
          </cell>
          <cell r="N950">
            <v>0.19029850746268656</v>
          </cell>
          <cell r="O950">
            <v>1836</v>
          </cell>
          <cell r="P950">
            <v>13</v>
          </cell>
          <cell r="Q950" t="b">
            <v>1</v>
          </cell>
          <cell r="R950">
            <v>2.5</v>
          </cell>
          <cell r="S950">
            <v>742</v>
          </cell>
          <cell r="T950">
            <v>12.200000000000001</v>
          </cell>
          <cell r="U950" t="str">
            <v>Gap</v>
          </cell>
          <cell r="V950">
            <v>0</v>
          </cell>
          <cell r="W950" t="str">
            <v>TRUE כפר מנדא</v>
          </cell>
          <cell r="X950">
            <v>8998</v>
          </cell>
          <cell r="Y950">
            <v>3</v>
          </cell>
          <cell r="Z950">
            <v>13</v>
          </cell>
          <cell r="AA950" t="str">
            <v/>
          </cell>
          <cell r="AB950">
            <v>3</v>
          </cell>
        </row>
        <row r="951">
          <cell r="B951">
            <v>510</v>
          </cell>
          <cell r="C951" t="str">
            <v>כפר מנדא</v>
          </cell>
          <cell r="D951">
            <v>10440</v>
          </cell>
          <cell r="E951" t="str">
            <v>א</v>
          </cell>
          <cell r="F951" t="str">
            <v>א כפר מנדא</v>
          </cell>
          <cell r="G951" t="str">
            <v>כפר מנדא אלמווחדה</v>
          </cell>
          <cell r="I951" t="str">
            <v xml:space="preserve">כפר מנדא </v>
          </cell>
          <cell r="J951">
            <v>9648</v>
          </cell>
          <cell r="K951">
            <v>9648</v>
          </cell>
          <cell r="L951">
            <v>0.14272388059701493</v>
          </cell>
          <cell r="M951">
            <v>1377</v>
          </cell>
          <cell r="N951">
            <v>0.14272388059701493</v>
          </cell>
          <cell r="O951">
            <v>1377</v>
          </cell>
          <cell r="P951">
            <v>13</v>
          </cell>
          <cell r="Q951" t="b">
            <v>1</v>
          </cell>
          <cell r="R951">
            <v>1.9</v>
          </cell>
          <cell r="S951">
            <v>742</v>
          </cell>
          <cell r="T951">
            <v>12.200000000000001</v>
          </cell>
          <cell r="U951" t="str">
            <v>Gap</v>
          </cell>
          <cell r="V951">
            <v>0</v>
          </cell>
          <cell r="W951" t="str">
            <v>TRUE כפר מנדא</v>
          </cell>
          <cell r="X951">
            <v>8998</v>
          </cell>
          <cell r="Y951">
            <v>2</v>
          </cell>
          <cell r="Z951">
            <v>13</v>
          </cell>
          <cell r="AA951" t="str">
            <v/>
          </cell>
          <cell r="AB951">
            <v>2</v>
          </cell>
        </row>
        <row r="952">
          <cell r="B952">
            <v>510</v>
          </cell>
          <cell r="C952" t="str">
            <v>כפר מנדא</v>
          </cell>
          <cell r="D952">
            <v>10440</v>
          </cell>
          <cell r="E952" t="str">
            <v>ן</v>
          </cell>
          <cell r="F952" t="str">
            <v>ן כפר מנדא</v>
          </cell>
          <cell r="G952" t="str">
            <v>אלאח'לאס ולופא</v>
          </cell>
          <cell r="I952" t="str">
            <v xml:space="preserve">כפר מנדא </v>
          </cell>
          <cell r="J952">
            <v>9648</v>
          </cell>
          <cell r="K952">
            <v>9648</v>
          </cell>
          <cell r="L952">
            <v>0.12147595356550581</v>
          </cell>
          <cell r="M952">
            <v>1172</v>
          </cell>
          <cell r="N952">
            <v>0.12147595356550581</v>
          </cell>
          <cell r="O952">
            <v>1172</v>
          </cell>
          <cell r="P952">
            <v>13</v>
          </cell>
          <cell r="Q952" t="b">
            <v>1</v>
          </cell>
          <cell r="R952">
            <v>1.6</v>
          </cell>
          <cell r="S952">
            <v>742</v>
          </cell>
          <cell r="T952">
            <v>12.200000000000001</v>
          </cell>
          <cell r="U952" t="str">
            <v>Gap</v>
          </cell>
          <cell r="V952">
            <v>0</v>
          </cell>
          <cell r="W952" t="str">
            <v>TRUE כפר מנדא</v>
          </cell>
          <cell r="X952">
            <v>8998</v>
          </cell>
          <cell r="Y952">
            <v>2</v>
          </cell>
          <cell r="Z952">
            <v>13</v>
          </cell>
          <cell r="AA952" t="str">
            <v/>
          </cell>
          <cell r="AB952">
            <v>2</v>
          </cell>
        </row>
        <row r="953">
          <cell r="B953">
            <v>510</v>
          </cell>
          <cell r="C953" t="str">
            <v>כפר מנדא</v>
          </cell>
          <cell r="D953">
            <v>10440</v>
          </cell>
          <cell r="E953" t="str">
            <v>הד</v>
          </cell>
          <cell r="F953" t="str">
            <v>הד כפר מנדא</v>
          </cell>
          <cell r="G953" t="str">
            <v>אלנהדה ללתג'ייר</v>
          </cell>
          <cell r="H953" t="str">
            <v>עבד אלחמיד מוחמד</v>
          </cell>
          <cell r="I953" t="str">
            <v>כפר מנדא עבד אלחמיד מוחמד</v>
          </cell>
          <cell r="J953">
            <v>9648</v>
          </cell>
          <cell r="K953">
            <v>9648</v>
          </cell>
          <cell r="L953">
            <v>0.10509950248756218</v>
          </cell>
          <cell r="M953">
            <v>1014</v>
          </cell>
          <cell r="N953">
            <v>0.10509950248756218</v>
          </cell>
          <cell r="O953">
            <v>1013.9999999999999</v>
          </cell>
          <cell r="P953">
            <v>13</v>
          </cell>
          <cell r="Q953" t="b">
            <v>1</v>
          </cell>
          <cell r="R953">
            <v>1.4</v>
          </cell>
          <cell r="S953">
            <v>742</v>
          </cell>
          <cell r="T953">
            <v>12.200000000000001</v>
          </cell>
          <cell r="U953" t="str">
            <v>Gap</v>
          </cell>
          <cell r="V953">
            <v>0</v>
          </cell>
          <cell r="W953" t="str">
            <v>TRUE כפר מנדא</v>
          </cell>
          <cell r="X953">
            <v>8998</v>
          </cell>
          <cell r="Y953">
            <v>1</v>
          </cell>
          <cell r="Z953">
            <v>13</v>
          </cell>
          <cell r="AA953" t="str">
            <v/>
          </cell>
          <cell r="AB953">
            <v>1</v>
          </cell>
        </row>
        <row r="954">
          <cell r="B954">
            <v>510</v>
          </cell>
          <cell r="C954" t="str">
            <v>כפר מנדא</v>
          </cell>
          <cell r="D954">
            <v>10440</v>
          </cell>
          <cell r="E954" t="str">
            <v>ינ</v>
          </cell>
          <cell r="F954" t="str">
            <v>ינ כפר מנדא</v>
          </cell>
          <cell r="G954" t="str">
            <v>הרפורמה</v>
          </cell>
          <cell r="I954" t="str">
            <v xml:space="preserve">כפר מנדא </v>
          </cell>
          <cell r="J954">
            <v>9648</v>
          </cell>
          <cell r="K954">
            <v>9648</v>
          </cell>
          <cell r="L954">
            <v>8.0223880597014921E-2</v>
          </cell>
          <cell r="M954">
            <v>774</v>
          </cell>
          <cell r="N954">
            <v>8.0223880597014921E-2</v>
          </cell>
          <cell r="O954">
            <v>774</v>
          </cell>
          <cell r="P954">
            <v>13</v>
          </cell>
          <cell r="Q954" t="b">
            <v>1</v>
          </cell>
          <cell r="R954">
            <v>1</v>
          </cell>
          <cell r="S954">
            <v>742</v>
          </cell>
          <cell r="T954">
            <v>12.200000000000001</v>
          </cell>
          <cell r="U954" t="str">
            <v>Gap</v>
          </cell>
          <cell r="V954">
            <v>0</v>
          </cell>
          <cell r="W954" t="str">
            <v>TRUE כפר מנדא</v>
          </cell>
          <cell r="X954">
            <v>8998</v>
          </cell>
          <cell r="Y954">
            <v>1</v>
          </cell>
          <cell r="Z954">
            <v>13</v>
          </cell>
          <cell r="AA954" t="str">
            <v/>
          </cell>
          <cell r="AB954">
            <v>1</v>
          </cell>
        </row>
        <row r="955">
          <cell r="B955">
            <v>510</v>
          </cell>
          <cell r="C955" t="str">
            <v>כפר מנדא</v>
          </cell>
          <cell r="D955">
            <v>10440</v>
          </cell>
          <cell r="E955" t="str">
            <v>כ</v>
          </cell>
          <cell r="F955" t="str">
            <v>כ כפר מנדא</v>
          </cell>
          <cell r="G955" t="str">
            <v>אלאמל</v>
          </cell>
          <cell r="I955" t="str">
            <v xml:space="preserve">כפר מנדא </v>
          </cell>
          <cell r="J955">
            <v>9648</v>
          </cell>
          <cell r="K955">
            <v>9648</v>
          </cell>
          <cell r="L955">
            <v>7.5248756218905477E-2</v>
          </cell>
          <cell r="M955">
            <v>726</v>
          </cell>
          <cell r="N955">
            <v>7.5248756218905477E-2</v>
          </cell>
          <cell r="O955">
            <v>726</v>
          </cell>
          <cell r="P955">
            <v>13</v>
          </cell>
          <cell r="Q955" t="b">
            <v>1</v>
          </cell>
          <cell r="R955">
            <v>1</v>
          </cell>
          <cell r="S955">
            <v>742</v>
          </cell>
          <cell r="T955">
            <v>12.200000000000001</v>
          </cell>
          <cell r="U955" t="str">
            <v>Gap</v>
          </cell>
          <cell r="V955">
            <v>0</v>
          </cell>
          <cell r="W955" t="str">
            <v>TRUE כפר מנדא</v>
          </cell>
          <cell r="X955">
            <v>8998</v>
          </cell>
          <cell r="Y955">
            <v>1</v>
          </cell>
          <cell r="Z955">
            <v>13</v>
          </cell>
          <cell r="AA955" t="str">
            <v/>
          </cell>
          <cell r="AB955">
            <v>1</v>
          </cell>
        </row>
        <row r="956">
          <cell r="B956">
            <v>510</v>
          </cell>
          <cell r="C956" t="str">
            <v>כפר מנדא</v>
          </cell>
          <cell r="D956">
            <v>10440</v>
          </cell>
          <cell r="E956" t="str">
            <v>יס</v>
          </cell>
          <cell r="F956" t="str">
            <v>יס כפר מנדא</v>
          </cell>
          <cell r="G956" t="str">
            <v>אלעדאלה</v>
          </cell>
          <cell r="I956" t="str">
            <v xml:space="preserve">כפר מנדא </v>
          </cell>
          <cell r="J956">
            <v>9648</v>
          </cell>
          <cell r="K956">
            <v>9648</v>
          </cell>
          <cell r="L956">
            <v>7.3901326699834166E-2</v>
          </cell>
          <cell r="M956">
            <v>713</v>
          </cell>
          <cell r="N956">
            <v>7.3901326699834166E-2</v>
          </cell>
          <cell r="O956">
            <v>713</v>
          </cell>
          <cell r="P956">
            <v>13</v>
          </cell>
          <cell r="Q956" t="b">
            <v>1</v>
          </cell>
          <cell r="R956">
            <v>1</v>
          </cell>
          <cell r="S956">
            <v>742</v>
          </cell>
          <cell r="T956">
            <v>12.200000000000001</v>
          </cell>
          <cell r="U956" t="str">
            <v>Gap</v>
          </cell>
          <cell r="V956">
            <v>0</v>
          </cell>
          <cell r="W956" t="str">
            <v>TRUE כפר מנדא</v>
          </cell>
          <cell r="X956">
            <v>8998</v>
          </cell>
          <cell r="Y956">
            <v>1</v>
          </cell>
          <cell r="Z956">
            <v>13</v>
          </cell>
          <cell r="AA956" t="str">
            <v/>
          </cell>
          <cell r="AB956">
            <v>1</v>
          </cell>
        </row>
        <row r="957">
          <cell r="B957">
            <v>510</v>
          </cell>
          <cell r="C957" t="str">
            <v>כפר מנדא</v>
          </cell>
          <cell r="D957">
            <v>10440</v>
          </cell>
          <cell r="E957" t="str">
            <v>ק</v>
          </cell>
          <cell r="F957" t="str">
            <v>ק כפר מנדא</v>
          </cell>
          <cell r="G957" t="str">
            <v>זכויות האזרח והשיוויון</v>
          </cell>
          <cell r="I957" t="str">
            <v xml:space="preserve">כפר מנדא </v>
          </cell>
          <cell r="J957">
            <v>9648</v>
          </cell>
          <cell r="K957">
            <v>9648</v>
          </cell>
          <cell r="L957">
            <v>7.2346600331674962E-2</v>
          </cell>
          <cell r="M957">
            <v>698</v>
          </cell>
          <cell r="N957">
            <v>7.2346600331674962E-2</v>
          </cell>
          <cell r="O957">
            <v>698</v>
          </cell>
          <cell r="P957">
            <v>13</v>
          </cell>
          <cell r="Q957" t="b">
            <v>1</v>
          </cell>
          <cell r="R957">
            <v>0.9</v>
          </cell>
          <cell r="S957">
            <v>742</v>
          </cell>
          <cell r="T957">
            <v>12.200000000000001</v>
          </cell>
          <cell r="U957" t="str">
            <v>Gap</v>
          </cell>
          <cell r="V957">
            <v>0</v>
          </cell>
          <cell r="W957" t="str">
            <v>TRUE כפר מנדא</v>
          </cell>
          <cell r="X957">
            <v>8998</v>
          </cell>
          <cell r="Y957">
            <v>1</v>
          </cell>
          <cell r="Z957">
            <v>13</v>
          </cell>
          <cell r="AA957" t="str">
            <v/>
          </cell>
          <cell r="AB957">
            <v>1</v>
          </cell>
        </row>
        <row r="958">
          <cell r="B958">
            <v>510</v>
          </cell>
          <cell r="C958" t="str">
            <v>כפר מנדא</v>
          </cell>
          <cell r="D958">
            <v>10440</v>
          </cell>
          <cell r="E958" t="str">
            <v>ם</v>
          </cell>
          <cell r="F958" t="str">
            <v>ם כפר מנדא</v>
          </cell>
          <cell r="G958" t="str">
            <v>אלמוסתקבל</v>
          </cell>
          <cell r="I958" t="str">
            <v xml:space="preserve">כפר מנדא </v>
          </cell>
          <cell r="J958">
            <v>9648</v>
          </cell>
          <cell r="K958">
            <v>9648</v>
          </cell>
          <cell r="L958">
            <v>7.1310116086235484E-2</v>
          </cell>
          <cell r="M958">
            <v>688</v>
          </cell>
          <cell r="N958">
            <v>7.1310116086235484E-2</v>
          </cell>
          <cell r="O958">
            <v>688</v>
          </cell>
          <cell r="P958">
            <v>13</v>
          </cell>
          <cell r="Q958" t="b">
            <v>1</v>
          </cell>
          <cell r="R958">
            <v>0.9</v>
          </cell>
          <cell r="S958">
            <v>742</v>
          </cell>
          <cell r="T958">
            <v>12.200000000000001</v>
          </cell>
          <cell r="U958" t="str">
            <v>Gap</v>
          </cell>
          <cell r="V958">
            <v>0</v>
          </cell>
          <cell r="W958" t="str">
            <v>TRUE כפר מנדא</v>
          </cell>
          <cell r="X958">
            <v>8998</v>
          </cell>
          <cell r="Y958">
            <v>1</v>
          </cell>
          <cell r="Z958">
            <v>13</v>
          </cell>
          <cell r="AA958" t="str">
            <v/>
          </cell>
          <cell r="AB958">
            <v>1</v>
          </cell>
        </row>
        <row r="959">
          <cell r="B959">
            <v>510</v>
          </cell>
          <cell r="C959" t="str">
            <v>כפר מנדא</v>
          </cell>
          <cell r="D959">
            <v>10440</v>
          </cell>
          <cell r="E959" t="str">
            <v>גד</v>
          </cell>
          <cell r="F959" t="str">
            <v>גד כפר מנדא</v>
          </cell>
          <cell r="G959" t="str">
            <v>החזית הדמוקרטית לשלום ושוויון</v>
          </cell>
          <cell r="I959" t="str">
            <v xml:space="preserve">כפר מנדא </v>
          </cell>
          <cell r="J959">
            <v>9648</v>
          </cell>
          <cell r="K959">
            <v>9648</v>
          </cell>
          <cell r="L959">
            <v>3.8038971807628524E-2</v>
          </cell>
          <cell r="M959">
            <v>367</v>
          </cell>
          <cell r="N959">
            <v>3.8038971807628524E-2</v>
          </cell>
          <cell r="O959">
            <v>367</v>
          </cell>
          <cell r="P959">
            <v>13</v>
          </cell>
          <cell r="Q959" t="b">
            <v>0</v>
          </cell>
          <cell r="R959">
            <v>0</v>
          </cell>
          <cell r="S959">
            <v>742</v>
          </cell>
          <cell r="T959">
            <v>12.200000000000001</v>
          </cell>
          <cell r="U959" t="str">
            <v>Gap</v>
          </cell>
          <cell r="V959">
            <v>0</v>
          </cell>
          <cell r="W959" t="str">
            <v>FALSE כפר מנדא</v>
          </cell>
          <cell r="X959">
            <v>650</v>
          </cell>
          <cell r="Y959">
            <v>0</v>
          </cell>
          <cell r="Z959">
            <v>13</v>
          </cell>
          <cell r="AA959" t="str">
            <v/>
          </cell>
          <cell r="AB959">
            <v>0</v>
          </cell>
        </row>
        <row r="960">
          <cell r="B960">
            <v>510</v>
          </cell>
          <cell r="C960" t="str">
            <v>כפר מנדא</v>
          </cell>
          <cell r="D960">
            <v>10440</v>
          </cell>
          <cell r="E960" t="str">
            <v>ץ</v>
          </cell>
          <cell r="F960" t="str">
            <v>ץ כפר מנדא</v>
          </cell>
          <cell r="G960" t="str">
            <v>אלשבאב</v>
          </cell>
          <cell r="I960" t="str">
            <v xml:space="preserve">כפר מנדא </v>
          </cell>
          <cell r="J960">
            <v>9648</v>
          </cell>
          <cell r="K960">
            <v>9648</v>
          </cell>
          <cell r="L960">
            <v>2.933250414593698E-2</v>
          </cell>
          <cell r="M960">
            <v>283</v>
          </cell>
          <cell r="N960">
            <v>2.933250414593698E-2</v>
          </cell>
          <cell r="O960">
            <v>283</v>
          </cell>
          <cell r="P960">
            <v>13</v>
          </cell>
          <cell r="Q960" t="b">
            <v>0</v>
          </cell>
          <cell r="R960">
            <v>0</v>
          </cell>
          <cell r="S960">
            <v>742</v>
          </cell>
          <cell r="T960">
            <v>12.200000000000001</v>
          </cell>
          <cell r="U960" t="str">
            <v>Gap</v>
          </cell>
          <cell r="V960">
            <v>0</v>
          </cell>
          <cell r="W960" t="str">
            <v>FALSE כפר מנדא</v>
          </cell>
          <cell r="X960">
            <v>650</v>
          </cell>
          <cell r="Y960">
            <v>0</v>
          </cell>
          <cell r="Z960">
            <v>13</v>
          </cell>
          <cell r="AA960" t="str">
            <v/>
          </cell>
          <cell r="AB960">
            <v>0</v>
          </cell>
        </row>
        <row r="961">
          <cell r="B961">
            <v>510</v>
          </cell>
          <cell r="C961" t="str">
            <v>כפר מנדא</v>
          </cell>
          <cell r="D961">
            <v>10440</v>
          </cell>
          <cell r="E961" t="str">
            <v>זך</v>
          </cell>
          <cell r="F961" t="str">
            <v>זך כפר מנדא</v>
          </cell>
          <cell r="G961" t="str">
            <v>אלרסאלה</v>
          </cell>
          <cell r="H961" t="str">
            <v>עבד אל חלים טאהא</v>
          </cell>
          <cell r="I961" t="str">
            <v>כפר מנדא עבד אל חלים טאהא</v>
          </cell>
          <cell r="J961">
            <v>9648</v>
          </cell>
          <cell r="K961">
            <v>9648</v>
          </cell>
          <cell r="L961">
            <v>0</v>
          </cell>
          <cell r="N961">
            <v>0</v>
          </cell>
          <cell r="O961">
            <v>0</v>
          </cell>
          <cell r="P961">
            <v>13</v>
          </cell>
          <cell r="Q961" t="b">
            <v>0</v>
          </cell>
          <cell r="R961">
            <v>0</v>
          </cell>
          <cell r="S961">
            <v>742</v>
          </cell>
          <cell r="T961">
            <v>12.200000000000001</v>
          </cell>
          <cell r="U961" t="str">
            <v>Gap</v>
          </cell>
          <cell r="V961">
            <v>1</v>
          </cell>
          <cell r="W961" t="str">
            <v>FALSE כפר מנדא</v>
          </cell>
          <cell r="X961">
            <v>650</v>
          </cell>
          <cell r="Y961">
            <v>0</v>
          </cell>
          <cell r="Z961">
            <v>13</v>
          </cell>
          <cell r="AA961" t="str">
            <v/>
          </cell>
          <cell r="AB961">
            <v>1</v>
          </cell>
        </row>
        <row r="962">
          <cell r="B962">
            <v>510</v>
          </cell>
          <cell r="C962" t="str">
            <v>כפר מנדא</v>
          </cell>
          <cell r="D962">
            <v>10440</v>
          </cell>
          <cell r="E962" t="str">
            <v>י</v>
          </cell>
          <cell r="F962" t="str">
            <v>י כפר מנדא</v>
          </cell>
          <cell r="G962" t="str">
            <v>הצדק</v>
          </cell>
          <cell r="H962" t="str">
            <v>זידאן אבראהים</v>
          </cell>
          <cell r="I962" t="str">
            <v>כפר מנדא זידאן אבראהים</v>
          </cell>
          <cell r="J962">
            <v>9648</v>
          </cell>
          <cell r="K962">
            <v>9648</v>
          </cell>
          <cell r="L962">
            <v>0</v>
          </cell>
          <cell r="N962">
            <v>0</v>
          </cell>
          <cell r="O962">
            <v>0</v>
          </cell>
          <cell r="P962">
            <v>13</v>
          </cell>
          <cell r="Q962" t="b">
            <v>0</v>
          </cell>
          <cell r="R962">
            <v>0</v>
          </cell>
          <cell r="S962">
            <v>742</v>
          </cell>
          <cell r="T962">
            <v>12.200000000000001</v>
          </cell>
          <cell r="U962" t="str">
            <v>Gap</v>
          </cell>
          <cell r="V962">
            <v>0</v>
          </cell>
          <cell r="W962" t="str">
            <v>FALSE כפר מנדא</v>
          </cell>
          <cell r="X962">
            <v>650</v>
          </cell>
          <cell r="Y962">
            <v>0</v>
          </cell>
          <cell r="Z962">
            <v>13</v>
          </cell>
          <cell r="AA962" t="str">
            <v/>
          </cell>
          <cell r="AB962">
            <v>0</v>
          </cell>
        </row>
        <row r="963">
          <cell r="B963">
            <v>510</v>
          </cell>
          <cell r="C963" t="str">
            <v>כפר מנדא</v>
          </cell>
          <cell r="D963">
            <v>10440</v>
          </cell>
          <cell r="E963" t="str">
            <v>ף</v>
          </cell>
          <cell r="F963" t="str">
            <v>ף כפר מנדא</v>
          </cell>
          <cell r="G963" t="str">
            <v>בלדי</v>
          </cell>
          <cell r="H963" t="str">
            <v>זידאן האני</v>
          </cell>
          <cell r="I963" t="str">
            <v>כפר מנדא זידאן האני</v>
          </cell>
          <cell r="J963">
            <v>9648</v>
          </cell>
          <cell r="K963">
            <v>9648</v>
          </cell>
          <cell r="L963">
            <v>0</v>
          </cell>
          <cell r="N963">
            <v>0</v>
          </cell>
          <cell r="O963">
            <v>0</v>
          </cell>
          <cell r="P963">
            <v>13</v>
          </cell>
          <cell r="Q963" t="b">
            <v>0</v>
          </cell>
          <cell r="R963">
            <v>0</v>
          </cell>
          <cell r="S963">
            <v>742</v>
          </cell>
          <cell r="T963">
            <v>12.200000000000001</v>
          </cell>
          <cell r="U963" t="str">
            <v>Gap</v>
          </cell>
          <cell r="V963">
            <v>0</v>
          </cell>
          <cell r="W963" t="str">
            <v>FALSE כפר מנדא</v>
          </cell>
          <cell r="X963">
            <v>650</v>
          </cell>
          <cell r="Y963">
            <v>0</v>
          </cell>
          <cell r="Z963">
            <v>13</v>
          </cell>
          <cell r="AA963" t="str">
            <v/>
          </cell>
          <cell r="AB963">
            <v>0</v>
          </cell>
        </row>
        <row r="964">
          <cell r="B964">
            <v>6900</v>
          </cell>
          <cell r="C964" t="str">
            <v>כפר סבא</v>
          </cell>
          <cell r="D964">
            <v>76184</v>
          </cell>
          <cell r="E964" t="str">
            <v>פ</v>
          </cell>
          <cell r="F964" t="str">
            <v>פ כפר סבא</v>
          </cell>
          <cell r="G964" t="str">
            <v>מעוף בראשות יהודה בן חמו</v>
          </cell>
          <cell r="H964" t="str">
            <v>בן חמו יהודה</v>
          </cell>
          <cell r="I964" t="str">
            <v>כפר סבא בן חמו יהודה</v>
          </cell>
          <cell r="J964">
            <v>34143</v>
          </cell>
          <cell r="K964">
            <v>34143</v>
          </cell>
          <cell r="L964">
            <v>0.28477286705913363</v>
          </cell>
          <cell r="M964">
            <v>9723</v>
          </cell>
          <cell r="N964">
            <v>0.28477286705913363</v>
          </cell>
          <cell r="O964">
            <v>9723</v>
          </cell>
          <cell r="P964">
            <v>19</v>
          </cell>
          <cell r="Q964" t="b">
            <v>1</v>
          </cell>
          <cell r="R964">
            <v>5.4</v>
          </cell>
          <cell r="S964">
            <v>1797</v>
          </cell>
          <cell r="T964">
            <v>17.500000000000004</v>
          </cell>
          <cell r="U964" t="str">
            <v>Gap</v>
          </cell>
          <cell r="V964">
            <v>1</v>
          </cell>
          <cell r="W964" t="str">
            <v>TRUE כפר סבא</v>
          </cell>
          <cell r="X964">
            <v>31506</v>
          </cell>
          <cell r="Y964">
            <v>6</v>
          </cell>
          <cell r="Z964">
            <v>19</v>
          </cell>
          <cell r="AA964" t="str">
            <v/>
          </cell>
          <cell r="AB964">
            <v>7</v>
          </cell>
        </row>
        <row r="965">
          <cell r="B965">
            <v>6900</v>
          </cell>
          <cell r="C965" t="str">
            <v>כפר סבא</v>
          </cell>
          <cell r="D965">
            <v>76184</v>
          </cell>
          <cell r="E965" t="str">
            <v>מרצ</v>
          </cell>
          <cell r="F965" t="str">
            <v>מרצ כפר סבא</v>
          </cell>
          <cell r="G965" t="str">
            <v>מרצ כפר סבא בראשות עילאי הרסגור הנדין</v>
          </cell>
          <cell r="I965" t="str">
            <v xml:space="preserve">כפר סבא </v>
          </cell>
          <cell r="J965">
            <v>34143</v>
          </cell>
          <cell r="K965">
            <v>34143</v>
          </cell>
          <cell r="L965">
            <v>0.19728787745657969</v>
          </cell>
          <cell r="M965">
            <v>6736</v>
          </cell>
          <cell r="N965">
            <v>0.19728787745657969</v>
          </cell>
          <cell r="O965">
            <v>6736</v>
          </cell>
          <cell r="P965">
            <v>19</v>
          </cell>
          <cell r="Q965" t="b">
            <v>1</v>
          </cell>
          <cell r="R965">
            <v>3.7</v>
          </cell>
          <cell r="S965">
            <v>1797</v>
          </cell>
          <cell r="T965">
            <v>17.500000000000004</v>
          </cell>
          <cell r="U965" t="str">
            <v>Gap</v>
          </cell>
          <cell r="V965">
            <v>0</v>
          </cell>
          <cell r="W965" t="str">
            <v>TRUE כפר סבא</v>
          </cell>
          <cell r="X965">
            <v>31506</v>
          </cell>
          <cell r="Y965">
            <v>4</v>
          </cell>
          <cell r="Z965">
            <v>19</v>
          </cell>
          <cell r="AA965" t="str">
            <v/>
          </cell>
          <cell r="AB965">
            <v>4</v>
          </cell>
        </row>
        <row r="966">
          <cell r="B966">
            <v>6900</v>
          </cell>
          <cell r="C966" t="str">
            <v>כפר סבא</v>
          </cell>
          <cell r="D966">
            <v>76184</v>
          </cell>
          <cell r="E966" t="str">
            <v>ס</v>
          </cell>
          <cell r="F966" t="str">
            <v>ס כפר סבא</v>
          </cell>
          <cell r="G966" t="str">
            <v>תפו"ח בראשות יובל לוי</v>
          </cell>
          <cell r="H966" t="str">
            <v>לוי יובל</v>
          </cell>
          <cell r="I966" t="str">
            <v>כפר סבא לוי יובל</v>
          </cell>
          <cell r="J966">
            <v>34143</v>
          </cell>
          <cell r="K966">
            <v>34143</v>
          </cell>
          <cell r="L966">
            <v>0.13261869197200013</v>
          </cell>
          <cell r="M966">
            <v>4528</v>
          </cell>
          <cell r="N966">
            <v>0.13261869197200013</v>
          </cell>
          <cell r="O966">
            <v>4528</v>
          </cell>
          <cell r="P966">
            <v>19</v>
          </cell>
          <cell r="Q966" t="b">
            <v>1</v>
          </cell>
          <cell r="R966">
            <v>2.5</v>
          </cell>
          <cell r="S966">
            <v>1797</v>
          </cell>
          <cell r="T966">
            <v>17.500000000000004</v>
          </cell>
          <cell r="U966" t="str">
            <v>Gap</v>
          </cell>
          <cell r="V966">
            <v>0</v>
          </cell>
          <cell r="W966" t="str">
            <v>TRUE כפר סבא</v>
          </cell>
          <cell r="X966">
            <v>31506</v>
          </cell>
          <cell r="Y966">
            <v>3</v>
          </cell>
          <cell r="Z966">
            <v>19</v>
          </cell>
          <cell r="AA966" t="str">
            <v/>
          </cell>
          <cell r="AB966">
            <v>3</v>
          </cell>
        </row>
        <row r="967">
          <cell r="B967">
            <v>6900</v>
          </cell>
          <cell r="C967" t="str">
            <v>כפר סבא</v>
          </cell>
          <cell r="D967">
            <v>76184</v>
          </cell>
          <cell r="E967" t="str">
            <v>ב</v>
          </cell>
          <cell r="F967" t="str">
            <v>ב כפר סבא</v>
          </cell>
          <cell r="G967" t="str">
            <v>תנופה בראשות עו"ד איתן צנעני</v>
          </cell>
          <cell r="I967" t="str">
            <v xml:space="preserve">כפר סבא </v>
          </cell>
          <cell r="J967">
            <v>34143</v>
          </cell>
          <cell r="K967">
            <v>34143</v>
          </cell>
          <cell r="L967">
            <v>0.12479864100987025</v>
          </cell>
          <cell r="M967">
            <v>4261</v>
          </cell>
          <cell r="N967">
            <v>0.12479864100987025</v>
          </cell>
          <cell r="O967">
            <v>4261</v>
          </cell>
          <cell r="P967">
            <v>19</v>
          </cell>
          <cell r="Q967" t="b">
            <v>1</v>
          </cell>
          <cell r="R967">
            <v>2.4</v>
          </cell>
          <cell r="S967">
            <v>1797</v>
          </cell>
          <cell r="T967">
            <v>17.500000000000004</v>
          </cell>
          <cell r="U967" t="str">
            <v>Gap</v>
          </cell>
          <cell r="V967">
            <v>0</v>
          </cell>
          <cell r="W967" t="str">
            <v>TRUE כפר סבא</v>
          </cell>
          <cell r="X967">
            <v>31506</v>
          </cell>
          <cell r="Y967">
            <v>2</v>
          </cell>
          <cell r="Z967">
            <v>19</v>
          </cell>
          <cell r="AA967" t="str">
            <v/>
          </cell>
          <cell r="AB967">
            <v>2</v>
          </cell>
        </row>
        <row r="968">
          <cell r="B968">
            <v>6900</v>
          </cell>
          <cell r="C968" t="str">
            <v>כפר סבא</v>
          </cell>
          <cell r="D968">
            <v>76184</v>
          </cell>
          <cell r="E968" t="str">
            <v>זך</v>
          </cell>
          <cell r="F968" t="str">
            <v>זך כפר סבא</v>
          </cell>
          <cell r="G968" t="str">
            <v>כפר סבא שלנו</v>
          </cell>
          <cell r="H968" t="str">
            <v>שיינפיין אברהם ממה</v>
          </cell>
          <cell r="I968" t="str">
            <v>כפר סבא שיינפיין אברהם ממה</v>
          </cell>
          <cell r="J968">
            <v>34143</v>
          </cell>
          <cell r="K968">
            <v>34143</v>
          </cell>
          <cell r="L968">
            <v>6.0275898427203232E-2</v>
          </cell>
          <cell r="M968">
            <v>2058</v>
          </cell>
          <cell r="N968">
            <v>6.0275898427203232E-2</v>
          </cell>
          <cell r="O968">
            <v>2058</v>
          </cell>
          <cell r="P968">
            <v>19</v>
          </cell>
          <cell r="Q968" t="b">
            <v>1</v>
          </cell>
          <cell r="R968">
            <v>1.1000000000000001</v>
          </cell>
          <cell r="S968">
            <v>1797</v>
          </cell>
          <cell r="T968">
            <v>17.500000000000004</v>
          </cell>
          <cell r="U968" t="str">
            <v>Gap</v>
          </cell>
          <cell r="V968">
            <v>0</v>
          </cell>
          <cell r="W968" t="str">
            <v>TRUE כפר סבא</v>
          </cell>
          <cell r="X968">
            <v>31506</v>
          </cell>
          <cell r="Y968">
            <v>1</v>
          </cell>
          <cell r="Z968">
            <v>19</v>
          </cell>
          <cell r="AA968" t="str">
            <v/>
          </cell>
          <cell r="AB968">
            <v>1</v>
          </cell>
        </row>
        <row r="969">
          <cell r="B969">
            <v>6900</v>
          </cell>
          <cell r="C969" t="str">
            <v>כפר סבא</v>
          </cell>
          <cell r="D969">
            <v>76184</v>
          </cell>
          <cell r="E969" t="str">
            <v>אמת</v>
          </cell>
          <cell r="F969" t="str">
            <v>אמת כפר סבא</v>
          </cell>
          <cell r="G969" t="str">
            <v>מפלגת העבודה</v>
          </cell>
          <cell r="I969" t="str">
            <v xml:space="preserve">כפר סבא </v>
          </cell>
          <cell r="J969">
            <v>34143</v>
          </cell>
          <cell r="K969">
            <v>34143</v>
          </cell>
          <cell r="L969">
            <v>4.1443341241250035E-2</v>
          </cell>
          <cell r="M969">
            <v>1415</v>
          </cell>
          <cell r="N969">
            <v>4.1443341241250035E-2</v>
          </cell>
          <cell r="O969">
            <v>1415</v>
          </cell>
          <cell r="P969">
            <v>19</v>
          </cell>
          <cell r="Q969" t="b">
            <v>1</v>
          </cell>
          <cell r="R969">
            <v>0.8</v>
          </cell>
          <cell r="S969">
            <v>1797</v>
          </cell>
          <cell r="T969">
            <v>17.500000000000004</v>
          </cell>
          <cell r="U969" t="str">
            <v>Gap</v>
          </cell>
          <cell r="V969">
            <v>0</v>
          </cell>
          <cell r="W969" t="str">
            <v>TRUE כפר סבא</v>
          </cell>
          <cell r="X969">
            <v>31506</v>
          </cell>
          <cell r="Y969">
            <v>1</v>
          </cell>
          <cell r="Z969">
            <v>19</v>
          </cell>
          <cell r="AA969" t="str">
            <v/>
          </cell>
          <cell r="AB969">
            <v>1</v>
          </cell>
        </row>
        <row r="970">
          <cell r="B970">
            <v>6900</v>
          </cell>
          <cell r="C970" t="str">
            <v>כפר סבא</v>
          </cell>
          <cell r="D970">
            <v>76184</v>
          </cell>
          <cell r="E970" t="str">
            <v>מחל</v>
          </cell>
          <cell r="F970" t="str">
            <v>מחל כפר סבא</v>
          </cell>
          <cell r="G970" t="str">
            <v>הליכוד בראשות אורן כהן</v>
          </cell>
          <cell r="H970" t="str">
            <v>כהן אורן</v>
          </cell>
          <cell r="I970" t="str">
            <v>כפר סבא כהן אורן</v>
          </cell>
          <cell r="J970">
            <v>34143</v>
          </cell>
          <cell r="K970">
            <v>34143</v>
          </cell>
          <cell r="L970">
            <v>4.1091878276659929E-2</v>
          </cell>
          <cell r="M970">
            <v>1403</v>
          </cell>
          <cell r="N970">
            <v>4.1091878276659929E-2</v>
          </cell>
          <cell r="O970">
            <v>1403</v>
          </cell>
          <cell r="P970">
            <v>19</v>
          </cell>
          <cell r="Q970" t="b">
            <v>1</v>
          </cell>
          <cell r="R970">
            <v>0.8</v>
          </cell>
          <cell r="S970">
            <v>1797</v>
          </cell>
          <cell r="T970">
            <v>17.500000000000004</v>
          </cell>
          <cell r="U970" t="str">
            <v>Gap</v>
          </cell>
          <cell r="V970">
            <v>0</v>
          </cell>
          <cell r="W970" t="str">
            <v>TRUE כפר סבא</v>
          </cell>
          <cell r="X970">
            <v>31506</v>
          </cell>
          <cell r="Y970">
            <v>1</v>
          </cell>
          <cell r="Z970">
            <v>19</v>
          </cell>
          <cell r="AA970" t="str">
            <v/>
          </cell>
          <cell r="AB970">
            <v>1</v>
          </cell>
        </row>
        <row r="971">
          <cell r="B971">
            <v>6900</v>
          </cell>
          <cell r="C971" t="str">
            <v>כפר סבא</v>
          </cell>
          <cell r="D971">
            <v>76184</v>
          </cell>
          <cell r="E971" t="str">
            <v>שס</v>
          </cell>
          <cell r="F971" t="str">
            <v>שס כפר סבא</v>
          </cell>
          <cell r="G971" t="str">
            <v>שס כפר סבא בראשות שמעון פרץ</v>
          </cell>
          <cell r="I971" t="str">
            <v xml:space="preserve">כפר סבא </v>
          </cell>
          <cell r="J971">
            <v>34143</v>
          </cell>
          <cell r="K971">
            <v>34143</v>
          </cell>
          <cell r="L971">
            <v>4.0476818088627242E-2</v>
          </cell>
          <cell r="M971">
            <v>1382</v>
          </cell>
          <cell r="N971">
            <v>4.0476818088627242E-2</v>
          </cell>
          <cell r="O971">
            <v>1382</v>
          </cell>
          <cell r="P971">
            <v>19</v>
          </cell>
          <cell r="Q971" t="b">
            <v>1</v>
          </cell>
          <cell r="R971">
            <v>0.8</v>
          </cell>
          <cell r="S971">
            <v>1797</v>
          </cell>
          <cell r="T971">
            <v>17.500000000000004</v>
          </cell>
          <cell r="U971" t="str">
            <v>Gap</v>
          </cell>
          <cell r="V971">
            <v>0</v>
          </cell>
          <cell r="W971" t="str">
            <v>TRUE כפר סבא</v>
          </cell>
          <cell r="X971">
            <v>31506</v>
          </cell>
          <cell r="Y971">
            <v>1</v>
          </cell>
          <cell r="Z971">
            <v>19</v>
          </cell>
          <cell r="AA971" t="str">
            <v/>
          </cell>
          <cell r="AB971">
            <v>1</v>
          </cell>
        </row>
        <row r="972">
          <cell r="B972">
            <v>6900</v>
          </cell>
          <cell r="C972" t="str">
            <v>כפר סבא</v>
          </cell>
          <cell r="D972">
            <v>76184</v>
          </cell>
          <cell r="E972" t="str">
            <v>נ</v>
          </cell>
          <cell r="F972" t="str">
            <v>נ כפר סבא</v>
          </cell>
          <cell r="G972" t="str">
            <v>נשמה לכפר סבא</v>
          </cell>
          <cell r="H972" t="str">
            <v>מרק אירית</v>
          </cell>
          <cell r="I972" t="str">
            <v>כפר סבא מרק אירית</v>
          </cell>
          <cell r="J972">
            <v>34143</v>
          </cell>
          <cell r="K972">
            <v>34143</v>
          </cell>
          <cell r="L972">
            <v>2.9024983159066282E-2</v>
          </cell>
          <cell r="M972">
            <v>991</v>
          </cell>
          <cell r="N972">
            <v>2.9024983159066282E-2</v>
          </cell>
          <cell r="O972">
            <v>991</v>
          </cell>
          <cell r="P972">
            <v>19</v>
          </cell>
          <cell r="Q972" t="b">
            <v>0</v>
          </cell>
          <cell r="R972">
            <v>0</v>
          </cell>
          <cell r="S972">
            <v>1797</v>
          </cell>
          <cell r="T972">
            <v>17.500000000000004</v>
          </cell>
          <cell r="U972" t="str">
            <v>Gap</v>
          </cell>
          <cell r="V972">
            <v>0</v>
          </cell>
          <cell r="W972" t="str">
            <v>FALSE כפר סבא</v>
          </cell>
          <cell r="X972">
            <v>2637</v>
          </cell>
          <cell r="Y972">
            <v>0</v>
          </cell>
          <cell r="Z972">
            <v>19</v>
          </cell>
          <cell r="AA972" t="str">
            <v/>
          </cell>
          <cell r="AB972">
            <v>0</v>
          </cell>
        </row>
        <row r="973">
          <cell r="B973">
            <v>6900</v>
          </cell>
          <cell r="C973" t="str">
            <v>כפר סבא</v>
          </cell>
          <cell r="D973">
            <v>76184</v>
          </cell>
          <cell r="E973" t="str">
            <v>ל</v>
          </cell>
          <cell r="F973" t="str">
            <v>ל כפר סבא</v>
          </cell>
          <cell r="G973" t="str">
            <v>ישראל ביתנו בראשות בועז אוסניס</v>
          </cell>
          <cell r="I973" t="str">
            <v xml:space="preserve">כפר סבא </v>
          </cell>
          <cell r="J973">
            <v>34143</v>
          </cell>
          <cell r="K973">
            <v>34143</v>
          </cell>
          <cell r="L973">
            <v>2.64475880854055E-2</v>
          </cell>
          <cell r="M973">
            <v>903</v>
          </cell>
          <cell r="N973">
            <v>2.64475880854055E-2</v>
          </cell>
          <cell r="O973">
            <v>903</v>
          </cell>
          <cell r="P973">
            <v>19</v>
          </cell>
          <cell r="Q973" t="b">
            <v>0</v>
          </cell>
          <cell r="R973">
            <v>0</v>
          </cell>
          <cell r="S973">
            <v>1797</v>
          </cell>
          <cell r="T973">
            <v>17.500000000000004</v>
          </cell>
          <cell r="U973" t="str">
            <v>Gap</v>
          </cell>
          <cell r="V973">
            <v>0</v>
          </cell>
          <cell r="W973" t="str">
            <v>FALSE כפר סבא</v>
          </cell>
          <cell r="X973">
            <v>2637</v>
          </cell>
          <cell r="Y973">
            <v>0</v>
          </cell>
          <cell r="Z973">
            <v>19</v>
          </cell>
          <cell r="AA973" t="str">
            <v/>
          </cell>
          <cell r="AB973">
            <v>0</v>
          </cell>
        </row>
        <row r="974">
          <cell r="B974">
            <v>6900</v>
          </cell>
          <cell r="C974" t="str">
            <v>כפר סבא</v>
          </cell>
          <cell r="D974">
            <v>76184</v>
          </cell>
          <cell r="E974" t="str">
            <v>ק</v>
          </cell>
          <cell r="F974" t="str">
            <v>ק כפר סבא</v>
          </cell>
          <cell r="G974" t="str">
            <v>קול החינוך בראשות יאיר אברהם</v>
          </cell>
          <cell r="I974" t="str">
            <v xml:space="preserve">כפר סבא </v>
          </cell>
          <cell r="J974">
            <v>34143</v>
          </cell>
          <cell r="K974">
            <v>34143</v>
          </cell>
          <cell r="L974">
            <v>2.1761415224204082E-2</v>
          </cell>
          <cell r="M974">
            <v>743</v>
          </cell>
          <cell r="N974">
            <v>2.1761415224204082E-2</v>
          </cell>
          <cell r="O974">
            <v>743</v>
          </cell>
          <cell r="P974">
            <v>19</v>
          </cell>
          <cell r="Q974" t="b">
            <v>0</v>
          </cell>
          <cell r="R974">
            <v>0</v>
          </cell>
          <cell r="S974">
            <v>1797</v>
          </cell>
          <cell r="T974">
            <v>17.500000000000004</v>
          </cell>
          <cell r="U974" t="str">
            <v>Gap</v>
          </cell>
          <cell r="V974">
            <v>0</v>
          </cell>
          <cell r="W974" t="str">
            <v>FALSE כפר סבא</v>
          </cell>
          <cell r="X974">
            <v>2637</v>
          </cell>
          <cell r="Y974">
            <v>0</v>
          </cell>
          <cell r="Z974">
            <v>19</v>
          </cell>
          <cell r="AA974" t="str">
            <v/>
          </cell>
          <cell r="AB974">
            <v>0</v>
          </cell>
        </row>
        <row r="975">
          <cell r="B975">
            <v>634</v>
          </cell>
          <cell r="C975" t="str">
            <v>כפר קאסם</v>
          </cell>
          <cell r="D975">
            <v>12885</v>
          </cell>
          <cell r="E975" t="str">
            <v>טהפ</v>
          </cell>
          <cell r="F975" t="str">
            <v>טהפ כפר קאסם</v>
          </cell>
          <cell r="G975" t="str">
            <v>אלאזדהאר</v>
          </cell>
          <cell r="I975" t="str">
            <v xml:space="preserve">כפר קאסם </v>
          </cell>
          <cell r="J975">
            <v>11805</v>
          </cell>
          <cell r="K975">
            <v>11805</v>
          </cell>
          <cell r="L975">
            <v>8.3015671325709445E-2</v>
          </cell>
          <cell r="M975">
            <v>980</v>
          </cell>
          <cell r="N975">
            <v>8.3015671325709445E-2</v>
          </cell>
          <cell r="O975">
            <v>980</v>
          </cell>
          <cell r="P975">
            <v>13</v>
          </cell>
          <cell r="Q975" t="b">
            <v>1</v>
          </cell>
          <cell r="R975">
            <v>1.1000000000000001</v>
          </cell>
          <cell r="S975">
            <v>908</v>
          </cell>
          <cell r="T975">
            <v>10.500000000000002</v>
          </cell>
          <cell r="U975" t="str">
            <v>Gap</v>
          </cell>
          <cell r="V975">
            <v>0</v>
          </cell>
          <cell r="W975" t="str">
            <v>TRUE כפר קאסם</v>
          </cell>
          <cell r="X975">
            <v>9393</v>
          </cell>
          <cell r="Y975">
            <v>1</v>
          </cell>
          <cell r="Z975">
            <v>12</v>
          </cell>
          <cell r="AA975" t="str">
            <v>Gap</v>
          </cell>
          <cell r="AB975">
            <v>1</v>
          </cell>
        </row>
        <row r="976">
          <cell r="B976">
            <v>634</v>
          </cell>
          <cell r="C976" t="str">
            <v>כפר קאסם</v>
          </cell>
          <cell r="D976">
            <v>12885</v>
          </cell>
          <cell r="E976" t="str">
            <v>נס</v>
          </cell>
          <cell r="F976" t="str">
            <v>נס כפר קאסם</v>
          </cell>
          <cell r="G976" t="str">
            <v>אלנהדה</v>
          </cell>
          <cell r="I976" t="str">
            <v xml:space="preserve">כפר קאסם </v>
          </cell>
          <cell r="J976">
            <v>11805</v>
          </cell>
          <cell r="K976">
            <v>11805</v>
          </cell>
          <cell r="L976">
            <v>7.8102498941126641E-2</v>
          </cell>
          <cell r="M976">
            <v>922</v>
          </cell>
          <cell r="N976">
            <v>7.8102498941126641E-2</v>
          </cell>
          <cell r="O976">
            <v>922</v>
          </cell>
          <cell r="P976">
            <v>13</v>
          </cell>
          <cell r="Q976" t="b">
            <v>1</v>
          </cell>
          <cell r="R976">
            <v>1</v>
          </cell>
          <cell r="S976">
            <v>908</v>
          </cell>
          <cell r="T976">
            <v>10.500000000000002</v>
          </cell>
          <cell r="U976" t="str">
            <v>Gap</v>
          </cell>
          <cell r="V976">
            <v>0</v>
          </cell>
          <cell r="W976" t="str">
            <v>TRUE כפר קאסם</v>
          </cell>
          <cell r="X976">
            <v>9393</v>
          </cell>
          <cell r="Y976">
            <v>1</v>
          </cell>
          <cell r="Z976">
            <v>12</v>
          </cell>
          <cell r="AA976" t="str">
            <v>Gap</v>
          </cell>
          <cell r="AB976">
            <v>1</v>
          </cell>
        </row>
        <row r="977">
          <cell r="B977">
            <v>634</v>
          </cell>
          <cell r="C977" t="str">
            <v>כפר קאסם</v>
          </cell>
          <cell r="D977">
            <v>12885</v>
          </cell>
          <cell r="E977" t="str">
            <v>וד</v>
          </cell>
          <cell r="F977" t="str">
            <v>וד כפר קאסם</v>
          </cell>
          <cell r="G977" t="str">
            <v>אלאתיחאד</v>
          </cell>
          <cell r="I977" t="str">
            <v xml:space="preserve">כפר קאסם </v>
          </cell>
          <cell r="J977">
            <v>11805</v>
          </cell>
          <cell r="K977">
            <v>11805</v>
          </cell>
          <cell r="L977">
            <v>7.3612875900042354E-2</v>
          </cell>
          <cell r="M977">
            <v>869</v>
          </cell>
          <cell r="N977">
            <v>7.3612875900042354E-2</v>
          </cell>
          <cell r="O977">
            <v>869</v>
          </cell>
          <cell r="P977">
            <v>13</v>
          </cell>
          <cell r="Q977" t="b">
            <v>1</v>
          </cell>
          <cell r="R977">
            <v>1</v>
          </cell>
          <cell r="S977">
            <v>908</v>
          </cell>
          <cell r="T977">
            <v>10.500000000000002</v>
          </cell>
          <cell r="U977" t="str">
            <v>Gap</v>
          </cell>
          <cell r="V977">
            <v>0</v>
          </cell>
          <cell r="W977" t="str">
            <v>TRUE כפר קאסם</v>
          </cell>
          <cell r="X977">
            <v>9393</v>
          </cell>
          <cell r="Y977">
            <v>1</v>
          </cell>
          <cell r="Z977">
            <v>12</v>
          </cell>
          <cell r="AA977" t="str">
            <v>Gap</v>
          </cell>
          <cell r="AB977">
            <v>1</v>
          </cell>
        </row>
        <row r="978">
          <cell r="B978">
            <v>634</v>
          </cell>
          <cell r="C978" t="str">
            <v>כפר קאסם</v>
          </cell>
          <cell r="D978">
            <v>12885</v>
          </cell>
          <cell r="E978" t="str">
            <v>זנ</v>
          </cell>
          <cell r="F978" t="str">
            <v>זנ כפר קאסם</v>
          </cell>
          <cell r="G978" t="str">
            <v>אלפג'ר</v>
          </cell>
          <cell r="I978" t="str">
            <v xml:space="preserve">כפר קאסם </v>
          </cell>
          <cell r="J978">
            <v>11805</v>
          </cell>
          <cell r="K978">
            <v>11805</v>
          </cell>
          <cell r="L978">
            <v>6.7937314697162215E-2</v>
          </cell>
          <cell r="M978">
            <v>802</v>
          </cell>
          <cell r="N978">
            <v>6.7937314697162215E-2</v>
          </cell>
          <cell r="O978">
            <v>802</v>
          </cell>
          <cell r="P978">
            <v>13</v>
          </cell>
          <cell r="Q978" t="b">
            <v>1</v>
          </cell>
          <cell r="R978">
            <v>0.9</v>
          </cell>
          <cell r="S978">
            <v>908</v>
          </cell>
          <cell r="T978">
            <v>10.500000000000002</v>
          </cell>
          <cell r="U978" t="str">
            <v>Gap</v>
          </cell>
          <cell r="V978">
            <v>0</v>
          </cell>
          <cell r="W978" t="str">
            <v>TRUE כפר קאסם</v>
          </cell>
          <cell r="X978">
            <v>9393</v>
          </cell>
          <cell r="Y978">
            <v>1</v>
          </cell>
          <cell r="Z978">
            <v>12</v>
          </cell>
          <cell r="AA978" t="str">
            <v>Gap</v>
          </cell>
          <cell r="AB978">
            <v>1</v>
          </cell>
        </row>
        <row r="979">
          <cell r="B979">
            <v>634</v>
          </cell>
          <cell r="C979" t="str">
            <v>כפר קאסם</v>
          </cell>
          <cell r="D979">
            <v>12885</v>
          </cell>
          <cell r="E979" t="str">
            <v>ץף</v>
          </cell>
          <cell r="F979" t="str">
            <v>ץף כפר קאסם</v>
          </cell>
          <cell r="G979" t="str">
            <v>אלכראמה</v>
          </cell>
          <cell r="I979" t="str">
            <v xml:space="preserve">כפר קאסם </v>
          </cell>
          <cell r="J979">
            <v>11805</v>
          </cell>
          <cell r="K979">
            <v>11805</v>
          </cell>
          <cell r="L979">
            <v>6.7852604828462518E-2</v>
          </cell>
          <cell r="M979">
            <v>801</v>
          </cell>
          <cell r="N979">
            <v>6.7852604828462518E-2</v>
          </cell>
          <cell r="O979">
            <v>801</v>
          </cell>
          <cell r="P979">
            <v>13</v>
          </cell>
          <cell r="Q979" t="b">
            <v>1</v>
          </cell>
          <cell r="R979">
            <v>0.9</v>
          </cell>
          <cell r="S979">
            <v>908</v>
          </cell>
          <cell r="T979">
            <v>10.500000000000002</v>
          </cell>
          <cell r="U979" t="str">
            <v>Gap</v>
          </cell>
          <cell r="V979">
            <v>0</v>
          </cell>
          <cell r="W979" t="str">
            <v>TRUE כפר קאסם</v>
          </cell>
          <cell r="X979">
            <v>9393</v>
          </cell>
          <cell r="Y979">
            <v>1</v>
          </cell>
          <cell r="Z979">
            <v>12</v>
          </cell>
          <cell r="AA979" t="str">
            <v>Gap</v>
          </cell>
          <cell r="AB979">
            <v>1</v>
          </cell>
        </row>
        <row r="980">
          <cell r="B980">
            <v>634</v>
          </cell>
          <cell r="C980" t="str">
            <v>כפר קאסם</v>
          </cell>
          <cell r="D980">
            <v>12885</v>
          </cell>
          <cell r="E980" t="str">
            <v>בר</v>
          </cell>
          <cell r="F980" t="str">
            <v>בר כפר קאסם</v>
          </cell>
          <cell r="G980" t="str">
            <v>זהרת אלבנא ואלאעמר</v>
          </cell>
          <cell r="I980" t="str">
            <v xml:space="preserve">כפר קאסם </v>
          </cell>
          <cell r="J980">
            <v>11805</v>
          </cell>
          <cell r="K980">
            <v>11805</v>
          </cell>
          <cell r="L980">
            <v>6.2431173231681493E-2</v>
          </cell>
          <cell r="M980">
            <v>737</v>
          </cell>
          <cell r="N980">
            <v>6.2431173231681493E-2</v>
          </cell>
          <cell r="O980">
            <v>737</v>
          </cell>
          <cell r="P980">
            <v>13</v>
          </cell>
          <cell r="Q980" t="b">
            <v>1</v>
          </cell>
          <cell r="R980">
            <v>0.8</v>
          </cell>
          <cell r="S980">
            <v>908</v>
          </cell>
          <cell r="T980">
            <v>10.500000000000002</v>
          </cell>
          <cell r="U980" t="str">
            <v>Gap</v>
          </cell>
          <cell r="V980">
            <v>0</v>
          </cell>
          <cell r="W980" t="str">
            <v>TRUE כפר קאסם</v>
          </cell>
          <cell r="X980">
            <v>9393</v>
          </cell>
          <cell r="Y980">
            <v>1</v>
          </cell>
          <cell r="Z980">
            <v>12</v>
          </cell>
          <cell r="AA980" t="str">
            <v>Gap</v>
          </cell>
          <cell r="AB980">
            <v>1</v>
          </cell>
        </row>
        <row r="981">
          <cell r="B981">
            <v>634</v>
          </cell>
          <cell r="C981" t="str">
            <v>כפר קאסם</v>
          </cell>
          <cell r="D981">
            <v>12885</v>
          </cell>
          <cell r="E981" t="str">
            <v>אז</v>
          </cell>
          <cell r="F981" t="str">
            <v>אז כפר קאסם</v>
          </cell>
          <cell r="G981" t="str">
            <v>הרשימה המאוחדת אלעזה</v>
          </cell>
          <cell r="I981" t="str">
            <v xml:space="preserve">כפר קאסם </v>
          </cell>
          <cell r="J981">
            <v>11805</v>
          </cell>
          <cell r="K981">
            <v>11805</v>
          </cell>
          <cell r="L981">
            <v>6.141465480728505E-2</v>
          </cell>
          <cell r="M981">
            <v>725</v>
          </cell>
          <cell r="N981">
            <v>6.141465480728505E-2</v>
          </cell>
          <cell r="O981">
            <v>725</v>
          </cell>
          <cell r="P981">
            <v>13</v>
          </cell>
          <cell r="Q981" t="b">
            <v>1</v>
          </cell>
          <cell r="R981">
            <v>0.8</v>
          </cell>
          <cell r="S981">
            <v>908</v>
          </cell>
          <cell r="T981">
            <v>10.500000000000002</v>
          </cell>
          <cell r="U981" t="str">
            <v>Gap</v>
          </cell>
          <cell r="V981">
            <v>0</v>
          </cell>
          <cell r="W981" t="str">
            <v>TRUE כפר קאסם</v>
          </cell>
          <cell r="X981">
            <v>9393</v>
          </cell>
          <cell r="Y981">
            <v>1</v>
          </cell>
          <cell r="Z981">
            <v>12</v>
          </cell>
          <cell r="AA981" t="str">
            <v>Gap</v>
          </cell>
          <cell r="AB981">
            <v>1</v>
          </cell>
        </row>
        <row r="982">
          <cell r="B982">
            <v>634</v>
          </cell>
          <cell r="C982" t="str">
            <v>כפר קאסם</v>
          </cell>
          <cell r="D982">
            <v>12885</v>
          </cell>
          <cell r="E982" t="str">
            <v>אצ</v>
          </cell>
          <cell r="F982" t="str">
            <v>אצ כפר קאסם</v>
          </cell>
          <cell r="G982" t="str">
            <v>בדיר אלאצל</v>
          </cell>
          <cell r="I982" t="str">
            <v xml:space="preserve">כפר קאסם </v>
          </cell>
          <cell r="J982">
            <v>11805</v>
          </cell>
          <cell r="K982">
            <v>11805</v>
          </cell>
          <cell r="L982">
            <v>6.1160525201185936E-2</v>
          </cell>
          <cell r="M982">
            <v>722</v>
          </cell>
          <cell r="N982">
            <v>6.1160525201185936E-2</v>
          </cell>
          <cell r="O982">
            <v>722</v>
          </cell>
          <cell r="P982">
            <v>13</v>
          </cell>
          <cell r="Q982" t="b">
            <v>1</v>
          </cell>
          <cell r="R982">
            <v>0.8</v>
          </cell>
          <cell r="S982">
            <v>908</v>
          </cell>
          <cell r="T982">
            <v>10.500000000000002</v>
          </cell>
          <cell r="U982" t="str">
            <v>Gap</v>
          </cell>
          <cell r="V982">
            <v>0</v>
          </cell>
          <cell r="W982" t="str">
            <v>TRUE כפר קאסם</v>
          </cell>
          <cell r="X982">
            <v>9393</v>
          </cell>
          <cell r="Y982">
            <v>1</v>
          </cell>
          <cell r="Z982">
            <v>12</v>
          </cell>
          <cell r="AA982" t="str">
            <v>Gap</v>
          </cell>
          <cell r="AB982">
            <v>1</v>
          </cell>
        </row>
        <row r="983">
          <cell r="B983">
            <v>634</v>
          </cell>
          <cell r="C983" t="str">
            <v>כפר קאסם</v>
          </cell>
          <cell r="D983">
            <v>12885</v>
          </cell>
          <cell r="E983" t="str">
            <v>נ</v>
          </cell>
          <cell r="F983" t="str">
            <v>נ כפר קאסם</v>
          </cell>
          <cell r="G983" t="str">
            <v>טאהא אלאמל</v>
          </cell>
          <cell r="I983" t="str">
            <v xml:space="preserve">כפר קאסם </v>
          </cell>
          <cell r="J983">
            <v>11805</v>
          </cell>
          <cell r="K983">
            <v>11805</v>
          </cell>
          <cell r="L983">
            <v>6.0821685726387124E-2</v>
          </cell>
          <cell r="M983">
            <v>718</v>
          </cell>
          <cell r="N983">
            <v>6.0821685726387124E-2</v>
          </cell>
          <cell r="O983">
            <v>718</v>
          </cell>
          <cell r="P983">
            <v>13</v>
          </cell>
          <cell r="Q983" t="b">
            <v>1</v>
          </cell>
          <cell r="R983">
            <v>0.8</v>
          </cell>
          <cell r="S983">
            <v>908</v>
          </cell>
          <cell r="T983">
            <v>10.500000000000002</v>
          </cell>
          <cell r="U983" t="str">
            <v>Gap</v>
          </cell>
          <cell r="V983">
            <v>0</v>
          </cell>
          <cell r="W983" t="str">
            <v>TRUE כפר קאסם</v>
          </cell>
          <cell r="X983">
            <v>9393</v>
          </cell>
          <cell r="Y983">
            <v>1</v>
          </cell>
          <cell r="Z983">
            <v>12</v>
          </cell>
          <cell r="AA983" t="str">
            <v>Gap</v>
          </cell>
          <cell r="AB983">
            <v>1</v>
          </cell>
        </row>
        <row r="984">
          <cell r="B984">
            <v>634</v>
          </cell>
          <cell r="C984" t="str">
            <v>כפר קאסם</v>
          </cell>
          <cell r="D984">
            <v>12885</v>
          </cell>
          <cell r="E984" t="str">
            <v>ג</v>
          </cell>
          <cell r="F984" t="str">
            <v>ג כפר קאסם</v>
          </cell>
          <cell r="G984" t="str">
            <v>אלמגד אלעאמרי</v>
          </cell>
          <cell r="I984" t="str">
            <v xml:space="preserve">כפר קאסם </v>
          </cell>
          <cell r="J984">
            <v>11805</v>
          </cell>
          <cell r="K984">
            <v>11805</v>
          </cell>
          <cell r="L984">
            <v>6.0144006776789494E-2</v>
          </cell>
          <cell r="M984">
            <v>710</v>
          </cell>
          <cell r="N984">
            <v>6.0144006776789494E-2</v>
          </cell>
          <cell r="O984">
            <v>710</v>
          </cell>
          <cell r="P984">
            <v>13</v>
          </cell>
          <cell r="Q984" t="b">
            <v>1</v>
          </cell>
          <cell r="R984">
            <v>0.8</v>
          </cell>
          <cell r="S984">
            <v>908</v>
          </cell>
          <cell r="T984">
            <v>10.500000000000002</v>
          </cell>
          <cell r="U984" t="str">
            <v>Gap</v>
          </cell>
          <cell r="V984">
            <v>0</v>
          </cell>
          <cell r="W984" t="str">
            <v>TRUE כפר קאסם</v>
          </cell>
          <cell r="X984">
            <v>9393</v>
          </cell>
          <cell r="Y984">
            <v>1</v>
          </cell>
          <cell r="Z984">
            <v>12</v>
          </cell>
          <cell r="AA984" t="str">
            <v>Gap</v>
          </cell>
          <cell r="AB984">
            <v>1</v>
          </cell>
        </row>
        <row r="985">
          <cell r="B985">
            <v>634</v>
          </cell>
          <cell r="C985" t="str">
            <v>כפר קאסם</v>
          </cell>
          <cell r="D985">
            <v>12885</v>
          </cell>
          <cell r="E985" t="str">
            <v>קף</v>
          </cell>
          <cell r="F985" t="str">
            <v>קף כפר קאסם</v>
          </cell>
          <cell r="G985" t="str">
            <v>אלופאק</v>
          </cell>
          <cell r="I985" t="str">
            <v xml:space="preserve">כפר קאסם </v>
          </cell>
          <cell r="J985">
            <v>11805</v>
          </cell>
          <cell r="K985">
            <v>11805</v>
          </cell>
          <cell r="L985">
            <v>5.9805167301990682E-2</v>
          </cell>
          <cell r="M985">
            <v>706</v>
          </cell>
          <cell r="N985">
            <v>5.9805167301990682E-2</v>
          </cell>
          <cell r="O985">
            <v>706</v>
          </cell>
          <cell r="P985">
            <v>13</v>
          </cell>
          <cell r="Q985" t="b">
            <v>1</v>
          </cell>
          <cell r="R985">
            <v>0.8</v>
          </cell>
          <cell r="S985">
            <v>908</v>
          </cell>
          <cell r="T985">
            <v>10.500000000000002</v>
          </cell>
          <cell r="U985" t="str">
            <v>Gap</v>
          </cell>
          <cell r="V985">
            <v>0</v>
          </cell>
          <cell r="W985" t="str">
            <v>TRUE כפר קאסם</v>
          </cell>
          <cell r="X985">
            <v>9393</v>
          </cell>
          <cell r="Y985">
            <v>1</v>
          </cell>
          <cell r="Z985">
            <v>12</v>
          </cell>
          <cell r="AA985" t="str">
            <v>Gap</v>
          </cell>
          <cell r="AB985">
            <v>1</v>
          </cell>
        </row>
        <row r="986">
          <cell r="B986">
            <v>634</v>
          </cell>
          <cell r="C986" t="str">
            <v>כפר קאסם</v>
          </cell>
          <cell r="D986">
            <v>12885</v>
          </cell>
          <cell r="E986" t="str">
            <v>חק</v>
          </cell>
          <cell r="F986" t="str">
            <v>חק כפר קאסם</v>
          </cell>
          <cell r="G986" t="str">
            <v>אלמוסתקבל עאאלת בדיר</v>
          </cell>
          <cell r="I986" t="str">
            <v xml:space="preserve">כפר קאסם </v>
          </cell>
          <cell r="J986">
            <v>11805</v>
          </cell>
          <cell r="K986">
            <v>11805</v>
          </cell>
          <cell r="L986">
            <v>5.9381617958492165E-2</v>
          </cell>
          <cell r="M986">
            <v>701</v>
          </cell>
          <cell r="N986">
            <v>5.9381617958492165E-2</v>
          </cell>
          <cell r="O986">
            <v>701</v>
          </cell>
          <cell r="P986">
            <v>13</v>
          </cell>
          <cell r="Q986" t="b">
            <v>1</v>
          </cell>
          <cell r="R986">
            <v>0.8</v>
          </cell>
          <cell r="S986">
            <v>908</v>
          </cell>
          <cell r="T986">
            <v>10.500000000000002</v>
          </cell>
          <cell r="U986" t="str">
            <v>Gap</v>
          </cell>
          <cell r="V986">
            <v>0</v>
          </cell>
          <cell r="W986" t="str">
            <v>TRUE כפר קאסם</v>
          </cell>
          <cell r="X986">
            <v>9393</v>
          </cell>
          <cell r="Y986">
            <v>1</v>
          </cell>
          <cell r="Z986">
            <v>12</v>
          </cell>
          <cell r="AA986" t="str">
            <v>Gap</v>
          </cell>
          <cell r="AB986">
            <v>1</v>
          </cell>
        </row>
        <row r="987">
          <cell r="B987">
            <v>634</v>
          </cell>
          <cell r="C987" t="str">
            <v>כפר קאסם</v>
          </cell>
          <cell r="D987">
            <v>12885</v>
          </cell>
          <cell r="E987" t="str">
            <v>הים</v>
          </cell>
          <cell r="F987" t="str">
            <v>הים כפר קאסם</v>
          </cell>
          <cell r="G987" t="str">
            <v>אל עאמר המטרה</v>
          </cell>
          <cell r="I987" t="str">
            <v xml:space="preserve">כפר קאסם </v>
          </cell>
          <cell r="J987">
            <v>11805</v>
          </cell>
          <cell r="K987">
            <v>11805</v>
          </cell>
          <cell r="L987">
            <v>5.4722575180008469E-2</v>
          </cell>
          <cell r="M987">
            <v>646</v>
          </cell>
          <cell r="N987">
            <v>5.4722575180008469E-2</v>
          </cell>
          <cell r="O987">
            <v>646</v>
          </cell>
          <cell r="P987">
            <v>13</v>
          </cell>
          <cell r="Q987" t="b">
            <v>0</v>
          </cell>
          <cell r="R987">
            <v>0</v>
          </cell>
          <cell r="S987">
            <v>908</v>
          </cell>
          <cell r="T987">
            <v>10.500000000000002</v>
          </cell>
          <cell r="U987" t="str">
            <v>Gap</v>
          </cell>
          <cell r="V987">
            <v>0</v>
          </cell>
          <cell r="W987" t="str">
            <v>FALSE כפר קאסם</v>
          </cell>
          <cell r="X987">
            <v>2412</v>
          </cell>
          <cell r="Y987">
            <v>0</v>
          </cell>
          <cell r="Z987">
            <v>12</v>
          </cell>
          <cell r="AA987" t="str">
            <v>Gap</v>
          </cell>
          <cell r="AB987">
            <v>0</v>
          </cell>
        </row>
        <row r="988">
          <cell r="B988">
            <v>634</v>
          </cell>
          <cell r="C988" t="str">
            <v>כפר קאסם</v>
          </cell>
          <cell r="D988">
            <v>12885</v>
          </cell>
          <cell r="E988" t="str">
            <v>דב</v>
          </cell>
          <cell r="F988" t="str">
            <v>דב כפר קאסם</v>
          </cell>
          <cell r="G988" t="str">
            <v>אלבהג'ה</v>
          </cell>
          <cell r="I988" t="str">
            <v xml:space="preserve">כפר קאסם </v>
          </cell>
          <cell r="J988">
            <v>11805</v>
          </cell>
          <cell r="K988">
            <v>11805</v>
          </cell>
          <cell r="L988">
            <v>5.4129606099110543E-2</v>
          </cell>
          <cell r="M988">
            <v>639</v>
          </cell>
          <cell r="N988">
            <v>5.4129606099110543E-2</v>
          </cell>
          <cell r="O988">
            <v>639</v>
          </cell>
          <cell r="P988">
            <v>13</v>
          </cell>
          <cell r="Q988" t="b">
            <v>0</v>
          </cell>
          <cell r="R988">
            <v>0</v>
          </cell>
          <cell r="S988">
            <v>908</v>
          </cell>
          <cell r="T988">
            <v>10.500000000000002</v>
          </cell>
          <cell r="U988" t="str">
            <v>Gap</v>
          </cell>
          <cell r="V988">
            <v>0</v>
          </cell>
          <cell r="W988" t="str">
            <v>FALSE כפר קאסם</v>
          </cell>
          <cell r="X988">
            <v>2412</v>
          </cell>
          <cell r="Y988">
            <v>0</v>
          </cell>
          <cell r="Z988">
            <v>12</v>
          </cell>
          <cell r="AA988" t="str">
            <v>Gap</v>
          </cell>
          <cell r="AB988">
            <v>0</v>
          </cell>
        </row>
        <row r="989">
          <cell r="B989">
            <v>634</v>
          </cell>
          <cell r="C989" t="str">
            <v>כפר קאסם</v>
          </cell>
          <cell r="D989">
            <v>12885</v>
          </cell>
          <cell r="E989" t="str">
            <v>קצ</v>
          </cell>
          <cell r="F989" t="str">
            <v>קצ כפר קאסם</v>
          </cell>
          <cell r="G989" t="str">
            <v>אלועד ואלצלאח</v>
          </cell>
          <cell r="I989" t="str">
            <v xml:space="preserve">כפר קאסם </v>
          </cell>
          <cell r="J989">
            <v>11805</v>
          </cell>
          <cell r="K989">
            <v>11805</v>
          </cell>
          <cell r="L989">
            <v>5.0232952138924182E-2</v>
          </cell>
          <cell r="M989">
            <v>593</v>
          </cell>
          <cell r="N989">
            <v>5.0232952138924182E-2</v>
          </cell>
          <cell r="O989">
            <v>593</v>
          </cell>
          <cell r="P989">
            <v>13</v>
          </cell>
          <cell r="Q989" t="b">
            <v>0</v>
          </cell>
          <cell r="R989">
            <v>0</v>
          </cell>
          <cell r="S989">
            <v>908</v>
          </cell>
          <cell r="T989">
            <v>10.500000000000002</v>
          </cell>
          <cell r="U989" t="str">
            <v>Gap</v>
          </cell>
          <cell r="V989">
            <v>0</v>
          </cell>
          <cell r="W989" t="str">
            <v>FALSE כפר קאסם</v>
          </cell>
          <cell r="X989">
            <v>2412</v>
          </cell>
          <cell r="Y989">
            <v>0</v>
          </cell>
          <cell r="Z989">
            <v>12</v>
          </cell>
          <cell r="AA989" t="str">
            <v>Gap</v>
          </cell>
          <cell r="AB989">
            <v>0</v>
          </cell>
        </row>
        <row r="990">
          <cell r="B990">
            <v>634</v>
          </cell>
          <cell r="C990" t="str">
            <v>כפר קאסם</v>
          </cell>
          <cell r="D990">
            <v>12885</v>
          </cell>
          <cell r="E990" t="str">
            <v>יו</v>
          </cell>
          <cell r="F990" t="str">
            <v>יו כפר קאסם</v>
          </cell>
          <cell r="G990" t="str">
            <v>אלנור</v>
          </cell>
          <cell r="I990" t="str">
            <v xml:space="preserve">כפר קאסם </v>
          </cell>
          <cell r="J990">
            <v>11805</v>
          </cell>
          <cell r="K990">
            <v>11805</v>
          </cell>
          <cell r="L990">
            <v>3.2613299449385853E-2</v>
          </cell>
          <cell r="M990">
            <v>385</v>
          </cell>
          <cell r="N990">
            <v>3.2613299449385853E-2</v>
          </cell>
          <cell r="O990">
            <v>385</v>
          </cell>
          <cell r="P990">
            <v>13</v>
          </cell>
          <cell r="Q990" t="b">
            <v>0</v>
          </cell>
          <cell r="R990">
            <v>0</v>
          </cell>
          <cell r="S990">
            <v>908</v>
          </cell>
          <cell r="T990">
            <v>10.500000000000002</v>
          </cell>
          <cell r="U990" t="str">
            <v>Gap</v>
          </cell>
          <cell r="V990">
            <v>0</v>
          </cell>
          <cell r="W990" t="str">
            <v>FALSE כפר קאסם</v>
          </cell>
          <cell r="X990">
            <v>2412</v>
          </cell>
          <cell r="Y990">
            <v>0</v>
          </cell>
          <cell r="Z990">
            <v>12</v>
          </cell>
          <cell r="AA990" t="str">
            <v>Gap</v>
          </cell>
          <cell r="AB990">
            <v>0</v>
          </cell>
        </row>
        <row r="991">
          <cell r="B991">
            <v>634</v>
          </cell>
          <cell r="C991" t="str">
            <v>כפר קאסם</v>
          </cell>
          <cell r="D991">
            <v>12885</v>
          </cell>
          <cell r="E991" t="str">
            <v>פא</v>
          </cell>
          <cell r="F991" t="str">
            <v>פא כפר קאסם</v>
          </cell>
          <cell r="G991" t="str">
            <v>אל עיסא אלמואחדה</v>
          </cell>
          <cell r="I991" t="str">
            <v xml:space="preserve">כפר קאסם </v>
          </cell>
          <cell r="J991">
            <v>11805</v>
          </cell>
          <cell r="K991">
            <v>11805</v>
          </cell>
          <cell r="L991">
            <v>1.109699279966116E-2</v>
          </cell>
          <cell r="M991">
            <v>131</v>
          </cell>
          <cell r="N991">
            <v>1.109699279966116E-2</v>
          </cell>
          <cell r="O991">
            <v>131</v>
          </cell>
          <cell r="P991">
            <v>13</v>
          </cell>
          <cell r="Q991" t="b">
            <v>0</v>
          </cell>
          <cell r="R991">
            <v>0</v>
          </cell>
          <cell r="S991">
            <v>908</v>
          </cell>
          <cell r="T991">
            <v>10.500000000000002</v>
          </cell>
          <cell r="U991" t="str">
            <v>Gap</v>
          </cell>
          <cell r="V991">
            <v>0</v>
          </cell>
          <cell r="W991" t="str">
            <v>FALSE כפר קאסם</v>
          </cell>
          <cell r="X991">
            <v>2412</v>
          </cell>
          <cell r="Y991">
            <v>0</v>
          </cell>
          <cell r="Z991">
            <v>12</v>
          </cell>
          <cell r="AA991" t="str">
            <v>Gap</v>
          </cell>
          <cell r="AB991">
            <v>0</v>
          </cell>
        </row>
        <row r="992">
          <cell r="B992">
            <v>634</v>
          </cell>
          <cell r="C992" t="str">
            <v>כפר קאסם</v>
          </cell>
          <cell r="D992">
            <v>12885</v>
          </cell>
          <cell r="E992" t="str">
            <v>דא</v>
          </cell>
          <cell r="F992" t="str">
            <v>דא כפר קאסם</v>
          </cell>
          <cell r="G992" t="str">
            <v>אלזהרה</v>
          </cell>
          <cell r="H992" t="str">
            <v>עיסא סאמי</v>
          </cell>
          <cell r="I992" t="str">
            <v>כפר קאסם עיסא סאמי</v>
          </cell>
          <cell r="J992">
            <v>11805</v>
          </cell>
          <cell r="K992">
            <v>11805</v>
          </cell>
          <cell r="L992">
            <v>1.3553578991952562E-3</v>
          </cell>
          <cell r="M992">
            <v>16</v>
          </cell>
          <cell r="N992">
            <v>1.3553578991952562E-3</v>
          </cell>
          <cell r="O992">
            <v>16</v>
          </cell>
          <cell r="P992">
            <v>13</v>
          </cell>
          <cell r="Q992" t="b">
            <v>0</v>
          </cell>
          <cell r="R992">
            <v>0</v>
          </cell>
          <cell r="S992">
            <v>908</v>
          </cell>
          <cell r="T992">
            <v>10.500000000000002</v>
          </cell>
          <cell r="U992" t="str">
            <v>Gap</v>
          </cell>
          <cell r="V992">
            <v>0</v>
          </cell>
          <cell r="W992" t="str">
            <v>FALSE כפר קאסם</v>
          </cell>
          <cell r="X992">
            <v>2412</v>
          </cell>
          <cell r="Y992">
            <v>0</v>
          </cell>
          <cell r="Z992">
            <v>12</v>
          </cell>
          <cell r="AA992" t="str">
            <v>Gap</v>
          </cell>
          <cell r="AB992">
            <v>0</v>
          </cell>
        </row>
        <row r="993">
          <cell r="B993">
            <v>634</v>
          </cell>
          <cell r="C993" t="str">
            <v>כפר קאסם</v>
          </cell>
          <cell r="D993">
            <v>12885</v>
          </cell>
          <cell r="E993" t="str">
            <v>סק</v>
          </cell>
          <cell r="F993" t="str">
            <v>סק כפר קאסם</v>
          </cell>
          <cell r="G993" t="str">
            <v>אל בדיר אלמווחדה אלסלאם וולחק</v>
          </cell>
          <cell r="H993" t="str">
            <v>בדיר עאדל</v>
          </cell>
          <cell r="I993" t="str">
            <v>כפר קאסם בדיר עאדל</v>
          </cell>
          <cell r="J993">
            <v>11805</v>
          </cell>
          <cell r="K993">
            <v>11805</v>
          </cell>
          <cell r="L993">
            <v>1.6941973739940702E-4</v>
          </cell>
          <cell r="M993">
            <v>2</v>
          </cell>
          <cell r="N993">
            <v>1.6941973739940702E-4</v>
          </cell>
          <cell r="O993">
            <v>2</v>
          </cell>
          <cell r="P993">
            <v>13</v>
          </cell>
          <cell r="Q993" t="b">
            <v>0</v>
          </cell>
          <cell r="R993">
            <v>0</v>
          </cell>
          <cell r="S993">
            <v>908</v>
          </cell>
          <cell r="T993">
            <v>10.500000000000002</v>
          </cell>
          <cell r="U993" t="str">
            <v>Gap</v>
          </cell>
          <cell r="V993">
            <v>1</v>
          </cell>
          <cell r="W993" t="str">
            <v>FALSE כפר קאסם</v>
          </cell>
          <cell r="X993">
            <v>2412</v>
          </cell>
          <cell r="Y993">
            <v>0</v>
          </cell>
          <cell r="Z993">
            <v>12</v>
          </cell>
          <cell r="AA993" t="str">
            <v>Gap</v>
          </cell>
          <cell r="AB993">
            <v>1</v>
          </cell>
        </row>
        <row r="994">
          <cell r="B994">
            <v>634</v>
          </cell>
          <cell r="C994" t="str">
            <v>כפר קאסם</v>
          </cell>
          <cell r="D994">
            <v>12885</v>
          </cell>
          <cell r="E994" t="str">
            <v>נץ</v>
          </cell>
          <cell r="F994" t="str">
            <v>נץ כפר קאסם</v>
          </cell>
          <cell r="G994" t="str">
            <v>אלוחדה ואלתגייר</v>
          </cell>
          <cell r="H994" t="str">
            <v>סרסור נאדר</v>
          </cell>
          <cell r="I994" t="str">
            <v>כפר קאסם סרסור נאדר</v>
          </cell>
          <cell r="J994">
            <v>11805</v>
          </cell>
          <cell r="K994">
            <v>11805</v>
          </cell>
          <cell r="L994">
            <v>0</v>
          </cell>
          <cell r="N994">
            <v>0</v>
          </cell>
          <cell r="O994">
            <v>0</v>
          </cell>
          <cell r="P994">
            <v>13</v>
          </cell>
          <cell r="Q994" t="b">
            <v>0</v>
          </cell>
          <cell r="R994">
            <v>0</v>
          </cell>
          <cell r="S994">
            <v>908</v>
          </cell>
          <cell r="T994">
            <v>10.500000000000002</v>
          </cell>
          <cell r="U994" t="str">
            <v>Gap</v>
          </cell>
          <cell r="V994">
            <v>0</v>
          </cell>
          <cell r="W994" t="str">
            <v>FALSE כפר קאסם</v>
          </cell>
          <cell r="X994">
            <v>2412</v>
          </cell>
          <cell r="Y994">
            <v>0</v>
          </cell>
          <cell r="Z994">
            <v>12</v>
          </cell>
          <cell r="AA994" t="str">
            <v>Gap</v>
          </cell>
          <cell r="AB994">
            <v>0</v>
          </cell>
        </row>
        <row r="995">
          <cell r="B995">
            <v>654</v>
          </cell>
          <cell r="C995" t="str">
            <v>כפר קרע</v>
          </cell>
          <cell r="D995">
            <v>11243</v>
          </cell>
          <cell r="E995" t="str">
            <v>יף</v>
          </cell>
          <cell r="F995" t="str">
            <v>יף כפר קרע</v>
          </cell>
          <cell r="G995" t="str">
            <v>אלעטאא</v>
          </cell>
          <cell r="I995" t="str">
            <v xml:space="preserve">כפר קרע </v>
          </cell>
          <cell r="J995">
            <v>9573</v>
          </cell>
          <cell r="K995">
            <v>9573</v>
          </cell>
          <cell r="L995">
            <v>0.20954768620077302</v>
          </cell>
          <cell r="M995">
            <v>2006</v>
          </cell>
          <cell r="N995">
            <v>0.20954768620077302</v>
          </cell>
          <cell r="O995">
            <v>2006.0000000000002</v>
          </cell>
          <cell r="P995">
            <v>13</v>
          </cell>
          <cell r="Q995" t="b">
            <v>1</v>
          </cell>
          <cell r="R995">
            <v>2.7</v>
          </cell>
          <cell r="S995">
            <v>736</v>
          </cell>
          <cell r="T995">
            <v>12.7</v>
          </cell>
          <cell r="U995" t="str">
            <v>Gap</v>
          </cell>
          <cell r="V995">
            <v>0</v>
          </cell>
          <cell r="W995" t="str">
            <v>TRUE כפר קרע</v>
          </cell>
          <cell r="X995">
            <v>9437</v>
          </cell>
          <cell r="Y995">
            <v>3</v>
          </cell>
          <cell r="Z995">
            <v>12</v>
          </cell>
          <cell r="AA995" t="str">
            <v>Gap</v>
          </cell>
          <cell r="AB995">
            <v>3</v>
          </cell>
        </row>
        <row r="996">
          <cell r="B996">
            <v>654</v>
          </cell>
          <cell r="C996" t="str">
            <v>כפר קרע</v>
          </cell>
          <cell r="D996">
            <v>11243</v>
          </cell>
          <cell r="E996" t="str">
            <v>אמ</v>
          </cell>
          <cell r="F996" t="str">
            <v>אמ כפר קרע</v>
          </cell>
          <cell r="G996" t="str">
            <v>אלבנאא</v>
          </cell>
          <cell r="I996" t="str">
            <v xml:space="preserve">כפר קרע </v>
          </cell>
          <cell r="J996">
            <v>9573</v>
          </cell>
          <cell r="K996">
            <v>9573</v>
          </cell>
          <cell r="L996">
            <v>0.1493784602527943</v>
          </cell>
          <cell r="M996">
            <v>1430</v>
          </cell>
          <cell r="N996">
            <v>0.1493784602527943</v>
          </cell>
          <cell r="O996">
            <v>1429.9999999999998</v>
          </cell>
          <cell r="P996">
            <v>13</v>
          </cell>
          <cell r="Q996" t="b">
            <v>1</v>
          </cell>
          <cell r="R996">
            <v>1.9</v>
          </cell>
          <cell r="S996">
            <v>736</v>
          </cell>
          <cell r="T996">
            <v>12.7</v>
          </cell>
          <cell r="U996" t="str">
            <v>Gap</v>
          </cell>
          <cell r="V996">
            <v>0</v>
          </cell>
          <cell r="W996" t="str">
            <v>TRUE כפר קרע</v>
          </cell>
          <cell r="X996">
            <v>9437</v>
          </cell>
          <cell r="Y996">
            <v>2</v>
          </cell>
          <cell r="Z996">
            <v>12</v>
          </cell>
          <cell r="AA996" t="str">
            <v>Gap</v>
          </cell>
          <cell r="AB996">
            <v>2</v>
          </cell>
        </row>
        <row r="997">
          <cell r="B997">
            <v>654</v>
          </cell>
          <cell r="C997" t="str">
            <v>כפר קרע</v>
          </cell>
          <cell r="D997">
            <v>11243</v>
          </cell>
          <cell r="E997" t="str">
            <v>עד</v>
          </cell>
          <cell r="F997" t="str">
            <v>עד כפר קרע</v>
          </cell>
          <cell r="G997" t="str">
            <v>אלאסלאח</v>
          </cell>
          <cell r="I997" t="str">
            <v xml:space="preserve">כפר קרע </v>
          </cell>
          <cell r="J997">
            <v>9573</v>
          </cell>
          <cell r="K997">
            <v>9573</v>
          </cell>
          <cell r="L997">
            <v>0.13088895852919669</v>
          </cell>
          <cell r="M997">
            <v>1253</v>
          </cell>
          <cell r="N997">
            <v>0.13088895852919669</v>
          </cell>
          <cell r="O997">
            <v>1252.9999999999998</v>
          </cell>
          <cell r="P997">
            <v>13</v>
          </cell>
          <cell r="Q997" t="b">
            <v>1</v>
          </cell>
          <cell r="R997">
            <v>1.7</v>
          </cell>
          <cell r="S997">
            <v>736</v>
          </cell>
          <cell r="T997">
            <v>12.7</v>
          </cell>
          <cell r="U997" t="str">
            <v>Gap</v>
          </cell>
          <cell r="V997">
            <v>0</v>
          </cell>
          <cell r="W997" t="str">
            <v>TRUE כפר קרע</v>
          </cell>
          <cell r="X997">
            <v>9437</v>
          </cell>
          <cell r="Y997">
            <v>2</v>
          </cell>
          <cell r="Z997">
            <v>12</v>
          </cell>
          <cell r="AA997" t="str">
            <v>Gap</v>
          </cell>
          <cell r="AB997">
            <v>2</v>
          </cell>
        </row>
        <row r="998">
          <cell r="B998">
            <v>654</v>
          </cell>
          <cell r="C998" t="str">
            <v>כפר קרע</v>
          </cell>
          <cell r="D998">
            <v>11243</v>
          </cell>
          <cell r="E998" t="str">
            <v>ץ</v>
          </cell>
          <cell r="F998" t="str">
            <v>ץ כפר קרע</v>
          </cell>
          <cell r="G998" t="str">
            <v>אלוויפאק</v>
          </cell>
          <cell r="I998" t="str">
            <v xml:space="preserve">כפר קרע </v>
          </cell>
          <cell r="J998">
            <v>9573</v>
          </cell>
          <cell r="K998">
            <v>9573</v>
          </cell>
          <cell r="L998">
            <v>0.11083254987987047</v>
          </cell>
          <cell r="M998">
            <v>1061</v>
          </cell>
          <cell r="N998">
            <v>0.11083254987987047</v>
          </cell>
          <cell r="O998">
            <v>1061</v>
          </cell>
          <cell r="P998">
            <v>13</v>
          </cell>
          <cell r="Q998" t="b">
            <v>1</v>
          </cell>
          <cell r="R998">
            <v>1.4</v>
          </cell>
          <cell r="S998">
            <v>736</v>
          </cell>
          <cell r="T998">
            <v>12.7</v>
          </cell>
          <cell r="U998" t="str">
            <v>Gap</v>
          </cell>
          <cell r="V998">
            <v>0</v>
          </cell>
          <cell r="W998" t="str">
            <v>TRUE כפר קרע</v>
          </cell>
          <cell r="X998">
            <v>9437</v>
          </cell>
          <cell r="Y998">
            <v>1</v>
          </cell>
          <cell r="Z998">
            <v>12</v>
          </cell>
          <cell r="AA998" t="str">
            <v>Gap</v>
          </cell>
          <cell r="AB998">
            <v>1</v>
          </cell>
        </row>
        <row r="999">
          <cell r="B999">
            <v>654</v>
          </cell>
          <cell r="C999" t="str">
            <v>כפר קרע</v>
          </cell>
          <cell r="D999">
            <v>11243</v>
          </cell>
          <cell r="E999" t="str">
            <v>זך</v>
          </cell>
          <cell r="F999" t="str">
            <v>זך כפר קרע</v>
          </cell>
          <cell r="G999" t="str">
            <v>אלאמאן</v>
          </cell>
          <cell r="I999" t="str">
            <v xml:space="preserve">כפר קרע </v>
          </cell>
          <cell r="J999">
            <v>9573</v>
          </cell>
          <cell r="K999">
            <v>9573</v>
          </cell>
          <cell r="L999">
            <v>0.11020578710957903</v>
          </cell>
          <cell r="M999">
            <v>1055</v>
          </cell>
          <cell r="N999">
            <v>0.11020578710957903</v>
          </cell>
          <cell r="O999">
            <v>1055</v>
          </cell>
          <cell r="P999">
            <v>13</v>
          </cell>
          <cell r="Q999" t="b">
            <v>1</v>
          </cell>
          <cell r="R999">
            <v>1.4</v>
          </cell>
          <cell r="S999">
            <v>736</v>
          </cell>
          <cell r="T999">
            <v>12.7</v>
          </cell>
          <cell r="U999" t="str">
            <v>Gap</v>
          </cell>
          <cell r="V999">
            <v>0</v>
          </cell>
          <cell r="W999" t="str">
            <v>TRUE כפר קרע</v>
          </cell>
          <cell r="X999">
            <v>9437</v>
          </cell>
          <cell r="Y999">
            <v>1</v>
          </cell>
          <cell r="Z999">
            <v>12</v>
          </cell>
          <cell r="AA999" t="str">
            <v>Gap</v>
          </cell>
          <cell r="AB999">
            <v>1</v>
          </cell>
        </row>
        <row r="1000">
          <cell r="B1000">
            <v>654</v>
          </cell>
          <cell r="C1000" t="str">
            <v>כפר קרע</v>
          </cell>
          <cell r="D1000">
            <v>11243</v>
          </cell>
          <cell r="E1000" t="str">
            <v>ס</v>
          </cell>
          <cell r="F1000" t="str">
            <v>ס כפר קרע</v>
          </cell>
          <cell r="G1000" t="str">
            <v>אלסלאם</v>
          </cell>
          <cell r="I1000" t="str">
            <v xml:space="preserve">כפר קרע </v>
          </cell>
          <cell r="J1000">
            <v>9573</v>
          </cell>
          <cell r="K1000">
            <v>9573</v>
          </cell>
          <cell r="L1000">
            <v>0.10049096417006163</v>
          </cell>
          <cell r="M1000">
            <v>962</v>
          </cell>
          <cell r="N1000">
            <v>0.10049096417006163</v>
          </cell>
          <cell r="O1000">
            <v>962</v>
          </cell>
          <cell r="P1000">
            <v>13</v>
          </cell>
          <cell r="Q1000" t="b">
            <v>1</v>
          </cell>
          <cell r="R1000">
            <v>1.3</v>
          </cell>
          <cell r="S1000">
            <v>736</v>
          </cell>
          <cell r="T1000">
            <v>12.7</v>
          </cell>
          <cell r="U1000" t="str">
            <v>Gap</v>
          </cell>
          <cell r="V1000">
            <v>0</v>
          </cell>
          <cell r="W1000" t="str">
            <v>TRUE כפר קרע</v>
          </cell>
          <cell r="X1000">
            <v>9437</v>
          </cell>
          <cell r="Y1000">
            <v>1</v>
          </cell>
          <cell r="Z1000">
            <v>12</v>
          </cell>
          <cell r="AA1000" t="str">
            <v>Gap</v>
          </cell>
          <cell r="AB1000">
            <v>1</v>
          </cell>
        </row>
        <row r="1001">
          <cell r="B1001">
            <v>654</v>
          </cell>
          <cell r="C1001" t="str">
            <v>כפר קרע</v>
          </cell>
          <cell r="D1001">
            <v>11243</v>
          </cell>
          <cell r="E1001" t="str">
            <v>גד</v>
          </cell>
          <cell r="F1001" t="str">
            <v>גד כפר קרע</v>
          </cell>
          <cell r="G1001" t="str">
            <v>אלתחאלוף</v>
          </cell>
          <cell r="I1001" t="str">
            <v xml:space="preserve">כפר קרע </v>
          </cell>
          <cell r="J1001">
            <v>9573</v>
          </cell>
          <cell r="K1001">
            <v>9573</v>
          </cell>
          <cell r="L1001">
            <v>9.0567220307113755E-2</v>
          </cell>
          <cell r="M1001">
            <v>867</v>
          </cell>
          <cell r="N1001">
            <v>9.0567220307113755E-2</v>
          </cell>
          <cell r="O1001">
            <v>867</v>
          </cell>
          <cell r="P1001">
            <v>13</v>
          </cell>
          <cell r="Q1001" t="b">
            <v>1</v>
          </cell>
          <cell r="R1001">
            <v>1.2</v>
          </cell>
          <cell r="S1001">
            <v>736</v>
          </cell>
          <cell r="T1001">
            <v>12.7</v>
          </cell>
          <cell r="U1001" t="str">
            <v>Gap</v>
          </cell>
          <cell r="V1001">
            <v>0</v>
          </cell>
          <cell r="W1001" t="str">
            <v>TRUE כפר קרע</v>
          </cell>
          <cell r="X1001">
            <v>9437</v>
          </cell>
          <cell r="Y1001">
            <v>1</v>
          </cell>
          <cell r="Z1001">
            <v>12</v>
          </cell>
          <cell r="AA1001" t="str">
            <v>Gap</v>
          </cell>
          <cell r="AB1001">
            <v>1</v>
          </cell>
        </row>
        <row r="1002">
          <cell r="B1002">
            <v>654</v>
          </cell>
          <cell r="C1002" t="str">
            <v>כפר קרע</v>
          </cell>
          <cell r="D1002">
            <v>11243</v>
          </cell>
          <cell r="E1002" t="str">
            <v>אר</v>
          </cell>
          <cell r="F1002" t="str">
            <v>אר כפר קרע</v>
          </cell>
          <cell r="G1002" t="str">
            <v>אלאזדהאר</v>
          </cell>
          <cell r="I1002" t="str">
            <v xml:space="preserve">כפר קרע </v>
          </cell>
          <cell r="J1002">
            <v>9573</v>
          </cell>
          <cell r="K1002">
            <v>9573</v>
          </cell>
          <cell r="L1002">
            <v>8.388175075733835E-2</v>
          </cell>
          <cell r="M1002">
            <v>803</v>
          </cell>
          <cell r="N1002">
            <v>8.388175075733835E-2</v>
          </cell>
          <cell r="O1002">
            <v>803</v>
          </cell>
          <cell r="P1002">
            <v>13</v>
          </cell>
          <cell r="Q1002" t="b">
            <v>1</v>
          </cell>
          <cell r="R1002">
            <v>1.1000000000000001</v>
          </cell>
          <cell r="S1002">
            <v>736</v>
          </cell>
          <cell r="T1002">
            <v>12.7</v>
          </cell>
          <cell r="U1002" t="str">
            <v>Gap</v>
          </cell>
          <cell r="V1002">
            <v>0</v>
          </cell>
          <cell r="W1002" t="str">
            <v>TRUE כפר קרע</v>
          </cell>
          <cell r="X1002">
            <v>9437</v>
          </cell>
          <cell r="Y1002">
            <v>1</v>
          </cell>
          <cell r="Z1002">
            <v>12</v>
          </cell>
          <cell r="AA1002" t="str">
            <v>Gap</v>
          </cell>
          <cell r="AB1002">
            <v>1</v>
          </cell>
        </row>
        <row r="1003">
          <cell r="B1003">
            <v>654</v>
          </cell>
          <cell r="C1003" t="str">
            <v>כפר קרע</v>
          </cell>
          <cell r="D1003">
            <v>11243</v>
          </cell>
          <cell r="E1003" t="str">
            <v>פ</v>
          </cell>
          <cell r="F1003" t="str">
            <v>פ כפר קרע</v>
          </cell>
          <cell r="G1003" t="str">
            <v>אלהדף</v>
          </cell>
          <cell r="H1003" t="str">
            <v>מסארוה נזיה</v>
          </cell>
          <cell r="I1003" t="str">
            <v>כפר קרע מסארוה נזיה</v>
          </cell>
          <cell r="J1003">
            <v>9573</v>
          </cell>
          <cell r="K1003">
            <v>9573</v>
          </cell>
          <cell r="L1003">
            <v>3.5516556983181866E-3</v>
          </cell>
          <cell r="M1003">
            <v>34</v>
          </cell>
          <cell r="N1003">
            <v>3.5516556983181866E-3</v>
          </cell>
          <cell r="O1003">
            <v>34</v>
          </cell>
          <cell r="P1003">
            <v>13</v>
          </cell>
          <cell r="Q1003" t="b">
            <v>0</v>
          </cell>
          <cell r="R1003">
            <v>0</v>
          </cell>
          <cell r="S1003">
            <v>736</v>
          </cell>
          <cell r="T1003">
            <v>12.7</v>
          </cell>
          <cell r="U1003" t="str">
            <v>Gap</v>
          </cell>
          <cell r="V1003">
            <v>0</v>
          </cell>
          <cell r="W1003" t="str">
            <v>FALSE כפר קרע</v>
          </cell>
          <cell r="X1003">
            <v>136</v>
          </cell>
          <cell r="Y1003">
            <v>0</v>
          </cell>
          <cell r="Z1003">
            <v>12</v>
          </cell>
          <cell r="AA1003" t="str">
            <v>Gap</v>
          </cell>
          <cell r="AB1003">
            <v>0</v>
          </cell>
        </row>
        <row r="1004">
          <cell r="B1004">
            <v>654</v>
          </cell>
          <cell r="C1004" t="str">
            <v>כפר קרע</v>
          </cell>
          <cell r="D1004">
            <v>11243</v>
          </cell>
          <cell r="E1004" t="str">
            <v>נא</v>
          </cell>
          <cell r="F1004" t="str">
            <v>נא כפר קרע</v>
          </cell>
          <cell r="G1004" t="str">
            <v>אלנהדה</v>
          </cell>
          <cell r="H1004" t="str">
            <v>מסאלחה נואף</v>
          </cell>
          <cell r="I1004" t="str">
            <v>כפר קרע מסאלחה נואף</v>
          </cell>
          <cell r="J1004">
            <v>9573</v>
          </cell>
          <cell r="K1004">
            <v>9573</v>
          </cell>
          <cell r="L1004">
            <v>3.4471952366029457E-3</v>
          </cell>
          <cell r="M1004">
            <v>33</v>
          </cell>
          <cell r="N1004">
            <v>3.4471952366029457E-3</v>
          </cell>
          <cell r="O1004">
            <v>33</v>
          </cell>
          <cell r="P1004">
            <v>13</v>
          </cell>
          <cell r="Q1004" t="b">
            <v>0</v>
          </cell>
          <cell r="R1004">
            <v>0</v>
          </cell>
          <cell r="S1004">
            <v>736</v>
          </cell>
          <cell r="T1004">
            <v>12.7</v>
          </cell>
          <cell r="U1004" t="str">
            <v>Gap</v>
          </cell>
          <cell r="V1004">
            <v>0</v>
          </cell>
          <cell r="W1004" t="str">
            <v>FALSE כפר קרע</v>
          </cell>
          <cell r="X1004">
            <v>136</v>
          </cell>
          <cell r="Y1004">
            <v>0</v>
          </cell>
          <cell r="Z1004">
            <v>12</v>
          </cell>
          <cell r="AA1004" t="str">
            <v>Gap</v>
          </cell>
          <cell r="AB1004">
            <v>0</v>
          </cell>
        </row>
        <row r="1005">
          <cell r="B1005">
            <v>654</v>
          </cell>
          <cell r="C1005" t="str">
            <v>כפר קרע</v>
          </cell>
          <cell r="D1005">
            <v>11243</v>
          </cell>
          <cell r="E1005" t="str">
            <v>סר</v>
          </cell>
          <cell r="F1005" t="str">
            <v>סר כפר קרע</v>
          </cell>
          <cell r="G1005" t="str">
            <v>אלמסירה</v>
          </cell>
          <cell r="H1005" t="str">
            <v>בדחי פראס</v>
          </cell>
          <cell r="I1005" t="str">
            <v>כפר קרע בדחי פראס</v>
          </cell>
          <cell r="J1005">
            <v>9573</v>
          </cell>
          <cell r="K1005">
            <v>9573</v>
          </cell>
          <cell r="L1005">
            <v>2.9248929280267419E-3</v>
          </cell>
          <cell r="M1005">
            <v>28</v>
          </cell>
          <cell r="N1005">
            <v>2.9248929280267419E-3</v>
          </cell>
          <cell r="O1005">
            <v>28</v>
          </cell>
          <cell r="P1005">
            <v>13</v>
          </cell>
          <cell r="Q1005" t="b">
            <v>0</v>
          </cell>
          <cell r="R1005">
            <v>0</v>
          </cell>
          <cell r="S1005">
            <v>736</v>
          </cell>
          <cell r="T1005">
            <v>12.7</v>
          </cell>
          <cell r="U1005" t="str">
            <v>Gap</v>
          </cell>
          <cell r="V1005">
            <v>0</v>
          </cell>
          <cell r="W1005" t="str">
            <v>FALSE כפר קרע</v>
          </cell>
          <cell r="X1005">
            <v>136</v>
          </cell>
          <cell r="Y1005">
            <v>0</v>
          </cell>
          <cell r="Z1005">
            <v>12</v>
          </cell>
          <cell r="AA1005" t="str">
            <v>Gap</v>
          </cell>
          <cell r="AB1005">
            <v>0</v>
          </cell>
        </row>
        <row r="1006">
          <cell r="B1006">
            <v>654</v>
          </cell>
          <cell r="C1006" t="str">
            <v>כפר קרע</v>
          </cell>
          <cell r="D1006">
            <v>11243</v>
          </cell>
          <cell r="E1006" t="str">
            <v>נ</v>
          </cell>
          <cell r="F1006" t="str">
            <v>נ כפר קרע</v>
          </cell>
          <cell r="G1006" t="str">
            <v>אלאמאנה</v>
          </cell>
          <cell r="H1006" t="str">
            <v>עתאמנה חסן</v>
          </cell>
          <cell r="I1006" t="str">
            <v>כפר קרע עתאמנה חסן</v>
          </cell>
          <cell r="J1006">
            <v>9573</v>
          </cell>
          <cell r="K1006">
            <v>9573</v>
          </cell>
          <cell r="L1006">
            <v>2.2981301577352973E-3</v>
          </cell>
          <cell r="M1006">
            <v>22</v>
          </cell>
          <cell r="N1006">
            <v>2.2981301577352973E-3</v>
          </cell>
          <cell r="O1006">
            <v>22</v>
          </cell>
          <cell r="P1006">
            <v>13</v>
          </cell>
          <cell r="Q1006" t="b">
            <v>0</v>
          </cell>
          <cell r="R1006">
            <v>0</v>
          </cell>
          <cell r="S1006">
            <v>736</v>
          </cell>
          <cell r="T1006">
            <v>12.7</v>
          </cell>
          <cell r="U1006" t="str">
            <v>Gap</v>
          </cell>
          <cell r="V1006">
            <v>0</v>
          </cell>
          <cell r="W1006" t="str">
            <v>FALSE כפר קרע</v>
          </cell>
          <cell r="X1006">
            <v>136</v>
          </cell>
          <cell r="Y1006">
            <v>0</v>
          </cell>
          <cell r="Z1006">
            <v>12</v>
          </cell>
          <cell r="AA1006" t="str">
            <v>Gap</v>
          </cell>
          <cell r="AB1006">
            <v>0</v>
          </cell>
        </row>
        <row r="1007">
          <cell r="B1007">
            <v>654</v>
          </cell>
          <cell r="C1007" t="str">
            <v>כפר קרע</v>
          </cell>
          <cell r="D1007">
            <v>11243</v>
          </cell>
          <cell r="E1007" t="str">
            <v>ו</v>
          </cell>
          <cell r="F1007" t="str">
            <v>ו כפר קרע</v>
          </cell>
          <cell r="G1007" t="str">
            <v>חזית כפר קרע הדמוקרטית</v>
          </cell>
          <cell r="H1007" t="str">
            <v>חמרשי בלאל</v>
          </cell>
          <cell r="I1007" t="str">
            <v>כפר קרע חמרשי בלאל</v>
          </cell>
          <cell r="J1007">
            <v>9573</v>
          </cell>
          <cell r="K1007">
            <v>9573</v>
          </cell>
          <cell r="L1007">
            <v>1.2535255405828893E-3</v>
          </cell>
          <cell r="M1007">
            <v>12</v>
          </cell>
          <cell r="N1007">
            <v>1.2535255405828893E-3</v>
          </cell>
          <cell r="O1007">
            <v>12</v>
          </cell>
          <cell r="P1007">
            <v>13</v>
          </cell>
          <cell r="Q1007" t="b">
            <v>0</v>
          </cell>
          <cell r="R1007">
            <v>0</v>
          </cell>
          <cell r="S1007">
            <v>736</v>
          </cell>
          <cell r="T1007">
            <v>12.7</v>
          </cell>
          <cell r="U1007" t="str">
            <v>Gap</v>
          </cell>
          <cell r="V1007">
            <v>0</v>
          </cell>
          <cell r="W1007" t="str">
            <v>FALSE כפר קרע</v>
          </cell>
          <cell r="X1007">
            <v>136</v>
          </cell>
          <cell r="Y1007">
            <v>0</v>
          </cell>
          <cell r="Z1007">
            <v>12</v>
          </cell>
          <cell r="AA1007" t="str">
            <v>Gap</v>
          </cell>
          <cell r="AB1007">
            <v>0</v>
          </cell>
        </row>
        <row r="1008">
          <cell r="B1008">
            <v>654</v>
          </cell>
          <cell r="C1008" t="str">
            <v>כפר קרע</v>
          </cell>
          <cell r="D1008">
            <v>11243</v>
          </cell>
          <cell r="E1008" t="str">
            <v>ד</v>
          </cell>
          <cell r="F1008" t="str">
            <v>ד כפר קרע</v>
          </cell>
          <cell r="G1008" t="str">
            <v>אלמוסאואה</v>
          </cell>
          <cell r="H1008" t="str">
            <v>יחיא סולימאן</v>
          </cell>
          <cell r="I1008" t="str">
            <v>כפר קרע יחיא סולימאן</v>
          </cell>
          <cell r="J1008">
            <v>9573</v>
          </cell>
          <cell r="K1008">
            <v>9573</v>
          </cell>
          <cell r="L1008">
            <v>7.3122323200668549E-4</v>
          </cell>
          <cell r="M1008">
            <v>7</v>
          </cell>
          <cell r="N1008">
            <v>7.3122323200668549E-4</v>
          </cell>
          <cell r="O1008">
            <v>7</v>
          </cell>
          <cell r="P1008">
            <v>13</v>
          </cell>
          <cell r="Q1008" t="b">
            <v>0</v>
          </cell>
          <cell r="R1008">
            <v>0</v>
          </cell>
          <cell r="S1008">
            <v>736</v>
          </cell>
          <cell r="T1008">
            <v>12.7</v>
          </cell>
          <cell r="U1008" t="str">
            <v>Gap</v>
          </cell>
          <cell r="V1008">
            <v>0</v>
          </cell>
          <cell r="W1008" t="str">
            <v>FALSE כפר קרע</v>
          </cell>
          <cell r="X1008">
            <v>136</v>
          </cell>
          <cell r="Y1008">
            <v>0</v>
          </cell>
          <cell r="Z1008">
            <v>12</v>
          </cell>
          <cell r="AA1008" t="str">
            <v>Gap</v>
          </cell>
          <cell r="AB1008">
            <v>0</v>
          </cell>
        </row>
        <row r="1009">
          <cell r="B1009">
            <v>47</v>
          </cell>
          <cell r="C1009" t="str">
            <v>כפר תבור</v>
          </cell>
          <cell r="D1009">
            <v>2597</v>
          </cell>
          <cell r="E1009" t="str">
            <v>ס</v>
          </cell>
          <cell r="F1009" t="str">
            <v>ס כפר תבור</v>
          </cell>
          <cell r="G1009" t="str">
            <v>רשימת כפר תבור אחת בראשות יוסי דולה</v>
          </cell>
          <cell r="H1009" t="str">
            <v>דולה יוסף</v>
          </cell>
          <cell r="I1009" t="str">
            <v>כפר תבור דולה יוסף</v>
          </cell>
          <cell r="J1009">
            <v>1538</v>
          </cell>
          <cell r="K1009">
            <v>1538</v>
          </cell>
          <cell r="L1009">
            <v>0.42717815344603383</v>
          </cell>
          <cell r="M1009">
            <v>657</v>
          </cell>
          <cell r="N1009">
            <v>0.42717815344603383</v>
          </cell>
          <cell r="O1009">
            <v>657</v>
          </cell>
          <cell r="P1009">
            <v>9</v>
          </cell>
          <cell r="Q1009" t="b">
            <v>1</v>
          </cell>
          <cell r="R1009">
            <v>3.8</v>
          </cell>
          <cell r="S1009">
            <v>171</v>
          </cell>
          <cell r="T1009">
            <v>8.9</v>
          </cell>
          <cell r="U1009" t="str">
            <v>Gap</v>
          </cell>
          <cell r="V1009">
            <v>1</v>
          </cell>
          <cell r="W1009" t="str">
            <v>TRUE כפר תבור</v>
          </cell>
          <cell r="X1009">
            <v>1538</v>
          </cell>
          <cell r="Y1009">
            <v>4</v>
          </cell>
          <cell r="Z1009">
            <v>10</v>
          </cell>
          <cell r="AA1009" t="str">
            <v>Gap</v>
          </cell>
          <cell r="AB1009">
            <v>4</v>
          </cell>
        </row>
        <row r="1010">
          <cell r="B1010">
            <v>47</v>
          </cell>
          <cell r="C1010" t="str">
            <v>כפר תבור</v>
          </cell>
          <cell r="D1010">
            <v>2597</v>
          </cell>
          <cell r="E1010" t="str">
            <v>א</v>
          </cell>
          <cell r="F1010" t="str">
            <v>א כפר תבור</v>
          </cell>
          <cell r="G1010" t="str">
            <v>כפר תבור שלנו</v>
          </cell>
          <cell r="H1010" t="str">
            <v>טישלר יצחק</v>
          </cell>
          <cell r="I1010" t="str">
            <v>כפר תבור טישלר יצחק</v>
          </cell>
          <cell r="J1010">
            <v>1538</v>
          </cell>
          <cell r="K1010">
            <v>1538</v>
          </cell>
          <cell r="L1010">
            <v>0.29323797139141744</v>
          </cell>
          <cell r="M1010">
            <v>451</v>
          </cell>
          <cell r="N1010">
            <v>0.29323797139141744</v>
          </cell>
          <cell r="O1010">
            <v>451</v>
          </cell>
          <cell r="P1010">
            <v>9</v>
          </cell>
          <cell r="Q1010" t="b">
            <v>1</v>
          </cell>
          <cell r="R1010">
            <v>2.6</v>
          </cell>
          <cell r="S1010">
            <v>171</v>
          </cell>
          <cell r="T1010">
            <v>8.9</v>
          </cell>
          <cell r="U1010" t="str">
            <v>Gap</v>
          </cell>
          <cell r="V1010">
            <v>0</v>
          </cell>
          <cell r="W1010" t="str">
            <v>TRUE כפר תבור</v>
          </cell>
          <cell r="X1010">
            <v>1538</v>
          </cell>
          <cell r="Y1010">
            <v>3</v>
          </cell>
          <cell r="Z1010">
            <v>10</v>
          </cell>
          <cell r="AA1010" t="str">
            <v>Gap</v>
          </cell>
          <cell r="AB1010">
            <v>3</v>
          </cell>
        </row>
        <row r="1011">
          <cell r="B1011">
            <v>47</v>
          </cell>
          <cell r="C1011" t="str">
            <v>כפר תבור</v>
          </cell>
          <cell r="D1011">
            <v>2597</v>
          </cell>
          <cell r="E1011" t="str">
            <v>נ</v>
          </cell>
          <cell r="F1011" t="str">
            <v>נ כפר תבור</v>
          </cell>
          <cell r="G1011" t="str">
            <v>צעירי מסחה</v>
          </cell>
          <cell r="I1011" t="str">
            <v xml:space="preserve">כפר תבור </v>
          </cell>
          <cell r="J1011">
            <v>1538</v>
          </cell>
          <cell r="K1011">
            <v>1538</v>
          </cell>
          <cell r="L1011">
            <v>0.27958387516254879</v>
          </cell>
          <cell r="M1011">
            <v>430</v>
          </cell>
          <cell r="N1011">
            <v>0.27958387516254879</v>
          </cell>
          <cell r="O1011">
            <v>430.00000000000006</v>
          </cell>
          <cell r="P1011">
            <v>9</v>
          </cell>
          <cell r="Q1011" t="b">
            <v>1</v>
          </cell>
          <cell r="R1011">
            <v>2.5</v>
          </cell>
          <cell r="S1011">
            <v>171</v>
          </cell>
          <cell r="T1011">
            <v>8.9</v>
          </cell>
          <cell r="U1011" t="str">
            <v>Gap</v>
          </cell>
          <cell r="V1011">
            <v>0</v>
          </cell>
          <cell r="W1011" t="str">
            <v>TRUE כפר תבור</v>
          </cell>
          <cell r="X1011">
            <v>1538</v>
          </cell>
          <cell r="Y1011">
            <v>3</v>
          </cell>
          <cell r="Z1011">
            <v>10</v>
          </cell>
          <cell r="AA1011" t="str">
            <v>Gap</v>
          </cell>
          <cell r="AB1011">
            <v>3</v>
          </cell>
        </row>
        <row r="1012">
          <cell r="B1012">
            <v>1139</v>
          </cell>
          <cell r="C1012" t="str">
            <v>כרמיאל</v>
          </cell>
          <cell r="D1012">
            <v>40666</v>
          </cell>
          <cell r="E1012" t="str">
            <v>ל</v>
          </cell>
          <cell r="F1012" t="str">
            <v>ל כרמיאל</v>
          </cell>
          <cell r="G1012" t="str">
            <v>כרמיאל בתינו ושלנו בראשות עדי אלדר</v>
          </cell>
          <cell r="H1012" t="str">
            <v>אלדר עדי</v>
          </cell>
          <cell r="I1012" t="str">
            <v>כרמיאל אלדר עדי</v>
          </cell>
          <cell r="J1012">
            <v>17437</v>
          </cell>
          <cell r="K1012">
            <v>17437</v>
          </cell>
          <cell r="L1012">
            <v>0.41715891495096635</v>
          </cell>
          <cell r="M1012">
            <v>7274</v>
          </cell>
          <cell r="N1012">
            <v>0.41715891495096635</v>
          </cell>
          <cell r="O1012">
            <v>7274</v>
          </cell>
          <cell r="P1012">
            <v>17</v>
          </cell>
          <cell r="Q1012" t="b">
            <v>1</v>
          </cell>
          <cell r="R1012">
            <v>7.1</v>
          </cell>
          <cell r="S1012">
            <v>1026</v>
          </cell>
          <cell r="T1012">
            <v>16.400000000000002</v>
          </cell>
          <cell r="U1012" t="str">
            <v>Gap</v>
          </cell>
          <cell r="V1012">
            <v>1</v>
          </cell>
          <cell r="W1012" t="str">
            <v>TRUE כרמיאל</v>
          </cell>
          <cell r="X1012">
            <v>16886</v>
          </cell>
          <cell r="Y1012">
            <v>7</v>
          </cell>
          <cell r="Z1012">
            <v>16</v>
          </cell>
          <cell r="AA1012" t="str">
            <v>Gap</v>
          </cell>
          <cell r="AB1012">
            <v>8</v>
          </cell>
        </row>
        <row r="1013">
          <cell r="B1013">
            <v>1139</v>
          </cell>
          <cell r="C1013" t="str">
            <v>כרמיאל</v>
          </cell>
          <cell r="D1013">
            <v>40666</v>
          </cell>
          <cell r="E1013" t="str">
            <v>רק</v>
          </cell>
          <cell r="F1013" t="str">
            <v>רק כרמיאל</v>
          </cell>
          <cell r="G1013" t="str">
            <v>מהפך</v>
          </cell>
          <cell r="H1013" t="str">
            <v>קונינסקי משה</v>
          </cell>
          <cell r="I1013" t="str">
            <v>כרמיאל קונינסקי משה</v>
          </cell>
          <cell r="J1013">
            <v>17437</v>
          </cell>
          <cell r="K1013">
            <v>17437</v>
          </cell>
          <cell r="L1013">
            <v>0.21809944371164763</v>
          </cell>
          <cell r="M1013">
            <v>3803</v>
          </cell>
          <cell r="N1013">
            <v>0.21809944371164763</v>
          </cell>
          <cell r="O1013">
            <v>3803</v>
          </cell>
          <cell r="P1013">
            <v>17</v>
          </cell>
          <cell r="Q1013" t="b">
            <v>1</v>
          </cell>
          <cell r="R1013">
            <v>3.7</v>
          </cell>
          <cell r="S1013">
            <v>1026</v>
          </cell>
          <cell r="T1013">
            <v>16.400000000000002</v>
          </cell>
          <cell r="U1013" t="str">
            <v>Gap</v>
          </cell>
          <cell r="V1013">
            <v>0</v>
          </cell>
          <cell r="W1013" t="str">
            <v>TRUE כרמיאל</v>
          </cell>
          <cell r="X1013">
            <v>16886</v>
          </cell>
          <cell r="Y1013">
            <v>4</v>
          </cell>
          <cell r="Z1013">
            <v>16</v>
          </cell>
          <cell r="AA1013" t="str">
            <v>Gap</v>
          </cell>
          <cell r="AB1013">
            <v>4</v>
          </cell>
        </row>
        <row r="1014">
          <cell r="B1014">
            <v>1139</v>
          </cell>
          <cell r="C1014" t="str">
            <v>כרמיאל</v>
          </cell>
          <cell r="D1014">
            <v>40666</v>
          </cell>
          <cell r="E1014" t="str">
            <v>חי</v>
          </cell>
          <cell r="F1014" t="str">
            <v>חי כרמיאל</v>
          </cell>
          <cell r="G1014" t="str">
            <v>יחד למען כרמיאל יהודית</v>
          </cell>
          <cell r="I1014" t="str">
            <v xml:space="preserve">כרמיאל </v>
          </cell>
          <cell r="J1014">
            <v>17437</v>
          </cell>
          <cell r="K1014">
            <v>17437</v>
          </cell>
          <cell r="L1014">
            <v>0.17824167001204336</v>
          </cell>
          <cell r="M1014">
            <v>3108</v>
          </cell>
          <cell r="N1014">
            <v>0.17824167001204336</v>
          </cell>
          <cell r="O1014">
            <v>3108</v>
          </cell>
          <cell r="P1014">
            <v>17</v>
          </cell>
          <cell r="Q1014" t="b">
            <v>1</v>
          </cell>
          <cell r="R1014">
            <v>3</v>
          </cell>
          <cell r="S1014">
            <v>1026</v>
          </cell>
          <cell r="T1014">
            <v>16.400000000000002</v>
          </cell>
          <cell r="U1014" t="str">
            <v>Gap</v>
          </cell>
          <cell r="V1014">
            <v>0</v>
          </cell>
          <cell r="W1014" t="str">
            <v>TRUE כרמיאל</v>
          </cell>
          <cell r="X1014">
            <v>16886</v>
          </cell>
          <cell r="Y1014">
            <v>3</v>
          </cell>
          <cell r="Z1014">
            <v>16</v>
          </cell>
          <cell r="AA1014" t="str">
            <v>Gap</v>
          </cell>
          <cell r="AB1014">
            <v>3</v>
          </cell>
        </row>
        <row r="1015">
          <cell r="B1015">
            <v>1139</v>
          </cell>
          <cell r="C1015" t="str">
            <v>כרמיאל</v>
          </cell>
          <cell r="D1015">
            <v>40666</v>
          </cell>
          <cell r="E1015" t="str">
            <v>טב</v>
          </cell>
          <cell r="F1015" t="str">
            <v>טב כרמיאל</v>
          </cell>
          <cell r="G1015" t="str">
            <v>הבית היהודי</v>
          </cell>
          <cell r="I1015" t="str">
            <v xml:space="preserve">כרמיאל </v>
          </cell>
          <cell r="J1015">
            <v>17437</v>
          </cell>
          <cell r="K1015">
            <v>17437</v>
          </cell>
          <cell r="L1015">
            <v>8.3271204909101337E-2</v>
          </cell>
          <cell r="M1015">
            <v>1452</v>
          </cell>
          <cell r="N1015">
            <v>8.3271204909101337E-2</v>
          </cell>
          <cell r="O1015">
            <v>1452</v>
          </cell>
          <cell r="P1015">
            <v>17</v>
          </cell>
          <cell r="Q1015" t="b">
            <v>1</v>
          </cell>
          <cell r="R1015">
            <v>1.4</v>
          </cell>
          <cell r="S1015">
            <v>1026</v>
          </cell>
          <cell r="T1015">
            <v>16.400000000000002</v>
          </cell>
          <cell r="U1015" t="str">
            <v>Gap</v>
          </cell>
          <cell r="V1015">
            <v>0</v>
          </cell>
          <cell r="W1015" t="str">
            <v>TRUE כרמיאל</v>
          </cell>
          <cell r="X1015">
            <v>16886</v>
          </cell>
          <cell r="Y1015">
            <v>1</v>
          </cell>
          <cell r="Z1015">
            <v>16</v>
          </cell>
          <cell r="AA1015" t="str">
            <v>Gap</v>
          </cell>
          <cell r="AB1015">
            <v>1</v>
          </cell>
        </row>
        <row r="1016">
          <cell r="B1016">
            <v>1139</v>
          </cell>
          <cell r="C1016" t="str">
            <v>כרמיאל</v>
          </cell>
          <cell r="D1016">
            <v>40666</v>
          </cell>
          <cell r="E1016" t="str">
            <v>מחל</v>
          </cell>
          <cell r="F1016" t="str">
            <v>מחל כרמיאל</v>
          </cell>
          <cell r="G1016" t="str">
            <v>הליכוד</v>
          </cell>
          <cell r="I1016" t="str">
            <v xml:space="preserve">כרמיאל </v>
          </cell>
          <cell r="J1016">
            <v>17437</v>
          </cell>
          <cell r="K1016">
            <v>17437</v>
          </cell>
          <cell r="L1016">
            <v>7.1629294029936341E-2</v>
          </cell>
          <cell r="M1016">
            <v>1249</v>
          </cell>
          <cell r="N1016">
            <v>7.1629294029936341E-2</v>
          </cell>
          <cell r="O1016">
            <v>1249</v>
          </cell>
          <cell r="P1016">
            <v>17</v>
          </cell>
          <cell r="Q1016" t="b">
            <v>1</v>
          </cell>
          <cell r="R1016">
            <v>1.2</v>
          </cell>
          <cell r="S1016">
            <v>1026</v>
          </cell>
          <cell r="T1016">
            <v>16.400000000000002</v>
          </cell>
          <cell r="U1016" t="str">
            <v>Gap</v>
          </cell>
          <cell r="V1016">
            <v>0</v>
          </cell>
          <cell r="W1016" t="str">
            <v>TRUE כרמיאל</v>
          </cell>
          <cell r="X1016">
            <v>16886</v>
          </cell>
          <cell r="Y1016">
            <v>1</v>
          </cell>
          <cell r="Z1016">
            <v>16</v>
          </cell>
          <cell r="AA1016" t="str">
            <v>Gap</v>
          </cell>
          <cell r="AB1016">
            <v>1</v>
          </cell>
        </row>
        <row r="1017">
          <cell r="B1017">
            <v>1139</v>
          </cell>
          <cell r="C1017" t="str">
            <v>כרמיאל</v>
          </cell>
          <cell r="D1017">
            <v>40666</v>
          </cell>
          <cell r="E1017" t="str">
            <v>צ</v>
          </cell>
          <cell r="F1017" t="str">
            <v>צ כרמיאל</v>
          </cell>
          <cell r="G1017" t="str">
            <v>קשת כרמיאל לצדק חברתי</v>
          </cell>
          <cell r="I1017" t="str">
            <v xml:space="preserve">כרמיאל </v>
          </cell>
          <cell r="J1017">
            <v>17437</v>
          </cell>
          <cell r="K1017">
            <v>17437</v>
          </cell>
          <cell r="L1017">
            <v>3.1599472386304985E-2</v>
          </cell>
          <cell r="M1017">
            <v>551</v>
          </cell>
          <cell r="N1017">
            <v>3.1599472386304985E-2</v>
          </cell>
          <cell r="O1017">
            <v>551</v>
          </cell>
          <cell r="P1017">
            <v>17</v>
          </cell>
          <cell r="Q1017" t="b">
            <v>0</v>
          </cell>
          <cell r="R1017">
            <v>0</v>
          </cell>
          <cell r="S1017">
            <v>1026</v>
          </cell>
          <cell r="T1017">
            <v>16.400000000000002</v>
          </cell>
          <cell r="U1017" t="str">
            <v>Gap</v>
          </cell>
          <cell r="V1017">
            <v>0</v>
          </cell>
          <cell r="W1017" t="str">
            <v>FALSE כרמיאל</v>
          </cell>
          <cell r="X1017">
            <v>551</v>
          </cell>
          <cell r="Y1017">
            <v>0</v>
          </cell>
          <cell r="Z1017">
            <v>16</v>
          </cell>
          <cell r="AA1017" t="str">
            <v>Gap</v>
          </cell>
          <cell r="AB1017">
            <v>0</v>
          </cell>
        </row>
        <row r="1018">
          <cell r="B1018">
            <v>1271</v>
          </cell>
          <cell r="C1018" t="str">
            <v>להבים</v>
          </cell>
          <cell r="D1018">
            <v>4775</v>
          </cell>
          <cell r="E1018" t="str">
            <v>לב</v>
          </cell>
          <cell r="F1018" t="str">
            <v>לב להבים</v>
          </cell>
          <cell r="G1018" t="str">
            <v>לב בראשות אליהו לוי</v>
          </cell>
          <cell r="H1018" t="str">
            <v>לוי אליהו</v>
          </cell>
          <cell r="I1018" t="str">
            <v>להבים לוי אליהו</v>
          </cell>
          <cell r="J1018">
            <v>2992</v>
          </cell>
          <cell r="K1018">
            <v>2992</v>
          </cell>
          <cell r="L1018">
            <v>0.35695187165775399</v>
          </cell>
          <cell r="M1018">
            <v>1068</v>
          </cell>
          <cell r="N1018">
            <v>0.35695187165775399</v>
          </cell>
          <cell r="O1018">
            <v>1068</v>
          </cell>
          <cell r="P1018">
            <v>9</v>
          </cell>
          <cell r="Q1018" t="b">
            <v>1</v>
          </cell>
          <cell r="R1018">
            <v>3.2</v>
          </cell>
          <cell r="S1018">
            <v>332</v>
          </cell>
          <cell r="T1018">
            <v>8.4</v>
          </cell>
          <cell r="U1018" t="str">
            <v>Gap</v>
          </cell>
          <cell r="V1018">
            <v>1</v>
          </cell>
          <cell r="W1018" t="str">
            <v>TRUE להבים</v>
          </cell>
          <cell r="X1018">
            <v>2803</v>
          </cell>
          <cell r="Y1018">
            <v>3</v>
          </cell>
          <cell r="Z1018">
            <v>9</v>
          </cell>
          <cell r="AA1018" t="str">
            <v/>
          </cell>
          <cell r="AB1018">
            <v>4</v>
          </cell>
        </row>
        <row r="1019">
          <cell r="B1019">
            <v>1271</v>
          </cell>
          <cell r="C1019" t="str">
            <v>להבים</v>
          </cell>
          <cell r="D1019">
            <v>4775</v>
          </cell>
          <cell r="E1019" t="str">
            <v>שי</v>
          </cell>
          <cell r="F1019" t="str">
            <v>שי להבים</v>
          </cell>
          <cell r="G1019" t="str">
            <v>להבים שלנו</v>
          </cell>
          <cell r="H1019" t="str">
            <v>ניסן יוסף</v>
          </cell>
          <cell r="I1019" t="str">
            <v>להבים ניסן יוסף</v>
          </cell>
          <cell r="J1019">
            <v>2992</v>
          </cell>
          <cell r="K1019">
            <v>2992</v>
          </cell>
          <cell r="L1019">
            <v>0.30882352941176472</v>
          </cell>
          <cell r="M1019">
            <v>924</v>
          </cell>
          <cell r="N1019">
            <v>0.30882352941176472</v>
          </cell>
          <cell r="O1019">
            <v>924</v>
          </cell>
          <cell r="P1019">
            <v>9</v>
          </cell>
          <cell r="Q1019" t="b">
            <v>1</v>
          </cell>
          <cell r="R1019">
            <v>2.8</v>
          </cell>
          <cell r="S1019">
            <v>332</v>
          </cell>
          <cell r="T1019">
            <v>8.4</v>
          </cell>
          <cell r="U1019" t="str">
            <v>Gap</v>
          </cell>
          <cell r="V1019">
            <v>0</v>
          </cell>
          <cell r="W1019" t="str">
            <v>TRUE להבים</v>
          </cell>
          <cell r="X1019">
            <v>2803</v>
          </cell>
          <cell r="Y1019">
            <v>3</v>
          </cell>
          <cell r="Z1019">
            <v>9</v>
          </cell>
          <cell r="AA1019" t="str">
            <v/>
          </cell>
          <cell r="AB1019">
            <v>3</v>
          </cell>
        </row>
        <row r="1020">
          <cell r="B1020">
            <v>1271</v>
          </cell>
          <cell r="C1020" t="str">
            <v>להבים</v>
          </cell>
          <cell r="D1020">
            <v>4775</v>
          </cell>
          <cell r="E1020" t="str">
            <v>ת</v>
          </cell>
          <cell r="F1020" t="str">
            <v>ת להבים</v>
          </cell>
          <cell r="G1020" t="str">
            <v>תפנית</v>
          </cell>
          <cell r="H1020" t="str">
            <v>בנדט אלון משה</v>
          </cell>
          <cell r="I1020" t="str">
            <v>להבים בנדט אלון משה</v>
          </cell>
          <cell r="J1020">
            <v>2992</v>
          </cell>
          <cell r="K1020">
            <v>2992</v>
          </cell>
          <cell r="L1020">
            <v>0.17045454545454544</v>
          </cell>
          <cell r="M1020">
            <v>510</v>
          </cell>
          <cell r="N1020">
            <v>0.17045454545454544</v>
          </cell>
          <cell r="O1020">
            <v>509.99999999999994</v>
          </cell>
          <cell r="P1020">
            <v>9</v>
          </cell>
          <cell r="Q1020" t="b">
            <v>1</v>
          </cell>
          <cell r="R1020">
            <v>1.5</v>
          </cell>
          <cell r="S1020">
            <v>332</v>
          </cell>
          <cell r="T1020">
            <v>8.4</v>
          </cell>
          <cell r="U1020" t="str">
            <v>Gap</v>
          </cell>
          <cell r="V1020">
            <v>0</v>
          </cell>
          <cell r="W1020" t="str">
            <v>TRUE להבים</v>
          </cell>
          <cell r="X1020">
            <v>2803</v>
          </cell>
          <cell r="Y1020">
            <v>2</v>
          </cell>
          <cell r="Z1020">
            <v>9</v>
          </cell>
          <cell r="AA1020" t="str">
            <v/>
          </cell>
          <cell r="AB1020">
            <v>2</v>
          </cell>
        </row>
        <row r="1021">
          <cell r="B1021">
            <v>1271</v>
          </cell>
          <cell r="C1021" t="str">
            <v>להבים</v>
          </cell>
          <cell r="D1021">
            <v>4775</v>
          </cell>
          <cell r="E1021" t="str">
            <v>זך</v>
          </cell>
          <cell r="F1021" t="str">
            <v>זך להבים</v>
          </cell>
          <cell r="G1021" t="str">
            <v>העתיד שלנו בלהבים</v>
          </cell>
          <cell r="H1021" t="str">
            <v>לוגאסי לימור</v>
          </cell>
          <cell r="I1021" t="str">
            <v>להבים לוגאסי לימור</v>
          </cell>
          <cell r="J1021">
            <v>2992</v>
          </cell>
          <cell r="K1021">
            <v>2992</v>
          </cell>
          <cell r="L1021">
            <v>0.10060160427807487</v>
          </cell>
          <cell r="M1021">
            <v>301</v>
          </cell>
          <cell r="N1021">
            <v>0.10060160427807487</v>
          </cell>
          <cell r="O1021">
            <v>301</v>
          </cell>
          <cell r="P1021">
            <v>9</v>
          </cell>
          <cell r="Q1021" t="b">
            <v>1</v>
          </cell>
          <cell r="R1021">
            <v>0.9</v>
          </cell>
          <cell r="S1021">
            <v>332</v>
          </cell>
          <cell r="T1021">
            <v>8.4</v>
          </cell>
          <cell r="U1021" t="str">
            <v>Gap</v>
          </cell>
          <cell r="V1021">
            <v>0</v>
          </cell>
          <cell r="W1021" t="str">
            <v>TRUE להבים</v>
          </cell>
          <cell r="X1021">
            <v>2803</v>
          </cell>
          <cell r="Y1021">
            <v>1</v>
          </cell>
          <cell r="Z1021">
            <v>9</v>
          </cell>
          <cell r="AA1021" t="str">
            <v/>
          </cell>
          <cell r="AB1021">
            <v>1</v>
          </cell>
        </row>
        <row r="1022">
          <cell r="B1022">
            <v>1271</v>
          </cell>
          <cell r="C1022" t="str">
            <v>להבים</v>
          </cell>
          <cell r="D1022">
            <v>4775</v>
          </cell>
          <cell r="E1022" t="str">
            <v>ק</v>
          </cell>
          <cell r="F1022" t="str">
            <v>ק להבים</v>
          </cell>
          <cell r="G1022" t="str">
            <v>ראש חדש ללהבים</v>
          </cell>
          <cell r="H1022" t="str">
            <v>יוספי חיים</v>
          </cell>
          <cell r="I1022" t="str">
            <v>להבים יוספי חיים</v>
          </cell>
          <cell r="J1022">
            <v>2992</v>
          </cell>
          <cell r="K1022">
            <v>2992</v>
          </cell>
          <cell r="L1022">
            <v>6.3168449197860965E-2</v>
          </cell>
          <cell r="M1022">
            <v>189</v>
          </cell>
          <cell r="N1022">
            <v>6.3168449197860965E-2</v>
          </cell>
          <cell r="O1022">
            <v>189</v>
          </cell>
          <cell r="P1022">
            <v>9</v>
          </cell>
          <cell r="Q1022" t="b">
            <v>0</v>
          </cell>
          <cell r="R1022">
            <v>0</v>
          </cell>
          <cell r="S1022">
            <v>332</v>
          </cell>
          <cell r="T1022">
            <v>8.4</v>
          </cell>
          <cell r="U1022" t="str">
            <v>Gap</v>
          </cell>
          <cell r="V1022">
            <v>0</v>
          </cell>
          <cell r="W1022" t="str">
            <v>FALSE להבים</v>
          </cell>
          <cell r="X1022">
            <v>189</v>
          </cell>
          <cell r="Y1022">
            <v>0</v>
          </cell>
          <cell r="Z1022">
            <v>9</v>
          </cell>
          <cell r="AA1022" t="str">
            <v/>
          </cell>
          <cell r="AB1022">
            <v>0</v>
          </cell>
        </row>
        <row r="1023">
          <cell r="B1023">
            <v>7000</v>
          </cell>
          <cell r="C1023" t="str">
            <v>לוד</v>
          </cell>
          <cell r="D1023">
            <v>54700</v>
          </cell>
          <cell r="E1023" t="str">
            <v>מחל</v>
          </cell>
          <cell r="F1023" t="str">
            <v>מחל לוד</v>
          </cell>
          <cell r="G1023" t="str">
            <v>הליכוד בראשות יאיר רביבו</v>
          </cell>
          <cell r="H1023" t="str">
            <v>רביבו יאיר</v>
          </cell>
          <cell r="I1023" t="str">
            <v>לוד רביבו יאיר</v>
          </cell>
          <cell r="J1023">
            <v>26827</v>
          </cell>
          <cell r="K1023">
            <v>26827</v>
          </cell>
          <cell r="L1023">
            <v>0.1593916576583293</v>
          </cell>
          <cell r="M1023">
            <v>4276</v>
          </cell>
          <cell r="N1023">
            <v>0.1593916576583293</v>
          </cell>
          <cell r="O1023">
            <v>4276</v>
          </cell>
          <cell r="P1023">
            <v>19</v>
          </cell>
          <cell r="Q1023" t="b">
            <v>1</v>
          </cell>
          <cell r="R1023">
            <v>3</v>
          </cell>
          <cell r="S1023">
            <v>1412</v>
          </cell>
          <cell r="T1023">
            <v>16.899999999999999</v>
          </cell>
          <cell r="U1023" t="str">
            <v>Gap</v>
          </cell>
          <cell r="V1023">
            <v>1</v>
          </cell>
          <cell r="W1023" t="str">
            <v>TRUE לוד</v>
          </cell>
          <cell r="X1023">
            <v>23780</v>
          </cell>
          <cell r="Y1023">
            <v>3</v>
          </cell>
          <cell r="Z1023">
            <v>17</v>
          </cell>
          <cell r="AA1023" t="str">
            <v>Gap</v>
          </cell>
          <cell r="AB1023">
            <v>4</v>
          </cell>
        </row>
        <row r="1024">
          <cell r="B1024">
            <v>7000</v>
          </cell>
          <cell r="C1024" t="str">
            <v>לוד</v>
          </cell>
          <cell r="D1024">
            <v>54700</v>
          </cell>
          <cell r="E1024" t="str">
            <v>נ</v>
          </cell>
          <cell r="F1024" t="str">
            <v>נ לוד</v>
          </cell>
          <cell r="G1024" t="str">
            <v>אלנידא אלערבי אללידאויה</v>
          </cell>
          <cell r="I1024" t="str">
            <v xml:space="preserve">לוד </v>
          </cell>
          <cell r="J1024">
            <v>26827</v>
          </cell>
          <cell r="K1024">
            <v>26827</v>
          </cell>
          <cell r="L1024">
            <v>0.15115368844820518</v>
          </cell>
          <cell r="M1024">
            <v>4055</v>
          </cell>
          <cell r="N1024">
            <v>0.15115368844820518</v>
          </cell>
          <cell r="O1024">
            <v>4055.0000000000005</v>
          </cell>
          <cell r="P1024">
            <v>19</v>
          </cell>
          <cell r="Q1024" t="b">
            <v>1</v>
          </cell>
          <cell r="R1024">
            <v>2.9</v>
          </cell>
          <cell r="S1024">
            <v>1412</v>
          </cell>
          <cell r="T1024">
            <v>16.899999999999999</v>
          </cell>
          <cell r="U1024" t="str">
            <v>Gap</v>
          </cell>
          <cell r="V1024">
            <v>0</v>
          </cell>
          <cell r="W1024" t="str">
            <v>TRUE לוד</v>
          </cell>
          <cell r="X1024">
            <v>23780</v>
          </cell>
          <cell r="Y1024">
            <v>3</v>
          </cell>
          <cell r="Z1024">
            <v>17</v>
          </cell>
          <cell r="AA1024" t="str">
            <v>Gap</v>
          </cell>
          <cell r="AB1024">
            <v>3</v>
          </cell>
        </row>
        <row r="1025">
          <cell r="B1025">
            <v>7000</v>
          </cell>
          <cell r="C1025" t="str">
            <v>לוד</v>
          </cell>
          <cell r="D1025">
            <v>54700</v>
          </cell>
          <cell r="E1025" t="str">
            <v>ל</v>
          </cell>
          <cell r="F1025" t="str">
            <v>ל לוד</v>
          </cell>
          <cell r="G1025" t="str">
            <v>לוד ביתנו בראשות אלוירה קוליחמן</v>
          </cell>
          <cell r="I1025" t="str">
            <v xml:space="preserve">לוד </v>
          </cell>
          <cell r="J1025">
            <v>26827</v>
          </cell>
          <cell r="K1025">
            <v>26827</v>
          </cell>
          <cell r="L1025">
            <v>9.3003317553211312E-2</v>
          </cell>
          <cell r="M1025">
            <v>2495</v>
          </cell>
          <cell r="N1025">
            <v>9.3003317553211312E-2</v>
          </cell>
          <cell r="O1025">
            <v>2495</v>
          </cell>
          <cell r="P1025">
            <v>19</v>
          </cell>
          <cell r="Q1025" t="b">
            <v>1</v>
          </cell>
          <cell r="R1025">
            <v>1.8</v>
          </cell>
          <cell r="S1025">
            <v>1412</v>
          </cell>
          <cell r="T1025">
            <v>16.899999999999999</v>
          </cell>
          <cell r="U1025" t="str">
            <v>Gap</v>
          </cell>
          <cell r="V1025">
            <v>0</v>
          </cell>
          <cell r="W1025" t="str">
            <v>TRUE לוד</v>
          </cell>
          <cell r="X1025">
            <v>23780</v>
          </cell>
          <cell r="Y1025">
            <v>2</v>
          </cell>
          <cell r="Z1025">
            <v>17</v>
          </cell>
          <cell r="AA1025" t="str">
            <v>Gap</v>
          </cell>
          <cell r="AB1025">
            <v>2</v>
          </cell>
        </row>
        <row r="1026">
          <cell r="B1026">
            <v>7000</v>
          </cell>
          <cell r="C1026" t="str">
            <v>לוד</v>
          </cell>
          <cell r="D1026">
            <v>54700</v>
          </cell>
          <cell r="E1026" t="str">
            <v>טב</v>
          </cell>
          <cell r="F1026" t="str">
            <v>טב לוד</v>
          </cell>
          <cell r="G1026" t="str">
            <v>הבית היהודי בלוד בראשות יוסי הרוש</v>
          </cell>
          <cell r="I1026" t="str">
            <v xml:space="preserve">לוד </v>
          </cell>
          <cell r="J1026">
            <v>26827</v>
          </cell>
          <cell r="K1026">
            <v>26827</v>
          </cell>
          <cell r="L1026">
            <v>9.0468557796250043E-2</v>
          </cell>
          <cell r="M1026">
            <v>2427</v>
          </cell>
          <cell r="N1026">
            <v>9.0468557796250043E-2</v>
          </cell>
          <cell r="O1026">
            <v>2427</v>
          </cell>
          <cell r="P1026">
            <v>19</v>
          </cell>
          <cell r="Q1026" t="b">
            <v>1</v>
          </cell>
          <cell r="R1026">
            <v>1.7</v>
          </cell>
          <cell r="S1026">
            <v>1412</v>
          </cell>
          <cell r="T1026">
            <v>16.899999999999999</v>
          </cell>
          <cell r="U1026" t="str">
            <v>Gap</v>
          </cell>
          <cell r="V1026">
            <v>0</v>
          </cell>
          <cell r="W1026" t="str">
            <v>TRUE לוד</v>
          </cell>
          <cell r="X1026">
            <v>23780</v>
          </cell>
          <cell r="Y1026">
            <v>2</v>
          </cell>
          <cell r="Z1026">
            <v>17</v>
          </cell>
          <cell r="AA1026" t="str">
            <v>Gap</v>
          </cell>
          <cell r="AB1026">
            <v>2</v>
          </cell>
        </row>
        <row r="1027">
          <cell r="B1027">
            <v>7000</v>
          </cell>
          <cell r="C1027" t="str">
            <v>לוד</v>
          </cell>
          <cell r="D1027">
            <v>54700</v>
          </cell>
          <cell r="E1027" t="str">
            <v>שס</v>
          </cell>
          <cell r="F1027" t="str">
            <v>שס לוד</v>
          </cell>
          <cell r="G1027" t="str">
            <v>התאחדות הספרדים העולמית שומרי תורה</v>
          </cell>
          <cell r="I1027" t="str">
            <v xml:space="preserve">לוד </v>
          </cell>
          <cell r="J1027">
            <v>26827</v>
          </cell>
          <cell r="K1027">
            <v>26827</v>
          </cell>
          <cell r="L1027">
            <v>8.4094382525068026E-2</v>
          </cell>
          <cell r="M1027">
            <v>2256</v>
          </cell>
          <cell r="N1027">
            <v>8.4094382525068026E-2</v>
          </cell>
          <cell r="O1027">
            <v>2256</v>
          </cell>
          <cell r="P1027">
            <v>19</v>
          </cell>
          <cell r="Q1027" t="b">
            <v>1</v>
          </cell>
          <cell r="R1027">
            <v>1.6</v>
          </cell>
          <cell r="S1027">
            <v>1412</v>
          </cell>
          <cell r="T1027">
            <v>16.899999999999999</v>
          </cell>
          <cell r="U1027" t="str">
            <v>Gap</v>
          </cell>
          <cell r="V1027">
            <v>0</v>
          </cell>
          <cell r="W1027" t="str">
            <v>TRUE לוד</v>
          </cell>
          <cell r="X1027">
            <v>23780</v>
          </cell>
          <cell r="Y1027">
            <v>2</v>
          </cell>
          <cell r="Z1027">
            <v>17</v>
          </cell>
          <cell r="AA1027" t="str">
            <v>Gap</v>
          </cell>
          <cell r="AB1027">
            <v>2</v>
          </cell>
        </row>
        <row r="1028">
          <cell r="B1028">
            <v>7000</v>
          </cell>
          <cell r="C1028" t="str">
            <v>לוד</v>
          </cell>
          <cell r="D1028">
            <v>54700</v>
          </cell>
          <cell r="E1028" t="str">
            <v>כן</v>
          </cell>
          <cell r="F1028" t="str">
            <v>כן לוד</v>
          </cell>
          <cell r="G1028" t="str">
            <v>לוד אחת בראשות יורם מרציאנו</v>
          </cell>
          <cell r="H1028" t="str">
            <v>מרציאנו יורם</v>
          </cell>
          <cell r="I1028" t="str">
            <v>לוד מרציאנו יורם</v>
          </cell>
          <cell r="J1028">
            <v>26827</v>
          </cell>
          <cell r="K1028">
            <v>26827</v>
          </cell>
          <cell r="L1028">
            <v>6.7730271741156298E-2</v>
          </cell>
          <cell r="M1028">
            <v>1817</v>
          </cell>
          <cell r="N1028">
            <v>6.7730271741156298E-2</v>
          </cell>
          <cell r="O1028">
            <v>1817</v>
          </cell>
          <cell r="P1028">
            <v>19</v>
          </cell>
          <cell r="Q1028" t="b">
            <v>1</v>
          </cell>
          <cell r="R1028">
            <v>1.3</v>
          </cell>
          <cell r="S1028">
            <v>1412</v>
          </cell>
          <cell r="T1028">
            <v>16.899999999999999</v>
          </cell>
          <cell r="U1028" t="str">
            <v>Gap</v>
          </cell>
          <cell r="V1028">
            <v>0</v>
          </cell>
          <cell r="W1028" t="str">
            <v>TRUE לוד</v>
          </cell>
          <cell r="X1028">
            <v>23780</v>
          </cell>
          <cell r="Y1028">
            <v>1</v>
          </cell>
          <cell r="Z1028">
            <v>17</v>
          </cell>
          <cell r="AA1028" t="str">
            <v>Gap</v>
          </cell>
          <cell r="AB1028">
            <v>1</v>
          </cell>
        </row>
        <row r="1029">
          <cell r="B1029">
            <v>7000</v>
          </cell>
          <cell r="C1029" t="str">
            <v>לוד</v>
          </cell>
          <cell r="D1029">
            <v>54700</v>
          </cell>
          <cell r="E1029" t="str">
            <v>ני</v>
          </cell>
          <cell r="F1029" t="str">
            <v>ני לוד</v>
          </cell>
          <cell r="G1029" t="str">
            <v>למען התושב</v>
          </cell>
          <cell r="I1029" t="str">
            <v xml:space="preserve">לוד </v>
          </cell>
          <cell r="J1029">
            <v>26827</v>
          </cell>
          <cell r="K1029">
            <v>26827</v>
          </cell>
          <cell r="L1029">
            <v>6.6798374771685237E-2</v>
          </cell>
          <cell r="M1029">
            <v>1792</v>
          </cell>
          <cell r="N1029">
            <v>6.6798374771685237E-2</v>
          </cell>
          <cell r="O1029">
            <v>1791.9999999999998</v>
          </cell>
          <cell r="P1029">
            <v>19</v>
          </cell>
          <cell r="Q1029" t="b">
            <v>1</v>
          </cell>
          <cell r="R1029">
            <v>1.3</v>
          </cell>
          <cell r="S1029">
            <v>1412</v>
          </cell>
          <cell r="T1029">
            <v>16.899999999999999</v>
          </cell>
          <cell r="U1029" t="str">
            <v>Gap</v>
          </cell>
          <cell r="V1029">
            <v>0</v>
          </cell>
          <cell r="W1029" t="str">
            <v>TRUE לוד</v>
          </cell>
          <cell r="X1029">
            <v>23780</v>
          </cell>
          <cell r="Y1029">
            <v>1</v>
          </cell>
          <cell r="Z1029">
            <v>17</v>
          </cell>
          <cell r="AA1029" t="str">
            <v>Gap</v>
          </cell>
          <cell r="AB1029">
            <v>1</v>
          </cell>
        </row>
        <row r="1030">
          <cell r="B1030">
            <v>7000</v>
          </cell>
          <cell r="C1030" t="str">
            <v>לוד</v>
          </cell>
          <cell r="D1030">
            <v>54700</v>
          </cell>
          <cell r="E1030" t="str">
            <v>רק</v>
          </cell>
          <cell r="F1030" t="str">
            <v>רק לוד</v>
          </cell>
          <cell r="G1030" t="str">
            <v>אביב חדש בלוד</v>
          </cell>
          <cell r="I1030" t="str">
            <v xml:space="preserve">לוד </v>
          </cell>
          <cell r="J1030">
            <v>26827</v>
          </cell>
          <cell r="K1030">
            <v>26827</v>
          </cell>
          <cell r="L1030">
            <v>6.1169717076080071E-2</v>
          </cell>
          <cell r="M1030">
            <v>1641</v>
          </cell>
          <cell r="N1030">
            <v>6.1169717076080071E-2</v>
          </cell>
          <cell r="O1030">
            <v>1641</v>
          </cell>
          <cell r="P1030">
            <v>19</v>
          </cell>
          <cell r="Q1030" t="b">
            <v>1</v>
          </cell>
          <cell r="R1030">
            <v>1.2</v>
          </cell>
          <cell r="S1030">
            <v>1412</v>
          </cell>
          <cell r="T1030">
            <v>16.899999999999999</v>
          </cell>
          <cell r="U1030" t="str">
            <v>Gap</v>
          </cell>
          <cell r="V1030">
            <v>0</v>
          </cell>
          <cell r="W1030" t="str">
            <v>TRUE לוד</v>
          </cell>
          <cell r="X1030">
            <v>23780</v>
          </cell>
          <cell r="Y1030">
            <v>1</v>
          </cell>
          <cell r="Z1030">
            <v>17</v>
          </cell>
          <cell r="AA1030" t="str">
            <v>Gap</v>
          </cell>
          <cell r="AB1030">
            <v>1</v>
          </cell>
        </row>
        <row r="1031">
          <cell r="B1031">
            <v>7000</v>
          </cell>
          <cell r="C1031" t="str">
            <v>לוד</v>
          </cell>
          <cell r="D1031">
            <v>54700</v>
          </cell>
          <cell r="E1031" t="str">
            <v>פה</v>
          </cell>
          <cell r="F1031" t="str">
            <v>פה לוד</v>
          </cell>
          <cell r="G1031" t="str">
            <v>יש עתיד בלוד</v>
          </cell>
          <cell r="I1031" t="str">
            <v xml:space="preserve">לוד </v>
          </cell>
          <cell r="J1031">
            <v>26827</v>
          </cell>
          <cell r="K1031">
            <v>26827</v>
          </cell>
          <cell r="L1031">
            <v>5.8299474410109221E-2</v>
          </cell>
          <cell r="M1031">
            <v>1564</v>
          </cell>
          <cell r="N1031">
            <v>5.8299474410109221E-2</v>
          </cell>
          <cell r="O1031">
            <v>1564</v>
          </cell>
          <cell r="P1031">
            <v>19</v>
          </cell>
          <cell r="Q1031" t="b">
            <v>1</v>
          </cell>
          <cell r="R1031">
            <v>1.1000000000000001</v>
          </cell>
          <cell r="S1031">
            <v>1412</v>
          </cell>
          <cell r="T1031">
            <v>16.899999999999999</v>
          </cell>
          <cell r="U1031" t="str">
            <v>Gap</v>
          </cell>
          <cell r="V1031">
            <v>0</v>
          </cell>
          <cell r="W1031" t="str">
            <v>TRUE לוד</v>
          </cell>
          <cell r="X1031">
            <v>23780</v>
          </cell>
          <cell r="Y1031">
            <v>1</v>
          </cell>
          <cell r="Z1031">
            <v>17</v>
          </cell>
          <cell r="AA1031" t="str">
            <v>Gap</v>
          </cell>
          <cell r="AB1031">
            <v>1</v>
          </cell>
        </row>
        <row r="1032">
          <cell r="B1032">
            <v>7000</v>
          </cell>
          <cell r="C1032" t="str">
            <v>לוד</v>
          </cell>
          <cell r="D1032">
            <v>54700</v>
          </cell>
          <cell r="E1032" t="str">
            <v>ק</v>
          </cell>
          <cell r="F1032" t="str">
            <v>ק לוד</v>
          </cell>
          <cell r="G1032" t="str">
            <v>אלנהדה</v>
          </cell>
          <cell r="I1032" t="str">
            <v xml:space="preserve">לוד </v>
          </cell>
          <cell r="J1032">
            <v>26827</v>
          </cell>
          <cell r="K1032">
            <v>26827</v>
          </cell>
          <cell r="L1032">
            <v>5.4310955380773102E-2</v>
          </cell>
          <cell r="M1032">
            <v>1457</v>
          </cell>
          <cell r="N1032">
            <v>5.4310955380773102E-2</v>
          </cell>
          <cell r="O1032">
            <v>1457</v>
          </cell>
          <cell r="P1032">
            <v>19</v>
          </cell>
          <cell r="Q1032" t="b">
            <v>1</v>
          </cell>
          <cell r="R1032">
            <v>1</v>
          </cell>
          <cell r="S1032">
            <v>1412</v>
          </cell>
          <cell r="T1032">
            <v>16.899999999999999</v>
          </cell>
          <cell r="U1032" t="str">
            <v>Gap</v>
          </cell>
          <cell r="V1032">
            <v>0</v>
          </cell>
          <cell r="W1032" t="str">
            <v>TRUE לוד</v>
          </cell>
          <cell r="X1032">
            <v>23780</v>
          </cell>
          <cell r="Y1032">
            <v>1</v>
          </cell>
          <cell r="Z1032">
            <v>17</v>
          </cell>
          <cell r="AA1032" t="str">
            <v>Gap</v>
          </cell>
          <cell r="AB1032">
            <v>1</v>
          </cell>
        </row>
        <row r="1033">
          <cell r="B1033">
            <v>7000</v>
          </cell>
          <cell r="C1033" t="str">
            <v>לוד</v>
          </cell>
          <cell r="D1033">
            <v>54700</v>
          </cell>
          <cell r="E1033" t="str">
            <v>יד</v>
          </cell>
          <cell r="F1033" t="str">
            <v>יד לוד</v>
          </cell>
          <cell r="G1033" t="str">
            <v>יחד</v>
          </cell>
          <cell r="I1033" t="str">
            <v xml:space="preserve">לוד </v>
          </cell>
          <cell r="J1033">
            <v>26827</v>
          </cell>
          <cell r="K1033">
            <v>26827</v>
          </cell>
          <cell r="L1033">
            <v>3.4181980840198307E-2</v>
          </cell>
          <cell r="M1033">
            <v>917</v>
          </cell>
          <cell r="N1033">
            <v>3.4181980840198307E-2</v>
          </cell>
          <cell r="O1033">
            <v>917</v>
          </cell>
          <cell r="P1033">
            <v>19</v>
          </cell>
          <cell r="Q1033" t="b">
            <v>0</v>
          </cell>
          <cell r="R1033">
            <v>0</v>
          </cell>
          <cell r="S1033">
            <v>1412</v>
          </cell>
          <cell r="T1033">
            <v>16.899999999999999</v>
          </cell>
          <cell r="U1033" t="str">
            <v>Gap</v>
          </cell>
          <cell r="V1033">
            <v>0</v>
          </cell>
          <cell r="W1033" t="str">
            <v>FALSE לוד</v>
          </cell>
          <cell r="X1033">
            <v>3047</v>
          </cell>
          <cell r="Y1033">
            <v>0</v>
          </cell>
          <cell r="Z1033">
            <v>17</v>
          </cell>
          <cell r="AA1033" t="str">
            <v>Gap</v>
          </cell>
          <cell r="AB1033">
            <v>0</v>
          </cell>
        </row>
        <row r="1034">
          <cell r="B1034">
            <v>7000</v>
          </cell>
          <cell r="C1034" t="str">
            <v>לוד</v>
          </cell>
          <cell r="D1034">
            <v>54700</v>
          </cell>
          <cell r="E1034" t="str">
            <v>נץ</v>
          </cell>
          <cell r="F1034" t="str">
            <v>נץ לוד</v>
          </cell>
          <cell r="G1034" t="str">
            <v>אבלין דהן למועצה</v>
          </cell>
          <cell r="I1034" t="str">
            <v xml:space="preserve">לוד </v>
          </cell>
          <cell r="J1034">
            <v>26827</v>
          </cell>
          <cell r="K1034">
            <v>26827</v>
          </cell>
          <cell r="L1034">
            <v>2.1806389085622692E-2</v>
          </cell>
          <cell r="M1034">
            <v>585</v>
          </cell>
          <cell r="N1034">
            <v>2.1806389085622692E-2</v>
          </cell>
          <cell r="O1034">
            <v>585</v>
          </cell>
          <cell r="P1034">
            <v>19</v>
          </cell>
          <cell r="Q1034" t="b">
            <v>0</v>
          </cell>
          <cell r="R1034">
            <v>0</v>
          </cell>
          <cell r="S1034">
            <v>1412</v>
          </cell>
          <cell r="T1034">
            <v>16.899999999999999</v>
          </cell>
          <cell r="U1034" t="str">
            <v>Gap</v>
          </cell>
          <cell r="V1034">
            <v>0</v>
          </cell>
          <cell r="W1034" t="str">
            <v>FALSE לוד</v>
          </cell>
          <cell r="X1034">
            <v>3047</v>
          </cell>
          <cell r="Y1034">
            <v>0</v>
          </cell>
          <cell r="Z1034">
            <v>17</v>
          </cell>
          <cell r="AA1034" t="str">
            <v>Gap</v>
          </cell>
          <cell r="AB1034">
            <v>0</v>
          </cell>
        </row>
        <row r="1035">
          <cell r="B1035">
            <v>7000</v>
          </cell>
          <cell r="C1035" t="str">
            <v>לוד</v>
          </cell>
          <cell r="D1035">
            <v>54700</v>
          </cell>
          <cell r="E1035" t="str">
            <v>זך</v>
          </cell>
          <cell r="F1035" t="str">
            <v>זך לוד</v>
          </cell>
          <cell r="G1035" t="str">
            <v>תפנית</v>
          </cell>
          <cell r="I1035" t="str">
            <v xml:space="preserve">לוד </v>
          </cell>
          <cell r="J1035">
            <v>26827</v>
          </cell>
          <cell r="K1035">
            <v>26827</v>
          </cell>
          <cell r="L1035">
            <v>2.0464457449584375E-2</v>
          </cell>
          <cell r="M1035">
            <v>549</v>
          </cell>
          <cell r="N1035">
            <v>2.0464457449584375E-2</v>
          </cell>
          <cell r="O1035">
            <v>549</v>
          </cell>
          <cell r="P1035">
            <v>19</v>
          </cell>
          <cell r="Q1035" t="b">
            <v>0</v>
          </cell>
          <cell r="R1035">
            <v>0</v>
          </cell>
          <cell r="S1035">
            <v>1412</v>
          </cell>
          <cell r="T1035">
            <v>16.899999999999999</v>
          </cell>
          <cell r="U1035" t="str">
            <v>Gap</v>
          </cell>
          <cell r="V1035">
            <v>0</v>
          </cell>
          <cell r="W1035" t="str">
            <v>FALSE לוד</v>
          </cell>
          <cell r="X1035">
            <v>3047</v>
          </cell>
          <cell r="Y1035">
            <v>0</v>
          </cell>
          <cell r="Z1035">
            <v>17</v>
          </cell>
          <cell r="AA1035" t="str">
            <v>Gap</v>
          </cell>
          <cell r="AB1035">
            <v>0</v>
          </cell>
        </row>
        <row r="1036">
          <cell r="B1036">
            <v>7000</v>
          </cell>
          <cell r="C1036" t="str">
            <v>לוד</v>
          </cell>
          <cell r="D1036">
            <v>54700</v>
          </cell>
          <cell r="E1036" t="str">
            <v>ח</v>
          </cell>
          <cell r="F1036" t="str">
            <v>ח לוד</v>
          </cell>
          <cell r="G1036" t="str">
            <v>חן ללוד</v>
          </cell>
          <cell r="I1036" t="str">
            <v xml:space="preserve">לוד </v>
          </cell>
          <cell r="J1036">
            <v>26827</v>
          </cell>
          <cell r="K1036">
            <v>26827</v>
          </cell>
          <cell r="L1036">
            <v>1.5581317329556045E-2</v>
          </cell>
          <cell r="M1036">
            <v>418</v>
          </cell>
          <cell r="N1036">
            <v>1.5581317329556045E-2</v>
          </cell>
          <cell r="O1036">
            <v>418</v>
          </cell>
          <cell r="P1036">
            <v>19</v>
          </cell>
          <cell r="Q1036" t="b">
            <v>0</v>
          </cell>
          <cell r="R1036">
            <v>0</v>
          </cell>
          <cell r="S1036">
            <v>1412</v>
          </cell>
          <cell r="T1036">
            <v>16.899999999999999</v>
          </cell>
          <cell r="U1036" t="str">
            <v>Gap</v>
          </cell>
          <cell r="V1036">
            <v>0</v>
          </cell>
          <cell r="W1036" t="str">
            <v>FALSE לוד</v>
          </cell>
          <cell r="X1036">
            <v>3047</v>
          </cell>
          <cell r="Y1036">
            <v>0</v>
          </cell>
          <cell r="Z1036">
            <v>17</v>
          </cell>
          <cell r="AA1036" t="str">
            <v>Gap</v>
          </cell>
          <cell r="AB1036">
            <v>0</v>
          </cell>
        </row>
        <row r="1037">
          <cell r="B1037">
            <v>7000</v>
          </cell>
          <cell r="C1037" t="str">
            <v>לוד</v>
          </cell>
          <cell r="D1037">
            <v>54700</v>
          </cell>
          <cell r="E1037" t="str">
            <v>ף</v>
          </cell>
          <cell r="F1037" t="str">
            <v>ף לוד</v>
          </cell>
          <cell r="G1037" t="str">
            <v>הסיעה לגימלאים חינוך וצעירים</v>
          </cell>
          <cell r="I1037" t="str">
            <v xml:space="preserve">לוד </v>
          </cell>
          <cell r="J1037">
            <v>26827</v>
          </cell>
          <cell r="K1037">
            <v>26827</v>
          </cell>
          <cell r="L1037">
            <v>1.2077384724344876E-2</v>
          </cell>
          <cell r="M1037">
            <v>324</v>
          </cell>
          <cell r="N1037">
            <v>1.2077384724344876E-2</v>
          </cell>
          <cell r="O1037">
            <v>324</v>
          </cell>
          <cell r="P1037">
            <v>19</v>
          </cell>
          <cell r="Q1037" t="b">
            <v>0</v>
          </cell>
          <cell r="R1037">
            <v>0</v>
          </cell>
          <cell r="S1037">
            <v>1412</v>
          </cell>
          <cell r="T1037">
            <v>16.899999999999999</v>
          </cell>
          <cell r="U1037" t="str">
            <v>Gap</v>
          </cell>
          <cell r="V1037">
            <v>0</v>
          </cell>
          <cell r="W1037" t="str">
            <v>FALSE לוד</v>
          </cell>
          <cell r="X1037">
            <v>3047</v>
          </cell>
          <cell r="Y1037">
            <v>0</v>
          </cell>
          <cell r="Z1037">
            <v>17</v>
          </cell>
          <cell r="AA1037" t="str">
            <v>Gap</v>
          </cell>
          <cell r="AB1037">
            <v>0</v>
          </cell>
        </row>
        <row r="1038">
          <cell r="B1038">
            <v>7000</v>
          </cell>
          <cell r="C1038" t="str">
            <v>לוד</v>
          </cell>
          <cell r="D1038">
            <v>54700</v>
          </cell>
          <cell r="E1038" t="str">
            <v>יט</v>
          </cell>
          <cell r="F1038" t="str">
            <v>יט לוד</v>
          </cell>
          <cell r="G1038" t="str">
            <v>האיחוד הלודאי</v>
          </cell>
          <cell r="I1038" t="str">
            <v xml:space="preserve">לוד </v>
          </cell>
          <cell r="J1038">
            <v>26827</v>
          </cell>
          <cell r="K1038">
            <v>26827</v>
          </cell>
          <cell r="L1038">
            <v>9.468073209825921E-3</v>
          </cell>
          <cell r="M1038">
            <v>254</v>
          </cell>
          <cell r="N1038">
            <v>9.468073209825921E-3</v>
          </cell>
          <cell r="O1038">
            <v>253.99999999999997</v>
          </cell>
          <cell r="P1038">
            <v>19</v>
          </cell>
          <cell r="Q1038" t="b">
            <v>0</v>
          </cell>
          <cell r="R1038">
            <v>0</v>
          </cell>
          <cell r="S1038">
            <v>1412</v>
          </cell>
          <cell r="T1038">
            <v>16.899999999999999</v>
          </cell>
          <cell r="U1038" t="str">
            <v>Gap</v>
          </cell>
          <cell r="V1038">
            <v>0</v>
          </cell>
          <cell r="W1038" t="str">
            <v>FALSE לוד</v>
          </cell>
          <cell r="X1038">
            <v>3047</v>
          </cell>
          <cell r="Y1038">
            <v>0</v>
          </cell>
          <cell r="Z1038">
            <v>17</v>
          </cell>
          <cell r="AA1038" t="str">
            <v>Gap</v>
          </cell>
          <cell r="AB1038">
            <v>0</v>
          </cell>
        </row>
        <row r="1039">
          <cell r="B1039">
            <v>1060</v>
          </cell>
          <cell r="C1039" t="str">
            <v>לקיה</v>
          </cell>
          <cell r="D1039">
            <v>6011</v>
          </cell>
          <cell r="E1039" t="str">
            <v>מ</v>
          </cell>
          <cell r="F1039" t="str">
            <v>מ לקיה</v>
          </cell>
          <cell r="G1039" t="str">
            <v>אלמוסתקבל</v>
          </cell>
          <cell r="H1039" t="str">
            <v>אלאסד אחמד</v>
          </cell>
          <cell r="I1039" t="str">
            <v>לקיה אלאסד אחמד</v>
          </cell>
          <cell r="J1039">
            <v>4485</v>
          </cell>
          <cell r="K1039">
            <v>4485</v>
          </cell>
          <cell r="L1039">
            <v>0.32040133779264213</v>
          </cell>
          <cell r="M1039">
            <v>1437</v>
          </cell>
          <cell r="N1039">
            <v>0.32040133779264213</v>
          </cell>
          <cell r="O1039">
            <v>1437</v>
          </cell>
          <cell r="P1039">
            <v>11</v>
          </cell>
          <cell r="Q1039" t="b">
            <v>1</v>
          </cell>
          <cell r="R1039">
            <v>3.5</v>
          </cell>
          <cell r="S1039">
            <v>408</v>
          </cell>
          <cell r="T1039">
            <v>9.6999999999999993</v>
          </cell>
          <cell r="U1039" t="str">
            <v>Gap</v>
          </cell>
          <cell r="V1039">
            <v>0</v>
          </cell>
          <cell r="W1039" t="str">
            <v>TRUE לקיה</v>
          </cell>
          <cell r="X1039">
            <v>3960</v>
          </cell>
          <cell r="Y1039">
            <v>4</v>
          </cell>
          <cell r="Z1039">
            <v>11</v>
          </cell>
          <cell r="AA1039" t="str">
            <v/>
          </cell>
          <cell r="AB1039">
            <v>4</v>
          </cell>
        </row>
        <row r="1040">
          <cell r="B1040">
            <v>1060</v>
          </cell>
          <cell r="C1040" t="str">
            <v>לקיה</v>
          </cell>
          <cell r="D1040">
            <v>6011</v>
          </cell>
          <cell r="E1040" t="str">
            <v>נת</v>
          </cell>
          <cell r="F1040" t="str">
            <v>נת לקיה</v>
          </cell>
          <cell r="G1040" t="str">
            <v>רסלאת אלתוחיד</v>
          </cell>
          <cell r="H1040" t="str">
            <v>אבו עאיש סאלם</v>
          </cell>
          <cell r="I1040" t="str">
            <v>לקיה אבו עאיש סאלם</v>
          </cell>
          <cell r="J1040">
            <v>4485</v>
          </cell>
          <cell r="K1040">
            <v>4485</v>
          </cell>
          <cell r="L1040">
            <v>0.31928651059085844</v>
          </cell>
          <cell r="M1040">
            <v>1432</v>
          </cell>
          <cell r="N1040">
            <v>0.31928651059085844</v>
          </cell>
          <cell r="O1040">
            <v>1432</v>
          </cell>
          <cell r="P1040">
            <v>11</v>
          </cell>
          <cell r="Q1040" t="b">
            <v>1</v>
          </cell>
          <cell r="R1040">
            <v>3.5</v>
          </cell>
          <cell r="S1040">
            <v>408</v>
          </cell>
          <cell r="T1040">
            <v>9.6999999999999993</v>
          </cell>
          <cell r="U1040" t="str">
            <v>Gap</v>
          </cell>
          <cell r="V1040">
            <v>0</v>
          </cell>
          <cell r="W1040" t="str">
            <v>TRUE לקיה</v>
          </cell>
          <cell r="X1040">
            <v>3960</v>
          </cell>
          <cell r="Y1040">
            <v>4</v>
          </cell>
          <cell r="Z1040">
            <v>11</v>
          </cell>
          <cell r="AA1040" t="str">
            <v/>
          </cell>
          <cell r="AB1040">
            <v>4</v>
          </cell>
        </row>
        <row r="1041">
          <cell r="B1041">
            <v>1060</v>
          </cell>
          <cell r="C1041" t="str">
            <v>לקיה</v>
          </cell>
          <cell r="D1041">
            <v>6011</v>
          </cell>
          <cell r="E1041" t="str">
            <v>נ</v>
          </cell>
          <cell r="F1041" t="str">
            <v>נ לקיה</v>
          </cell>
          <cell r="G1041" t="str">
            <v>אלג'ד אלמושרק</v>
          </cell>
          <cell r="I1041" t="str">
            <v xml:space="preserve">לקיה </v>
          </cell>
          <cell r="J1041">
            <v>4485</v>
          </cell>
          <cell r="K1041">
            <v>4485</v>
          </cell>
          <cell r="L1041">
            <v>0.15027870680044594</v>
          </cell>
          <cell r="M1041">
            <v>674</v>
          </cell>
          <cell r="N1041">
            <v>0.15027870680044594</v>
          </cell>
          <cell r="O1041">
            <v>674.00000000000011</v>
          </cell>
          <cell r="P1041">
            <v>11</v>
          </cell>
          <cell r="Q1041" t="b">
            <v>1</v>
          </cell>
          <cell r="R1041">
            <v>1.7</v>
          </cell>
          <cell r="S1041">
            <v>408</v>
          </cell>
          <cell r="T1041">
            <v>9.6999999999999993</v>
          </cell>
          <cell r="U1041" t="str">
            <v>Gap</v>
          </cell>
          <cell r="V1041">
            <v>0</v>
          </cell>
          <cell r="W1041" t="str">
            <v>TRUE לקיה</v>
          </cell>
          <cell r="X1041">
            <v>3960</v>
          </cell>
          <cell r="Y1041">
            <v>2</v>
          </cell>
          <cell r="Z1041">
            <v>11</v>
          </cell>
          <cell r="AA1041" t="str">
            <v/>
          </cell>
          <cell r="AB1041">
            <v>2</v>
          </cell>
        </row>
        <row r="1042">
          <cell r="B1042">
            <v>1060</v>
          </cell>
          <cell r="C1042" t="str">
            <v>לקיה</v>
          </cell>
          <cell r="D1042">
            <v>6011</v>
          </cell>
          <cell r="E1042" t="str">
            <v>א</v>
          </cell>
          <cell r="F1042" t="str">
            <v>א לקיה</v>
          </cell>
          <cell r="G1042" t="str">
            <v>אלקייה בלדנא</v>
          </cell>
          <cell r="H1042" t="str">
            <v>אלסאנא חאלד</v>
          </cell>
          <cell r="I1042" t="str">
            <v>לקיה אלסאנא חאלד</v>
          </cell>
          <cell r="J1042">
            <v>4485</v>
          </cell>
          <cell r="K1042">
            <v>4485</v>
          </cell>
          <cell r="L1042">
            <v>9.2976588628762541E-2</v>
          </cell>
          <cell r="M1042">
            <v>417</v>
          </cell>
          <cell r="N1042">
            <v>9.2976588628762541E-2</v>
          </cell>
          <cell r="O1042">
            <v>417</v>
          </cell>
          <cell r="P1042">
            <v>11</v>
          </cell>
          <cell r="Q1042" t="b">
            <v>1</v>
          </cell>
          <cell r="R1042">
            <v>1</v>
          </cell>
          <cell r="S1042">
            <v>408</v>
          </cell>
          <cell r="T1042">
            <v>9.6999999999999993</v>
          </cell>
          <cell r="U1042" t="str">
            <v>Gap</v>
          </cell>
          <cell r="V1042">
            <v>0</v>
          </cell>
          <cell r="W1042" t="str">
            <v>TRUE לקיה</v>
          </cell>
          <cell r="X1042">
            <v>3960</v>
          </cell>
          <cell r="Y1042">
            <v>1</v>
          </cell>
          <cell r="Z1042">
            <v>11</v>
          </cell>
          <cell r="AA1042" t="str">
            <v/>
          </cell>
          <cell r="AB1042">
            <v>1</v>
          </cell>
        </row>
        <row r="1043">
          <cell r="B1043">
            <v>1060</v>
          </cell>
          <cell r="C1043" t="str">
            <v>לקיה</v>
          </cell>
          <cell r="D1043">
            <v>6011</v>
          </cell>
          <cell r="E1043" t="str">
            <v>יס</v>
          </cell>
          <cell r="F1043" t="str">
            <v>יס לקיה</v>
          </cell>
          <cell r="G1043" t="str">
            <v>אלמיזאן</v>
          </cell>
          <cell r="H1043" t="str">
            <v>אלסאנע מרעי</v>
          </cell>
          <cell r="I1043" t="str">
            <v>לקיה אלסאנע מרעי</v>
          </cell>
          <cell r="J1043">
            <v>4485</v>
          </cell>
          <cell r="K1043">
            <v>4485</v>
          </cell>
          <cell r="L1043">
            <v>6.2876254180602012E-2</v>
          </cell>
          <cell r="M1043">
            <v>282</v>
          </cell>
          <cell r="N1043">
            <v>6.2876254180602012E-2</v>
          </cell>
          <cell r="O1043">
            <v>282</v>
          </cell>
          <cell r="P1043">
            <v>11</v>
          </cell>
          <cell r="Q1043" t="b">
            <v>0</v>
          </cell>
          <cell r="R1043">
            <v>0</v>
          </cell>
          <cell r="S1043">
            <v>408</v>
          </cell>
          <cell r="T1043">
            <v>9.6999999999999993</v>
          </cell>
          <cell r="U1043" t="str">
            <v>Gap</v>
          </cell>
          <cell r="V1043">
            <v>0</v>
          </cell>
          <cell r="W1043" t="str">
            <v>FALSE לקיה</v>
          </cell>
          <cell r="X1043">
            <v>525</v>
          </cell>
          <cell r="Y1043">
            <v>0</v>
          </cell>
          <cell r="Z1043">
            <v>11</v>
          </cell>
          <cell r="AA1043" t="str">
            <v/>
          </cell>
          <cell r="AB1043">
            <v>0</v>
          </cell>
        </row>
        <row r="1044">
          <cell r="B1044">
            <v>1060</v>
          </cell>
          <cell r="C1044" t="str">
            <v>לקיה</v>
          </cell>
          <cell r="D1044">
            <v>6011</v>
          </cell>
          <cell r="E1044" t="str">
            <v>ע</v>
          </cell>
          <cell r="F1044" t="str">
            <v>ע לקיה</v>
          </cell>
          <cell r="G1044" t="str">
            <v>מען</v>
          </cell>
          <cell r="H1044" t="str">
            <v>אלאסד טאלב</v>
          </cell>
          <cell r="I1044" t="str">
            <v>לקיה אלאסד טאלב</v>
          </cell>
          <cell r="J1044">
            <v>4485</v>
          </cell>
          <cell r="K1044">
            <v>4485</v>
          </cell>
          <cell r="L1044">
            <v>5.4180602006688963E-2</v>
          </cell>
          <cell r="M1044">
            <v>243</v>
          </cell>
          <cell r="N1044">
            <v>5.4180602006688963E-2</v>
          </cell>
          <cell r="O1044">
            <v>243</v>
          </cell>
          <cell r="P1044">
            <v>11</v>
          </cell>
          <cell r="Q1044" t="b">
            <v>0</v>
          </cell>
          <cell r="R1044">
            <v>0</v>
          </cell>
          <cell r="S1044">
            <v>408</v>
          </cell>
          <cell r="T1044">
            <v>9.6999999999999993</v>
          </cell>
          <cell r="U1044" t="str">
            <v>Gap</v>
          </cell>
          <cell r="V1044">
            <v>0</v>
          </cell>
          <cell r="W1044" t="str">
            <v>FALSE לקיה</v>
          </cell>
          <cell r="X1044">
            <v>525</v>
          </cell>
          <cell r="Y1044">
            <v>0</v>
          </cell>
          <cell r="Z1044">
            <v>11</v>
          </cell>
          <cell r="AA1044" t="str">
            <v/>
          </cell>
          <cell r="AB1044">
            <v>0</v>
          </cell>
        </row>
        <row r="1045">
          <cell r="B1045">
            <v>1015</v>
          </cell>
          <cell r="C1045" t="str">
            <v>מבשרת ציון</v>
          </cell>
          <cell r="D1045">
            <v>19758</v>
          </cell>
          <cell r="E1045" t="str">
            <v>חי</v>
          </cell>
          <cell r="F1045" t="str">
            <v>חי מבשרת ציון</v>
          </cell>
          <cell r="G1045" t="str">
            <v>הדרך האמיצה בראשות יורם שמעון</v>
          </cell>
          <cell r="H1045" t="str">
            <v>שמעון יורם</v>
          </cell>
          <cell r="I1045" t="str">
            <v>מבשרת ציון שמעון יורם</v>
          </cell>
          <cell r="J1045">
            <v>10024</v>
          </cell>
          <cell r="K1045">
            <v>10024</v>
          </cell>
          <cell r="L1045">
            <v>0.18046687948922585</v>
          </cell>
          <cell r="M1045">
            <v>1809</v>
          </cell>
          <cell r="N1045">
            <v>0.18046687948922585</v>
          </cell>
          <cell r="O1045">
            <v>1809</v>
          </cell>
          <cell r="P1045">
            <v>15</v>
          </cell>
          <cell r="Q1045" t="b">
            <v>1</v>
          </cell>
          <cell r="R1045">
            <v>2.7</v>
          </cell>
          <cell r="S1045">
            <v>668</v>
          </cell>
          <cell r="T1045">
            <v>14.700000000000001</v>
          </cell>
          <cell r="U1045" t="str">
            <v>Gap</v>
          </cell>
          <cell r="V1045">
            <v>0</v>
          </cell>
          <cell r="W1045" t="str">
            <v>TRUE מבשרת ציון</v>
          </cell>
          <cell r="X1045">
            <v>9766</v>
          </cell>
          <cell r="Y1045">
            <v>3</v>
          </cell>
          <cell r="Z1045">
            <v>16</v>
          </cell>
          <cell r="AA1045" t="str">
            <v>Gap</v>
          </cell>
          <cell r="AB1045">
            <v>3</v>
          </cell>
        </row>
        <row r="1046">
          <cell r="B1046">
            <v>1015</v>
          </cell>
          <cell r="C1046" t="str">
            <v>מבשרת ציון</v>
          </cell>
          <cell r="D1046">
            <v>19758</v>
          </cell>
          <cell r="E1046" t="str">
            <v>רמ</v>
          </cell>
          <cell r="F1046" t="str">
            <v>רמ מבשרת ציון</v>
          </cell>
          <cell r="G1046" t="str">
            <v>מבשרת ברמה אחרת</v>
          </cell>
          <cell r="H1046" t="str">
            <v>כהן בועז</v>
          </cell>
          <cell r="I1046" t="str">
            <v>מבשרת ציון כהן בועז</v>
          </cell>
          <cell r="J1046">
            <v>10024</v>
          </cell>
          <cell r="K1046">
            <v>10024</v>
          </cell>
          <cell r="L1046">
            <v>0.17547885075818037</v>
          </cell>
          <cell r="M1046">
            <v>1759</v>
          </cell>
          <cell r="N1046">
            <v>0.17547885075818037</v>
          </cell>
          <cell r="O1046">
            <v>1759</v>
          </cell>
          <cell r="P1046">
            <v>15</v>
          </cell>
          <cell r="Q1046" t="b">
            <v>1</v>
          </cell>
          <cell r="R1046">
            <v>2.6</v>
          </cell>
          <cell r="S1046">
            <v>668</v>
          </cell>
          <cell r="T1046">
            <v>14.700000000000001</v>
          </cell>
          <cell r="U1046" t="str">
            <v>Gap</v>
          </cell>
          <cell r="V1046">
            <v>0</v>
          </cell>
          <cell r="W1046" t="str">
            <v>TRUE מבשרת ציון</v>
          </cell>
          <cell r="X1046">
            <v>9766</v>
          </cell>
          <cell r="Y1046">
            <v>3</v>
          </cell>
          <cell r="Z1046">
            <v>16</v>
          </cell>
          <cell r="AA1046" t="str">
            <v>Gap</v>
          </cell>
          <cell r="AB1046">
            <v>3</v>
          </cell>
        </row>
        <row r="1047">
          <cell r="B1047">
            <v>1015</v>
          </cell>
          <cell r="C1047" t="str">
            <v>מבשרת ציון</v>
          </cell>
          <cell r="D1047">
            <v>19758</v>
          </cell>
          <cell r="E1047" t="str">
            <v>סד</v>
          </cell>
          <cell r="F1047" t="str">
            <v>סד מבשרת ציון</v>
          </cell>
          <cell r="G1047" t="str">
            <v>סיעה דתית חברתית</v>
          </cell>
          <cell r="I1047" t="str">
            <v xml:space="preserve">מבשרת ציון </v>
          </cell>
          <cell r="J1047">
            <v>10024</v>
          </cell>
          <cell r="K1047">
            <v>10024</v>
          </cell>
          <cell r="L1047">
            <v>0.17208699122106944</v>
          </cell>
          <cell r="M1047">
            <v>1725</v>
          </cell>
          <cell r="N1047">
            <v>0.17208699122106944</v>
          </cell>
          <cell r="O1047">
            <v>1725</v>
          </cell>
          <cell r="P1047">
            <v>15</v>
          </cell>
          <cell r="Q1047" t="b">
            <v>1</v>
          </cell>
          <cell r="R1047">
            <v>2.6</v>
          </cell>
          <cell r="S1047">
            <v>668</v>
          </cell>
          <cell r="T1047">
            <v>14.700000000000001</v>
          </cell>
          <cell r="U1047" t="str">
            <v>Gap</v>
          </cell>
          <cell r="V1047">
            <v>0</v>
          </cell>
          <cell r="W1047" t="str">
            <v>TRUE מבשרת ציון</v>
          </cell>
          <cell r="X1047">
            <v>9766</v>
          </cell>
          <cell r="Y1047">
            <v>3</v>
          </cell>
          <cell r="Z1047">
            <v>16</v>
          </cell>
          <cell r="AA1047" t="str">
            <v>Gap</v>
          </cell>
          <cell r="AB1047">
            <v>3</v>
          </cell>
        </row>
        <row r="1048">
          <cell r="B1048">
            <v>1015</v>
          </cell>
          <cell r="C1048" t="str">
            <v>מבשרת ציון</v>
          </cell>
          <cell r="D1048">
            <v>19758</v>
          </cell>
          <cell r="E1048" t="str">
            <v>צם</v>
          </cell>
          <cell r="F1048" t="str">
            <v>צם מבשרת ציון</v>
          </cell>
          <cell r="G1048" t="str">
            <v>צעירי מבשרת בראשות עו"ד אריאל דיין</v>
          </cell>
          <cell r="I1048" t="str">
            <v xml:space="preserve">מבשרת ציון </v>
          </cell>
          <cell r="J1048">
            <v>10024</v>
          </cell>
          <cell r="K1048">
            <v>10024</v>
          </cell>
          <cell r="L1048">
            <v>0.14365522745411013</v>
          </cell>
          <cell r="M1048">
            <v>1440</v>
          </cell>
          <cell r="N1048">
            <v>0.14365522745411013</v>
          </cell>
          <cell r="O1048">
            <v>1440</v>
          </cell>
          <cell r="P1048">
            <v>15</v>
          </cell>
          <cell r="Q1048" t="b">
            <v>1</v>
          </cell>
          <cell r="R1048">
            <v>2.2000000000000002</v>
          </cell>
          <cell r="S1048">
            <v>668</v>
          </cell>
          <cell r="T1048">
            <v>14.700000000000001</v>
          </cell>
          <cell r="U1048" t="str">
            <v>Gap</v>
          </cell>
          <cell r="V1048">
            <v>0</v>
          </cell>
          <cell r="W1048" t="str">
            <v>TRUE מבשרת ציון</v>
          </cell>
          <cell r="X1048">
            <v>9766</v>
          </cell>
          <cell r="Y1048">
            <v>2</v>
          </cell>
          <cell r="Z1048">
            <v>16</v>
          </cell>
          <cell r="AA1048" t="str">
            <v>Gap</v>
          </cell>
          <cell r="AB1048">
            <v>2</v>
          </cell>
        </row>
        <row r="1049">
          <cell r="B1049">
            <v>1015</v>
          </cell>
          <cell r="C1049" t="str">
            <v>מבשרת ציון</v>
          </cell>
          <cell r="D1049">
            <v>19758</v>
          </cell>
          <cell r="E1049" t="str">
            <v>עת</v>
          </cell>
          <cell r="F1049" t="str">
            <v>עת מבשרת ציון</v>
          </cell>
          <cell r="G1049" t="str">
            <v>מבשרת מתעוררת</v>
          </cell>
          <cell r="H1049" t="str">
            <v>תשתית דורון</v>
          </cell>
          <cell r="I1049" t="str">
            <v>מבשרת ציון תשתית דורון</v>
          </cell>
          <cell r="J1049">
            <v>10024</v>
          </cell>
          <cell r="K1049">
            <v>10024</v>
          </cell>
          <cell r="L1049">
            <v>9.9561053471667993E-2</v>
          </cell>
          <cell r="M1049">
            <v>998</v>
          </cell>
          <cell r="N1049">
            <v>9.9561053471667993E-2</v>
          </cell>
          <cell r="O1049">
            <v>998</v>
          </cell>
          <cell r="P1049">
            <v>15</v>
          </cell>
          <cell r="Q1049" t="b">
            <v>1</v>
          </cell>
          <cell r="R1049">
            <v>1.5</v>
          </cell>
          <cell r="S1049">
            <v>668</v>
          </cell>
          <cell r="T1049">
            <v>14.700000000000001</v>
          </cell>
          <cell r="U1049" t="str">
            <v>Gap</v>
          </cell>
          <cell r="V1049">
            <v>0</v>
          </cell>
          <cell r="W1049" t="str">
            <v>TRUE מבשרת ציון</v>
          </cell>
          <cell r="X1049">
            <v>9766</v>
          </cell>
          <cell r="Y1049">
            <v>2</v>
          </cell>
          <cell r="Z1049">
            <v>16</v>
          </cell>
          <cell r="AA1049" t="str">
            <v>Gap</v>
          </cell>
          <cell r="AB1049">
            <v>2</v>
          </cell>
        </row>
        <row r="1050">
          <cell r="B1050">
            <v>1015</v>
          </cell>
          <cell r="C1050" t="str">
            <v>מבשרת ציון</v>
          </cell>
          <cell r="D1050">
            <v>19758</v>
          </cell>
          <cell r="E1050" t="str">
            <v>פ</v>
          </cell>
          <cell r="F1050" t="str">
            <v>פ מבשרת ציון</v>
          </cell>
          <cell r="G1050" t="str">
            <v>מבשרת בתנופה בראשות עו"ד מוטי חזיזה</v>
          </cell>
          <cell r="H1050" t="str">
            <v>חזיזה מרדכי</v>
          </cell>
          <cell r="I1050" t="str">
            <v>מבשרת ציון חזיזה מרדכי</v>
          </cell>
          <cell r="J1050">
            <v>10024</v>
          </cell>
          <cell r="K1050">
            <v>10024</v>
          </cell>
          <cell r="L1050">
            <v>7.2825219473264161E-2</v>
          </cell>
          <cell r="M1050">
            <v>730</v>
          </cell>
          <cell r="N1050">
            <v>7.2825219473264161E-2</v>
          </cell>
          <cell r="O1050">
            <v>730</v>
          </cell>
          <cell r="P1050">
            <v>15</v>
          </cell>
          <cell r="Q1050" t="b">
            <v>1</v>
          </cell>
          <cell r="R1050">
            <v>1.1000000000000001</v>
          </cell>
          <cell r="S1050">
            <v>668</v>
          </cell>
          <cell r="T1050">
            <v>14.700000000000001</v>
          </cell>
          <cell r="U1050" t="str">
            <v>Gap</v>
          </cell>
          <cell r="V1050">
            <v>0</v>
          </cell>
          <cell r="W1050" t="str">
            <v>TRUE מבשרת ציון</v>
          </cell>
          <cell r="X1050">
            <v>9766</v>
          </cell>
          <cell r="Y1050">
            <v>1</v>
          </cell>
          <cell r="Z1050">
            <v>16</v>
          </cell>
          <cell r="AA1050" t="str">
            <v>Gap</v>
          </cell>
          <cell r="AB1050">
            <v>1</v>
          </cell>
        </row>
        <row r="1051">
          <cell r="B1051">
            <v>1015</v>
          </cell>
          <cell r="C1051" t="str">
            <v>מבשרת ציון</v>
          </cell>
          <cell r="D1051">
            <v>19758</v>
          </cell>
          <cell r="E1051" t="str">
            <v>כן</v>
          </cell>
          <cell r="F1051" t="str">
            <v>כן מבשרת ציון</v>
          </cell>
          <cell r="G1051" t="str">
            <v>מבשרת ציון בידים טובות</v>
          </cell>
          <cell r="H1051" t="str">
            <v>שמם אריה</v>
          </cell>
          <cell r="I1051" t="str">
            <v>מבשרת ציון שמם אריה</v>
          </cell>
          <cell r="J1051">
            <v>10024</v>
          </cell>
          <cell r="K1051">
            <v>10024</v>
          </cell>
          <cell r="L1051">
            <v>7.0131683958499599E-2</v>
          </cell>
          <cell r="M1051">
            <v>703</v>
          </cell>
          <cell r="N1051">
            <v>7.0131683958499599E-2</v>
          </cell>
          <cell r="O1051">
            <v>703</v>
          </cell>
          <cell r="P1051">
            <v>15</v>
          </cell>
          <cell r="Q1051" t="b">
            <v>1</v>
          </cell>
          <cell r="R1051">
            <v>1.1000000000000001</v>
          </cell>
          <cell r="S1051">
            <v>668</v>
          </cell>
          <cell r="T1051">
            <v>14.700000000000001</v>
          </cell>
          <cell r="U1051" t="str">
            <v>Gap</v>
          </cell>
          <cell r="V1051">
            <v>0</v>
          </cell>
          <cell r="W1051" t="str">
            <v>TRUE מבשרת ציון</v>
          </cell>
          <cell r="X1051">
            <v>9766</v>
          </cell>
          <cell r="Y1051">
            <v>1</v>
          </cell>
          <cell r="Z1051">
            <v>16</v>
          </cell>
          <cell r="AA1051" t="str">
            <v>Gap</v>
          </cell>
          <cell r="AB1051">
            <v>1</v>
          </cell>
        </row>
        <row r="1052">
          <cell r="B1052">
            <v>1015</v>
          </cell>
          <cell r="C1052" t="str">
            <v>מבשרת ציון</v>
          </cell>
          <cell r="D1052">
            <v>19758</v>
          </cell>
          <cell r="E1052" t="str">
            <v>ץ</v>
          </cell>
          <cell r="F1052" t="str">
            <v>ץ מבשרת ציון</v>
          </cell>
          <cell r="G1052" t="str">
            <v>שלכם בראשות רוני שטייניץ</v>
          </cell>
          <cell r="I1052" t="str">
            <v xml:space="preserve">מבשרת ציון </v>
          </cell>
          <cell r="J1052">
            <v>10024</v>
          </cell>
          <cell r="K1052">
            <v>10024</v>
          </cell>
          <cell r="L1052">
            <v>6.0055865921787709E-2</v>
          </cell>
          <cell r="M1052">
            <v>602</v>
          </cell>
          <cell r="N1052">
            <v>6.0055865921787709E-2</v>
          </cell>
          <cell r="O1052">
            <v>602</v>
          </cell>
          <cell r="P1052">
            <v>15</v>
          </cell>
          <cell r="Q1052" t="b">
            <v>1</v>
          </cell>
          <cell r="R1052">
            <v>0.9</v>
          </cell>
          <cell r="S1052">
            <v>668</v>
          </cell>
          <cell r="T1052">
            <v>14.700000000000001</v>
          </cell>
          <cell r="U1052" t="str">
            <v>Gap</v>
          </cell>
          <cell r="V1052">
            <v>0</v>
          </cell>
          <cell r="W1052" t="str">
            <v>TRUE מבשרת ציון</v>
          </cell>
          <cell r="X1052">
            <v>9766</v>
          </cell>
          <cell r="Y1052">
            <v>1</v>
          </cell>
          <cell r="Z1052">
            <v>16</v>
          </cell>
          <cell r="AA1052" t="str">
            <v>Gap</v>
          </cell>
          <cell r="AB1052">
            <v>1</v>
          </cell>
        </row>
        <row r="1053">
          <cell r="B1053">
            <v>1015</v>
          </cell>
          <cell r="C1053" t="str">
            <v>מבשרת ציון</v>
          </cell>
          <cell r="D1053">
            <v>19758</v>
          </cell>
          <cell r="E1053" t="str">
            <v>י</v>
          </cell>
          <cell r="F1053" t="str">
            <v>י מבשרת ציון</v>
          </cell>
          <cell r="G1053" t="str">
            <v>סיעת הרצל כהן</v>
          </cell>
          <cell r="I1053" t="str">
            <v xml:space="preserve">מבשרת ציון </v>
          </cell>
          <cell r="J1053">
            <v>10024</v>
          </cell>
          <cell r="K1053">
            <v>10024</v>
          </cell>
          <cell r="L1053">
            <v>2.5738228252194732E-2</v>
          </cell>
          <cell r="M1053">
            <v>258</v>
          </cell>
          <cell r="N1053">
            <v>2.5738228252194732E-2</v>
          </cell>
          <cell r="O1053">
            <v>258</v>
          </cell>
          <cell r="P1053">
            <v>15</v>
          </cell>
          <cell r="Q1053" t="b">
            <v>0</v>
          </cell>
          <cell r="R1053">
            <v>0</v>
          </cell>
          <cell r="S1053">
            <v>668</v>
          </cell>
          <cell r="T1053">
            <v>14.700000000000001</v>
          </cell>
          <cell r="U1053" t="str">
            <v>Gap</v>
          </cell>
          <cell r="V1053">
            <v>0</v>
          </cell>
          <cell r="W1053" t="str">
            <v>FALSE מבשרת ציון</v>
          </cell>
          <cell r="X1053">
            <v>258</v>
          </cell>
          <cell r="Y1053">
            <v>0</v>
          </cell>
          <cell r="Z1053">
            <v>16</v>
          </cell>
          <cell r="AA1053" t="str">
            <v>Gap</v>
          </cell>
          <cell r="AB1053">
            <v>0</v>
          </cell>
        </row>
        <row r="1054">
          <cell r="B1054">
            <v>516</v>
          </cell>
          <cell r="C1054" t="str">
            <v>מג'ד אל-כרום</v>
          </cell>
          <cell r="D1054">
            <v>8917</v>
          </cell>
          <cell r="E1054" t="str">
            <v>ו</v>
          </cell>
          <cell r="F1054" t="str">
            <v>ו מג'ד אל-כרום</v>
          </cell>
          <cell r="G1054" t="str">
            <v>החזית הדמוקרטית לשלום ושוויון</v>
          </cell>
          <cell r="I1054" t="str">
            <v xml:space="preserve">מג'ד אל-כרום </v>
          </cell>
          <cell r="J1054">
            <v>7723</v>
          </cell>
          <cell r="K1054">
            <v>7723</v>
          </cell>
          <cell r="L1054">
            <v>0.14592774828434546</v>
          </cell>
          <cell r="M1054">
            <v>1127</v>
          </cell>
          <cell r="N1054">
            <v>0.14592774828434546</v>
          </cell>
          <cell r="O1054">
            <v>1127</v>
          </cell>
          <cell r="P1054">
            <v>11</v>
          </cell>
          <cell r="Q1054" t="b">
            <v>1</v>
          </cell>
          <cell r="R1054">
            <v>1.6</v>
          </cell>
          <cell r="S1054">
            <v>702</v>
          </cell>
          <cell r="T1054">
            <v>9.7000000000000011</v>
          </cell>
          <cell r="U1054" t="str">
            <v>Gap</v>
          </cell>
          <cell r="V1054">
            <v>0</v>
          </cell>
          <cell r="W1054" t="str">
            <v>TRUE מג'ד אל-כרום</v>
          </cell>
          <cell r="X1054">
            <v>6737</v>
          </cell>
          <cell r="Y1054">
            <v>2</v>
          </cell>
          <cell r="Z1054">
            <v>12</v>
          </cell>
          <cell r="AA1054" t="str">
            <v>Gap</v>
          </cell>
          <cell r="AB1054">
            <v>2</v>
          </cell>
        </row>
        <row r="1055">
          <cell r="B1055">
            <v>516</v>
          </cell>
          <cell r="C1055" t="str">
            <v>מג'ד אל-כרום</v>
          </cell>
          <cell r="D1055">
            <v>8917</v>
          </cell>
          <cell r="E1055" t="str">
            <v>על</v>
          </cell>
          <cell r="F1055" t="str">
            <v>על מג'ד אל-כרום</v>
          </cell>
          <cell r="G1055" t="str">
            <v>אלרסאלה</v>
          </cell>
          <cell r="I1055" t="str">
            <v xml:space="preserve">מג'ד אל-כרום </v>
          </cell>
          <cell r="J1055">
            <v>7723</v>
          </cell>
          <cell r="K1055">
            <v>7723</v>
          </cell>
          <cell r="L1055">
            <v>0.13867668004661401</v>
          </cell>
          <cell r="M1055">
            <v>1071</v>
          </cell>
          <cell r="N1055">
            <v>0.13867668004661401</v>
          </cell>
          <cell r="O1055">
            <v>1071</v>
          </cell>
          <cell r="P1055">
            <v>11</v>
          </cell>
          <cell r="Q1055" t="b">
            <v>1</v>
          </cell>
          <cell r="R1055">
            <v>1.5</v>
          </cell>
          <cell r="S1055">
            <v>702</v>
          </cell>
          <cell r="T1055">
            <v>9.7000000000000011</v>
          </cell>
          <cell r="U1055" t="str">
            <v>Gap</v>
          </cell>
          <cell r="V1055">
            <v>0</v>
          </cell>
          <cell r="W1055" t="str">
            <v>TRUE מג'ד אל-כרום</v>
          </cell>
          <cell r="X1055">
            <v>6737</v>
          </cell>
          <cell r="Y1055">
            <v>2</v>
          </cell>
          <cell r="Z1055">
            <v>12</v>
          </cell>
          <cell r="AA1055" t="str">
            <v>Gap</v>
          </cell>
          <cell r="AB1055">
            <v>2</v>
          </cell>
        </row>
        <row r="1056">
          <cell r="B1056">
            <v>516</v>
          </cell>
          <cell r="C1056" t="str">
            <v>מג'ד אל-כרום</v>
          </cell>
          <cell r="D1056">
            <v>8917</v>
          </cell>
          <cell r="E1056" t="str">
            <v>נ</v>
          </cell>
          <cell r="F1056" t="str">
            <v>נ מג'ד אל-כרום</v>
          </cell>
          <cell r="G1056" t="str">
            <v>אלאנתמאא אלמגדלאוי</v>
          </cell>
          <cell r="I1056" t="str">
            <v xml:space="preserve">מג'ד אל-כרום </v>
          </cell>
          <cell r="J1056">
            <v>7723</v>
          </cell>
          <cell r="K1056">
            <v>7723</v>
          </cell>
          <cell r="L1056">
            <v>0.13621649618024084</v>
          </cell>
          <cell r="M1056">
            <v>1052</v>
          </cell>
          <cell r="N1056">
            <v>0.13621649618024084</v>
          </cell>
          <cell r="O1056">
            <v>1052</v>
          </cell>
          <cell r="P1056">
            <v>11</v>
          </cell>
          <cell r="Q1056" t="b">
            <v>1</v>
          </cell>
          <cell r="R1056">
            <v>1.5</v>
          </cell>
          <cell r="S1056">
            <v>702</v>
          </cell>
          <cell r="T1056">
            <v>9.7000000000000011</v>
          </cell>
          <cell r="U1056" t="str">
            <v>Gap</v>
          </cell>
          <cell r="V1056">
            <v>0</v>
          </cell>
          <cell r="W1056" t="str">
            <v>TRUE מג'ד אל-כרום</v>
          </cell>
          <cell r="X1056">
            <v>6737</v>
          </cell>
          <cell r="Y1056">
            <v>2</v>
          </cell>
          <cell r="Z1056">
            <v>12</v>
          </cell>
          <cell r="AA1056" t="str">
            <v>Gap</v>
          </cell>
          <cell r="AB1056">
            <v>2</v>
          </cell>
        </row>
        <row r="1057">
          <cell r="B1057">
            <v>516</v>
          </cell>
          <cell r="C1057" t="str">
            <v>מג'ד אל-כרום</v>
          </cell>
          <cell r="D1057">
            <v>8917</v>
          </cell>
          <cell r="E1057" t="str">
            <v>גא</v>
          </cell>
          <cell r="F1057" t="str">
            <v>גא מג'ד אל-כרום</v>
          </cell>
          <cell r="G1057" t="str">
            <v>גבהת אלאחראר</v>
          </cell>
          <cell r="I1057" t="str">
            <v xml:space="preserve">מג'ד אל-כרום </v>
          </cell>
          <cell r="J1057">
            <v>7723</v>
          </cell>
          <cell r="K1057">
            <v>7723</v>
          </cell>
          <cell r="L1057">
            <v>0.12430402693253917</v>
          </cell>
          <cell r="M1057">
            <v>960</v>
          </cell>
          <cell r="N1057">
            <v>0.12430402693253917</v>
          </cell>
          <cell r="O1057">
            <v>960</v>
          </cell>
          <cell r="P1057">
            <v>11</v>
          </cell>
          <cell r="Q1057" t="b">
            <v>1</v>
          </cell>
          <cell r="R1057">
            <v>1.4</v>
          </cell>
          <cell r="S1057">
            <v>702</v>
          </cell>
          <cell r="T1057">
            <v>9.7000000000000011</v>
          </cell>
          <cell r="U1057" t="str">
            <v>Gap</v>
          </cell>
          <cell r="V1057">
            <v>0</v>
          </cell>
          <cell r="W1057" t="str">
            <v>TRUE מג'ד אל-כרום</v>
          </cell>
          <cell r="X1057">
            <v>6737</v>
          </cell>
          <cell r="Y1057">
            <v>2</v>
          </cell>
          <cell r="Z1057">
            <v>12</v>
          </cell>
          <cell r="AA1057" t="str">
            <v>Gap</v>
          </cell>
          <cell r="AB1057">
            <v>2</v>
          </cell>
        </row>
        <row r="1058">
          <cell r="B1058">
            <v>516</v>
          </cell>
          <cell r="C1058" t="str">
            <v>מג'ד אל-כרום</v>
          </cell>
          <cell r="D1058">
            <v>8917</v>
          </cell>
          <cell r="E1058" t="str">
            <v>רמ</v>
          </cell>
          <cell r="F1058" t="str">
            <v>רמ מג'ד אל-כרום</v>
          </cell>
          <cell r="G1058" t="str">
            <v>ראבטת אהאלי מג'ד אל כרום</v>
          </cell>
          <cell r="I1058" t="str">
            <v xml:space="preserve">מג'ד אל-כרום </v>
          </cell>
          <cell r="J1058">
            <v>7723</v>
          </cell>
          <cell r="K1058">
            <v>7723</v>
          </cell>
          <cell r="L1058">
            <v>9.6206137511329795E-2</v>
          </cell>
          <cell r="M1058">
            <v>743</v>
          </cell>
          <cell r="N1058">
            <v>9.6206137511329795E-2</v>
          </cell>
          <cell r="O1058">
            <v>743</v>
          </cell>
          <cell r="P1058">
            <v>11</v>
          </cell>
          <cell r="Q1058" t="b">
            <v>1</v>
          </cell>
          <cell r="R1058">
            <v>1.1000000000000001</v>
          </cell>
          <cell r="S1058">
            <v>702</v>
          </cell>
          <cell r="T1058">
            <v>9.7000000000000011</v>
          </cell>
          <cell r="U1058" t="str">
            <v>Gap</v>
          </cell>
          <cell r="V1058">
            <v>0</v>
          </cell>
          <cell r="W1058" t="str">
            <v>TRUE מג'ד אל-כרום</v>
          </cell>
          <cell r="X1058">
            <v>6737</v>
          </cell>
          <cell r="Y1058">
            <v>1</v>
          </cell>
          <cell r="Z1058">
            <v>12</v>
          </cell>
          <cell r="AA1058" t="str">
            <v>Gap</v>
          </cell>
          <cell r="AB1058">
            <v>1</v>
          </cell>
        </row>
        <row r="1059">
          <cell r="B1059">
            <v>516</v>
          </cell>
          <cell r="C1059" t="str">
            <v>מג'ד אל-כרום</v>
          </cell>
          <cell r="D1059">
            <v>8917</v>
          </cell>
          <cell r="E1059" t="str">
            <v>תא</v>
          </cell>
          <cell r="F1059" t="str">
            <v>תא מג'ד אל-כרום</v>
          </cell>
          <cell r="G1059" t="str">
            <v>אלתעאון ולאח'אא</v>
          </cell>
          <cell r="H1059" t="str">
            <v>סרחאן נסרי</v>
          </cell>
          <cell r="I1059" t="str">
            <v>מג'ד אל-כרום סרחאן נסרי</v>
          </cell>
          <cell r="J1059">
            <v>7723</v>
          </cell>
          <cell r="K1059">
            <v>7723</v>
          </cell>
          <cell r="L1059">
            <v>8.3516768095299759E-2</v>
          </cell>
          <cell r="M1059">
            <v>645</v>
          </cell>
          <cell r="N1059">
            <v>8.3516768095299759E-2</v>
          </cell>
          <cell r="O1059">
            <v>645</v>
          </cell>
          <cell r="P1059">
            <v>11</v>
          </cell>
          <cell r="Q1059" t="b">
            <v>1</v>
          </cell>
          <cell r="R1059">
            <v>0.9</v>
          </cell>
          <cell r="S1059">
            <v>702</v>
          </cell>
          <cell r="T1059">
            <v>9.7000000000000011</v>
          </cell>
          <cell r="U1059" t="str">
            <v>Gap</v>
          </cell>
          <cell r="V1059">
            <v>0</v>
          </cell>
          <cell r="W1059" t="str">
            <v>TRUE מג'ד אל-כרום</v>
          </cell>
          <cell r="X1059">
            <v>6737</v>
          </cell>
          <cell r="Y1059">
            <v>1</v>
          </cell>
          <cell r="Z1059">
            <v>12</v>
          </cell>
          <cell r="AA1059" t="str">
            <v>Gap</v>
          </cell>
          <cell r="AB1059">
            <v>1</v>
          </cell>
        </row>
        <row r="1060">
          <cell r="B1060">
            <v>516</v>
          </cell>
          <cell r="C1060" t="str">
            <v>מג'ד אל-כרום</v>
          </cell>
          <cell r="D1060">
            <v>8917</v>
          </cell>
          <cell r="E1060" t="str">
            <v>מ</v>
          </cell>
          <cell r="F1060" t="str">
            <v>מ מג'ד אל-כרום</v>
          </cell>
          <cell r="G1060" t="str">
            <v>אלמג'ד</v>
          </cell>
          <cell r="H1060" t="str">
            <v>עוסמאן עלי</v>
          </cell>
          <cell r="I1060" t="str">
            <v>מג'ד אל-כרום עוסמאן עלי</v>
          </cell>
          <cell r="J1060">
            <v>7723</v>
          </cell>
          <cell r="K1060">
            <v>7723</v>
          </cell>
          <cell r="L1060">
            <v>7.8337433639777285E-2</v>
          </cell>
          <cell r="M1060">
            <v>605</v>
          </cell>
          <cell r="N1060">
            <v>7.8337433639777285E-2</v>
          </cell>
          <cell r="O1060">
            <v>605</v>
          </cell>
          <cell r="P1060">
            <v>11</v>
          </cell>
          <cell r="Q1060" t="b">
            <v>1</v>
          </cell>
          <cell r="R1060">
            <v>0.9</v>
          </cell>
          <cell r="S1060">
            <v>702</v>
          </cell>
          <cell r="T1060">
            <v>9.7000000000000011</v>
          </cell>
          <cell r="U1060" t="str">
            <v>Gap</v>
          </cell>
          <cell r="V1060">
            <v>0</v>
          </cell>
          <cell r="W1060" t="str">
            <v>TRUE מג'ד אל-כרום</v>
          </cell>
          <cell r="X1060">
            <v>6737</v>
          </cell>
          <cell r="Y1060">
            <v>1</v>
          </cell>
          <cell r="Z1060">
            <v>12</v>
          </cell>
          <cell r="AA1060" t="str">
            <v>Gap</v>
          </cell>
          <cell r="AB1060">
            <v>1</v>
          </cell>
        </row>
        <row r="1061">
          <cell r="B1061">
            <v>516</v>
          </cell>
          <cell r="C1061" t="str">
            <v>מג'ד אל-כרום</v>
          </cell>
          <cell r="D1061">
            <v>8917</v>
          </cell>
          <cell r="E1061" t="str">
            <v>ק</v>
          </cell>
          <cell r="F1061" t="str">
            <v>ק מג'ד אל-כרום</v>
          </cell>
          <cell r="G1061" t="str">
            <v>אלעלם ואלאימאן</v>
          </cell>
          <cell r="I1061" t="str">
            <v xml:space="preserve">מג'ד אל-כרום </v>
          </cell>
          <cell r="J1061">
            <v>7723</v>
          </cell>
          <cell r="K1061">
            <v>7723</v>
          </cell>
          <cell r="L1061">
            <v>6.9144114981224913E-2</v>
          </cell>
          <cell r="M1061">
            <v>534</v>
          </cell>
          <cell r="N1061">
            <v>6.9144114981224913E-2</v>
          </cell>
          <cell r="O1061">
            <v>534</v>
          </cell>
          <cell r="P1061">
            <v>11</v>
          </cell>
          <cell r="Q1061" t="b">
            <v>1</v>
          </cell>
          <cell r="R1061">
            <v>0.8</v>
          </cell>
          <cell r="S1061">
            <v>702</v>
          </cell>
          <cell r="T1061">
            <v>9.7000000000000011</v>
          </cell>
          <cell r="U1061" t="str">
            <v>Gap</v>
          </cell>
          <cell r="V1061">
            <v>0</v>
          </cell>
          <cell r="W1061" t="str">
            <v>TRUE מג'ד אל-כרום</v>
          </cell>
          <cell r="X1061">
            <v>6737</v>
          </cell>
          <cell r="Y1061">
            <v>1</v>
          </cell>
          <cell r="Z1061">
            <v>12</v>
          </cell>
          <cell r="AA1061" t="str">
            <v>Gap</v>
          </cell>
          <cell r="AB1061">
            <v>1</v>
          </cell>
        </row>
        <row r="1062">
          <cell r="B1062">
            <v>516</v>
          </cell>
          <cell r="C1062" t="str">
            <v>מג'ד אל-כרום</v>
          </cell>
          <cell r="D1062">
            <v>8917</v>
          </cell>
          <cell r="E1062" t="str">
            <v>ד</v>
          </cell>
          <cell r="F1062" t="str">
            <v>ד מג'ד אל-כרום</v>
          </cell>
          <cell r="G1062" t="str">
            <v>אלתחאלוף אלמגדלאוי</v>
          </cell>
          <cell r="I1062" t="str">
            <v xml:space="preserve">מג'ד אל-כרום </v>
          </cell>
          <cell r="J1062">
            <v>7723</v>
          </cell>
          <cell r="K1062">
            <v>7723</v>
          </cell>
          <cell r="L1062">
            <v>6.3317363718762135E-2</v>
          </cell>
          <cell r="M1062">
            <v>489</v>
          </cell>
          <cell r="N1062">
            <v>6.3317363718762135E-2</v>
          </cell>
          <cell r="O1062">
            <v>488.99999999999994</v>
          </cell>
          <cell r="P1062">
            <v>11</v>
          </cell>
          <cell r="Q1062" t="b">
            <v>0</v>
          </cell>
          <cell r="R1062">
            <v>0</v>
          </cell>
          <cell r="S1062">
            <v>702</v>
          </cell>
          <cell r="T1062">
            <v>9.7000000000000011</v>
          </cell>
          <cell r="U1062" t="str">
            <v>Gap</v>
          </cell>
          <cell r="V1062">
            <v>0</v>
          </cell>
          <cell r="W1062" t="str">
            <v>FALSE מג'ד אל-כרום</v>
          </cell>
          <cell r="X1062">
            <v>986</v>
          </cell>
          <cell r="Y1062">
            <v>0</v>
          </cell>
          <cell r="Z1062">
            <v>12</v>
          </cell>
          <cell r="AA1062" t="str">
            <v>Gap</v>
          </cell>
          <cell r="AB1062">
            <v>0</v>
          </cell>
        </row>
        <row r="1063">
          <cell r="B1063">
            <v>516</v>
          </cell>
          <cell r="C1063" t="str">
            <v>מג'ד אל-כרום</v>
          </cell>
          <cell r="D1063">
            <v>8917</v>
          </cell>
          <cell r="E1063" t="str">
            <v>אמ</v>
          </cell>
          <cell r="F1063" t="str">
            <v>אמ מג'ד אל-כרום</v>
          </cell>
          <cell r="G1063" t="str">
            <v>אלמוסתקבל</v>
          </cell>
          <cell r="I1063" t="str">
            <v xml:space="preserve">מג'ד אל-כרום </v>
          </cell>
          <cell r="J1063">
            <v>7723</v>
          </cell>
          <cell r="K1063">
            <v>7723</v>
          </cell>
          <cell r="L1063">
            <v>5.8785446070179985E-2</v>
          </cell>
          <cell r="M1063">
            <v>454</v>
          </cell>
          <cell r="N1063">
            <v>5.8785446070179985E-2</v>
          </cell>
          <cell r="O1063">
            <v>454</v>
          </cell>
          <cell r="P1063">
            <v>11</v>
          </cell>
          <cell r="Q1063" t="b">
            <v>0</v>
          </cell>
          <cell r="R1063">
            <v>0</v>
          </cell>
          <cell r="S1063">
            <v>702</v>
          </cell>
          <cell r="T1063">
            <v>9.7000000000000011</v>
          </cell>
          <cell r="U1063" t="str">
            <v>Gap</v>
          </cell>
          <cell r="V1063">
            <v>0</v>
          </cell>
          <cell r="W1063" t="str">
            <v>FALSE מג'ד אל-כרום</v>
          </cell>
          <cell r="X1063">
            <v>986</v>
          </cell>
          <cell r="Y1063">
            <v>0</v>
          </cell>
          <cell r="Z1063">
            <v>12</v>
          </cell>
          <cell r="AA1063" t="str">
            <v>Gap</v>
          </cell>
          <cell r="AB1063">
            <v>0</v>
          </cell>
        </row>
        <row r="1064">
          <cell r="B1064">
            <v>516</v>
          </cell>
          <cell r="C1064" t="str">
            <v>מג'ד אל-כרום</v>
          </cell>
          <cell r="D1064">
            <v>8917</v>
          </cell>
          <cell r="E1064" t="str">
            <v>אד</v>
          </cell>
          <cell r="F1064" t="str">
            <v>אד מג'ד אל-כרום</v>
          </cell>
          <cell r="G1064" t="str">
            <v>גבהת אלעמל אלוטני</v>
          </cell>
          <cell r="H1064" t="str">
            <v>סליבי סלים</v>
          </cell>
          <cell r="I1064" t="str">
            <v>מג'ד אל-כרום סליבי סלים</v>
          </cell>
          <cell r="J1064">
            <v>7723</v>
          </cell>
          <cell r="K1064">
            <v>7723</v>
          </cell>
          <cell r="L1064">
            <v>3.237084034701541E-3</v>
          </cell>
          <cell r="M1064">
            <v>25</v>
          </cell>
          <cell r="N1064">
            <v>3.237084034701541E-3</v>
          </cell>
          <cell r="O1064">
            <v>25</v>
          </cell>
          <cell r="P1064">
            <v>11</v>
          </cell>
          <cell r="Q1064" t="b">
            <v>0</v>
          </cell>
          <cell r="R1064">
            <v>0</v>
          </cell>
          <cell r="S1064">
            <v>702</v>
          </cell>
          <cell r="T1064">
            <v>9.7000000000000011</v>
          </cell>
          <cell r="U1064" t="str">
            <v>Gap</v>
          </cell>
          <cell r="V1064">
            <v>1</v>
          </cell>
          <cell r="W1064" t="str">
            <v>FALSE מג'ד אל-כרום</v>
          </cell>
          <cell r="X1064">
            <v>986</v>
          </cell>
          <cell r="Y1064">
            <v>0</v>
          </cell>
          <cell r="Z1064">
            <v>12</v>
          </cell>
          <cell r="AA1064" t="str">
            <v>Gap</v>
          </cell>
          <cell r="AB1064">
            <v>0</v>
          </cell>
        </row>
        <row r="1065">
          <cell r="B1065">
            <v>516</v>
          </cell>
          <cell r="C1065" t="str">
            <v>מג'ד אל-כרום</v>
          </cell>
          <cell r="D1065">
            <v>8917</v>
          </cell>
          <cell r="E1065" t="str">
            <v>ץ</v>
          </cell>
          <cell r="F1065" t="str">
            <v>ץ מג'ד אל-כרום</v>
          </cell>
          <cell r="G1065" t="str">
            <v>אלוחדה אלמגדלאויה</v>
          </cell>
          <cell r="H1065" t="str">
            <v>ח'טיב מוחמד</v>
          </cell>
          <cell r="I1065" t="str">
            <v>מג'ד אל-כרום ח'טיב מוחמד</v>
          </cell>
          <cell r="J1065">
            <v>7723</v>
          </cell>
          <cell r="K1065">
            <v>7723</v>
          </cell>
          <cell r="L1065">
            <v>2.3307005049851095E-3</v>
          </cell>
          <cell r="M1065">
            <v>18</v>
          </cell>
          <cell r="N1065">
            <v>2.3307005049851095E-3</v>
          </cell>
          <cell r="O1065">
            <v>18</v>
          </cell>
          <cell r="P1065">
            <v>11</v>
          </cell>
          <cell r="Q1065" t="b">
            <v>0</v>
          </cell>
          <cell r="R1065">
            <v>0</v>
          </cell>
          <cell r="S1065">
            <v>702</v>
          </cell>
          <cell r="T1065">
            <v>9.7000000000000011</v>
          </cell>
          <cell r="U1065" t="str">
            <v>Gap</v>
          </cell>
          <cell r="V1065">
            <v>0</v>
          </cell>
          <cell r="W1065" t="str">
            <v>FALSE מג'ד אל-כרום</v>
          </cell>
          <cell r="X1065">
            <v>986</v>
          </cell>
          <cell r="Y1065">
            <v>0</v>
          </cell>
          <cell r="Z1065">
            <v>12</v>
          </cell>
          <cell r="AA1065" t="str">
            <v>Gap</v>
          </cell>
          <cell r="AB1065">
            <v>0</v>
          </cell>
        </row>
        <row r="1066">
          <cell r="B1066">
            <v>481</v>
          </cell>
          <cell r="C1066" t="str">
            <v>מגאר</v>
          </cell>
          <cell r="D1066">
            <v>14165</v>
          </cell>
          <cell r="E1066" t="str">
            <v>ף</v>
          </cell>
          <cell r="F1066" t="str">
            <v>ף מגאר</v>
          </cell>
          <cell r="G1066" t="str">
            <v>אלופאק</v>
          </cell>
          <cell r="I1066" t="str">
            <v xml:space="preserve">מגאר </v>
          </cell>
          <cell r="J1066">
            <v>10387</v>
          </cell>
          <cell r="K1066">
            <v>10387</v>
          </cell>
          <cell r="L1066">
            <v>0.13151054202368345</v>
          </cell>
          <cell r="M1066">
            <v>1366</v>
          </cell>
          <cell r="N1066">
            <v>0.13151054202368345</v>
          </cell>
          <cell r="O1066">
            <v>1366</v>
          </cell>
          <cell r="P1066">
            <v>13</v>
          </cell>
          <cell r="Q1066" t="b">
            <v>1</v>
          </cell>
          <cell r="R1066">
            <v>1.7</v>
          </cell>
          <cell r="S1066">
            <v>799</v>
          </cell>
          <cell r="T1066">
            <v>13</v>
          </cell>
          <cell r="U1066" t="str">
            <v/>
          </cell>
          <cell r="V1066">
            <v>0</v>
          </cell>
          <cell r="W1066" t="str">
            <v>TRUE מגאר</v>
          </cell>
          <cell r="X1066">
            <v>10375</v>
          </cell>
          <cell r="Y1066">
            <v>2</v>
          </cell>
          <cell r="Z1066">
            <v>13</v>
          </cell>
          <cell r="AA1066" t="str">
            <v/>
          </cell>
          <cell r="AB1066">
            <v>2</v>
          </cell>
        </row>
        <row r="1067">
          <cell r="B1067">
            <v>481</v>
          </cell>
          <cell r="C1067" t="str">
            <v>מגאר</v>
          </cell>
          <cell r="D1067">
            <v>14165</v>
          </cell>
          <cell r="E1067" t="str">
            <v>י</v>
          </cell>
          <cell r="F1067" t="str">
            <v>י מגאר</v>
          </cell>
          <cell r="G1067" t="str">
            <v>מגאר ביתנו הגדול</v>
          </cell>
          <cell r="I1067" t="str">
            <v xml:space="preserve">מגאר </v>
          </cell>
          <cell r="J1067">
            <v>10387</v>
          </cell>
          <cell r="K1067">
            <v>10387</v>
          </cell>
          <cell r="L1067">
            <v>0.11706941369018967</v>
          </cell>
          <cell r="M1067">
            <v>1216</v>
          </cell>
          <cell r="N1067">
            <v>0.11706941369018967</v>
          </cell>
          <cell r="O1067">
            <v>1216</v>
          </cell>
          <cell r="P1067">
            <v>13</v>
          </cell>
          <cell r="Q1067" t="b">
            <v>1</v>
          </cell>
          <cell r="R1067">
            <v>1.5</v>
          </cell>
          <cell r="S1067">
            <v>799</v>
          </cell>
          <cell r="T1067">
            <v>13</v>
          </cell>
          <cell r="U1067" t="str">
            <v/>
          </cell>
          <cell r="V1067">
            <v>0</v>
          </cell>
          <cell r="W1067" t="str">
            <v>TRUE מגאר</v>
          </cell>
          <cell r="X1067">
            <v>10375</v>
          </cell>
          <cell r="Y1067">
            <v>2</v>
          </cell>
          <cell r="Z1067">
            <v>13</v>
          </cell>
          <cell r="AA1067" t="str">
            <v/>
          </cell>
          <cell r="AB1067">
            <v>2</v>
          </cell>
        </row>
        <row r="1068">
          <cell r="B1068">
            <v>481</v>
          </cell>
          <cell r="C1068" t="str">
            <v>מגאר</v>
          </cell>
          <cell r="D1068">
            <v>14165</v>
          </cell>
          <cell r="E1068" t="str">
            <v>צפ</v>
          </cell>
          <cell r="F1068" t="str">
            <v>צפ מגאר</v>
          </cell>
          <cell r="G1068" t="str">
            <v>תאוחיד אלצף</v>
          </cell>
          <cell r="I1068" t="str">
            <v xml:space="preserve">מגאר </v>
          </cell>
          <cell r="J1068">
            <v>10387</v>
          </cell>
          <cell r="K1068">
            <v>10387</v>
          </cell>
          <cell r="L1068">
            <v>0.11639549436795996</v>
          </cell>
          <cell r="M1068">
            <v>1209</v>
          </cell>
          <cell r="N1068">
            <v>0.11639549436795996</v>
          </cell>
          <cell r="O1068">
            <v>1209</v>
          </cell>
          <cell r="P1068">
            <v>13</v>
          </cell>
          <cell r="Q1068" t="b">
            <v>1</v>
          </cell>
          <cell r="R1068">
            <v>1.5</v>
          </cell>
          <cell r="S1068">
            <v>799</v>
          </cell>
          <cell r="T1068">
            <v>13</v>
          </cell>
          <cell r="U1068" t="str">
            <v/>
          </cell>
          <cell r="V1068">
            <v>0</v>
          </cell>
          <cell r="W1068" t="str">
            <v>TRUE מגאר</v>
          </cell>
          <cell r="X1068">
            <v>10375</v>
          </cell>
          <cell r="Y1068">
            <v>2</v>
          </cell>
          <cell r="Z1068">
            <v>13</v>
          </cell>
          <cell r="AA1068" t="str">
            <v/>
          </cell>
          <cell r="AB1068">
            <v>2</v>
          </cell>
        </row>
        <row r="1069">
          <cell r="B1069">
            <v>481</v>
          </cell>
          <cell r="C1069" t="str">
            <v>מגאר</v>
          </cell>
          <cell r="D1069">
            <v>14165</v>
          </cell>
          <cell r="E1069" t="str">
            <v>סר</v>
          </cell>
          <cell r="F1069" t="str">
            <v>סר מגאר</v>
          </cell>
          <cell r="G1069" t="str">
            <v>הנצחון</v>
          </cell>
          <cell r="I1069" t="str">
            <v xml:space="preserve">מגאר </v>
          </cell>
          <cell r="J1069">
            <v>10387</v>
          </cell>
          <cell r="K1069">
            <v>10387</v>
          </cell>
          <cell r="L1069">
            <v>0.11475883315683065</v>
          </cell>
          <cell r="M1069">
            <v>1192</v>
          </cell>
          <cell r="N1069">
            <v>0.11475883315683065</v>
          </cell>
          <cell r="O1069">
            <v>1192</v>
          </cell>
          <cell r="P1069">
            <v>13</v>
          </cell>
          <cell r="Q1069" t="b">
            <v>1</v>
          </cell>
          <cell r="R1069">
            <v>1.5</v>
          </cell>
          <cell r="S1069">
            <v>799</v>
          </cell>
          <cell r="T1069">
            <v>13</v>
          </cell>
          <cell r="U1069" t="str">
            <v/>
          </cell>
          <cell r="V1069">
            <v>0</v>
          </cell>
          <cell r="W1069" t="str">
            <v>TRUE מגאר</v>
          </cell>
          <cell r="X1069">
            <v>10375</v>
          </cell>
          <cell r="Y1069">
            <v>1</v>
          </cell>
          <cell r="Z1069">
            <v>13</v>
          </cell>
          <cell r="AA1069" t="str">
            <v/>
          </cell>
          <cell r="AB1069">
            <v>1</v>
          </cell>
        </row>
        <row r="1070">
          <cell r="B1070">
            <v>481</v>
          </cell>
          <cell r="C1070" t="str">
            <v>מגאר</v>
          </cell>
          <cell r="D1070">
            <v>14165</v>
          </cell>
          <cell r="E1070" t="str">
            <v>נד</v>
          </cell>
          <cell r="F1070" t="str">
            <v>נד מגאר</v>
          </cell>
          <cell r="G1070" t="str">
            <v>מגאר מאוחדת</v>
          </cell>
          <cell r="H1070" t="str">
            <v>דגש זיאד</v>
          </cell>
          <cell r="I1070" t="str">
            <v>מגאר דגש זיאד</v>
          </cell>
          <cell r="J1070">
            <v>10387</v>
          </cell>
          <cell r="K1070">
            <v>10387</v>
          </cell>
          <cell r="L1070">
            <v>0.11379609126793107</v>
          </cell>
          <cell r="M1070">
            <v>1182</v>
          </cell>
          <cell r="N1070">
            <v>0.11379609126793107</v>
          </cell>
          <cell r="O1070">
            <v>1182</v>
          </cell>
          <cell r="P1070">
            <v>13</v>
          </cell>
          <cell r="Q1070" t="b">
            <v>1</v>
          </cell>
          <cell r="R1070">
            <v>1.5</v>
          </cell>
          <cell r="S1070">
            <v>799</v>
          </cell>
          <cell r="T1070">
            <v>13</v>
          </cell>
          <cell r="U1070" t="str">
            <v/>
          </cell>
          <cell r="V1070">
            <v>0</v>
          </cell>
          <cell r="W1070" t="str">
            <v>TRUE מגאר</v>
          </cell>
          <cell r="X1070">
            <v>10375</v>
          </cell>
          <cell r="Y1070">
            <v>1</v>
          </cell>
          <cell r="Z1070">
            <v>13</v>
          </cell>
          <cell r="AA1070" t="str">
            <v/>
          </cell>
          <cell r="AB1070">
            <v>1</v>
          </cell>
        </row>
        <row r="1071">
          <cell r="B1071">
            <v>481</v>
          </cell>
          <cell r="C1071" t="str">
            <v>מגאר</v>
          </cell>
          <cell r="D1071">
            <v>14165</v>
          </cell>
          <cell r="E1071" t="str">
            <v>תא</v>
          </cell>
          <cell r="F1071" t="str">
            <v>תא מגאר</v>
          </cell>
          <cell r="G1071" t="str">
            <v>פיתוח הכפר</v>
          </cell>
          <cell r="I1071" t="str">
            <v xml:space="preserve">מגאר </v>
          </cell>
          <cell r="J1071">
            <v>10387</v>
          </cell>
          <cell r="K1071">
            <v>10387</v>
          </cell>
          <cell r="L1071">
            <v>0.11158178492346202</v>
          </cell>
          <cell r="M1071">
            <v>1159</v>
          </cell>
          <cell r="N1071">
            <v>0.11158178492346202</v>
          </cell>
          <cell r="O1071">
            <v>1159</v>
          </cell>
          <cell r="P1071">
            <v>13</v>
          </cell>
          <cell r="Q1071" t="b">
            <v>1</v>
          </cell>
          <cell r="R1071">
            <v>1.5</v>
          </cell>
          <cell r="S1071">
            <v>799</v>
          </cell>
          <cell r="T1071">
            <v>13</v>
          </cell>
          <cell r="U1071" t="str">
            <v/>
          </cell>
          <cell r="V1071">
            <v>0</v>
          </cell>
          <cell r="W1071" t="str">
            <v>TRUE מגאר</v>
          </cell>
          <cell r="X1071">
            <v>10375</v>
          </cell>
          <cell r="Y1071">
            <v>1</v>
          </cell>
          <cell r="Z1071">
            <v>13</v>
          </cell>
          <cell r="AA1071" t="str">
            <v/>
          </cell>
          <cell r="AB1071">
            <v>1</v>
          </cell>
        </row>
        <row r="1072">
          <cell r="B1072">
            <v>481</v>
          </cell>
          <cell r="C1072" t="str">
            <v>מגאר</v>
          </cell>
          <cell r="D1072">
            <v>14165</v>
          </cell>
          <cell r="E1072" t="str">
            <v>חק</v>
          </cell>
          <cell r="F1072" t="str">
            <v>חק מגאר</v>
          </cell>
          <cell r="G1072" t="str">
            <v>נדא אלחק</v>
          </cell>
          <cell r="I1072" t="str">
            <v xml:space="preserve">מגאר </v>
          </cell>
          <cell r="J1072">
            <v>10387</v>
          </cell>
          <cell r="K1072">
            <v>10387</v>
          </cell>
          <cell r="L1072">
            <v>8.4432463656493692E-2</v>
          </cell>
          <cell r="M1072">
            <v>877</v>
          </cell>
          <cell r="N1072">
            <v>8.4432463656493692E-2</v>
          </cell>
          <cell r="O1072">
            <v>877</v>
          </cell>
          <cell r="P1072">
            <v>13</v>
          </cell>
          <cell r="Q1072" t="b">
            <v>1</v>
          </cell>
          <cell r="R1072">
            <v>1.1000000000000001</v>
          </cell>
          <cell r="S1072">
            <v>799</v>
          </cell>
          <cell r="T1072">
            <v>13</v>
          </cell>
          <cell r="U1072" t="str">
            <v/>
          </cell>
          <cell r="V1072">
            <v>0</v>
          </cell>
          <cell r="W1072" t="str">
            <v>TRUE מגאר</v>
          </cell>
          <cell r="X1072">
            <v>10375</v>
          </cell>
          <cell r="Y1072">
            <v>1</v>
          </cell>
          <cell r="Z1072">
            <v>13</v>
          </cell>
          <cell r="AA1072" t="str">
            <v/>
          </cell>
          <cell r="AB1072">
            <v>1</v>
          </cell>
        </row>
        <row r="1073">
          <cell r="B1073">
            <v>481</v>
          </cell>
          <cell r="C1073" t="str">
            <v>מגאר</v>
          </cell>
          <cell r="D1073">
            <v>14165</v>
          </cell>
          <cell r="E1073" t="str">
            <v>ו</v>
          </cell>
          <cell r="F1073" t="str">
            <v>ו מגאר</v>
          </cell>
          <cell r="G1073" t="str">
            <v>חד"ש</v>
          </cell>
          <cell r="I1073" t="str">
            <v xml:space="preserve">מגאר </v>
          </cell>
          <cell r="J1073">
            <v>10387</v>
          </cell>
          <cell r="K1073">
            <v>10387</v>
          </cell>
          <cell r="L1073">
            <v>7.9041109078656011E-2</v>
          </cell>
          <cell r="M1073">
            <v>821</v>
          </cell>
          <cell r="N1073">
            <v>7.9041109078656011E-2</v>
          </cell>
          <cell r="O1073">
            <v>821</v>
          </cell>
          <cell r="P1073">
            <v>13</v>
          </cell>
          <cell r="Q1073" t="b">
            <v>1</v>
          </cell>
          <cell r="R1073">
            <v>1</v>
          </cell>
          <cell r="S1073">
            <v>799</v>
          </cell>
          <cell r="T1073">
            <v>13</v>
          </cell>
          <cell r="U1073" t="str">
            <v/>
          </cell>
          <cell r="V1073">
            <v>0</v>
          </cell>
          <cell r="W1073" t="str">
            <v>TRUE מגאר</v>
          </cell>
          <cell r="X1073">
            <v>10375</v>
          </cell>
          <cell r="Y1073">
            <v>1</v>
          </cell>
          <cell r="Z1073">
            <v>13</v>
          </cell>
          <cell r="AA1073" t="str">
            <v/>
          </cell>
          <cell r="AB1073">
            <v>1</v>
          </cell>
        </row>
        <row r="1074">
          <cell r="B1074">
            <v>481</v>
          </cell>
          <cell r="C1074" t="str">
            <v>מגאר</v>
          </cell>
          <cell r="D1074">
            <v>14165</v>
          </cell>
          <cell r="E1074" t="str">
            <v>נ</v>
          </cell>
          <cell r="F1074" t="str">
            <v>נ מגאר</v>
          </cell>
          <cell r="G1074" t="str">
            <v>אלתעאון</v>
          </cell>
          <cell r="H1074" t="str">
            <v>קיזל זיאד</v>
          </cell>
          <cell r="I1074" t="str">
            <v>מגאר קיזל זיאד</v>
          </cell>
          <cell r="J1074">
            <v>10387</v>
          </cell>
          <cell r="K1074">
            <v>10387</v>
          </cell>
          <cell r="L1074">
            <v>6.9798786945219987E-2</v>
          </cell>
          <cell r="M1074">
            <v>725</v>
          </cell>
          <cell r="N1074">
            <v>6.9798786945219987E-2</v>
          </cell>
          <cell r="O1074">
            <v>725</v>
          </cell>
          <cell r="P1074">
            <v>13</v>
          </cell>
          <cell r="Q1074" t="b">
            <v>1</v>
          </cell>
          <cell r="R1074">
            <v>0.9</v>
          </cell>
          <cell r="S1074">
            <v>799</v>
          </cell>
          <cell r="T1074">
            <v>13</v>
          </cell>
          <cell r="U1074" t="str">
            <v/>
          </cell>
          <cell r="V1074">
            <v>0</v>
          </cell>
          <cell r="W1074" t="str">
            <v>TRUE מגאר</v>
          </cell>
          <cell r="X1074">
            <v>10375</v>
          </cell>
          <cell r="Y1074">
            <v>1</v>
          </cell>
          <cell r="Z1074">
            <v>13</v>
          </cell>
          <cell r="AA1074" t="str">
            <v/>
          </cell>
          <cell r="AB1074">
            <v>1</v>
          </cell>
        </row>
        <row r="1075">
          <cell r="B1075">
            <v>481</v>
          </cell>
          <cell r="C1075" t="str">
            <v>מגאר</v>
          </cell>
          <cell r="D1075">
            <v>14165</v>
          </cell>
          <cell r="E1075" t="str">
            <v>ה</v>
          </cell>
          <cell r="F1075" t="str">
            <v>ה מגאר</v>
          </cell>
          <cell r="G1075" t="str">
            <v>יחד לשינוי</v>
          </cell>
          <cell r="H1075" t="str">
            <v>בלעוס זיאד</v>
          </cell>
          <cell r="I1075" t="str">
            <v>מגאר בלעוס זיאד</v>
          </cell>
          <cell r="J1075">
            <v>10387</v>
          </cell>
          <cell r="K1075">
            <v>10387</v>
          </cell>
          <cell r="L1075">
            <v>6.0460190622894004E-2</v>
          </cell>
          <cell r="M1075">
            <v>628</v>
          </cell>
          <cell r="N1075">
            <v>6.0460190622894004E-2</v>
          </cell>
          <cell r="O1075">
            <v>628</v>
          </cell>
          <cell r="P1075">
            <v>13</v>
          </cell>
          <cell r="Q1075" t="b">
            <v>1</v>
          </cell>
          <cell r="R1075">
            <v>0.8</v>
          </cell>
          <cell r="S1075">
            <v>799</v>
          </cell>
          <cell r="T1075">
            <v>13</v>
          </cell>
          <cell r="U1075" t="str">
            <v/>
          </cell>
          <cell r="V1075">
            <v>0</v>
          </cell>
          <cell r="W1075" t="str">
            <v>TRUE מגאר</v>
          </cell>
          <cell r="X1075">
            <v>10375</v>
          </cell>
          <cell r="Y1075">
            <v>1</v>
          </cell>
          <cell r="Z1075">
            <v>13</v>
          </cell>
          <cell r="AA1075" t="str">
            <v/>
          </cell>
          <cell r="AB1075">
            <v>1</v>
          </cell>
        </row>
        <row r="1076">
          <cell r="B1076">
            <v>481</v>
          </cell>
          <cell r="C1076" t="str">
            <v>מגאר</v>
          </cell>
          <cell r="D1076">
            <v>14165</v>
          </cell>
          <cell r="E1076" t="str">
            <v>ך</v>
          </cell>
          <cell r="F1076" t="str">
            <v>ך מגאר</v>
          </cell>
          <cell r="G1076" t="str">
            <v>מגאר לכולם</v>
          </cell>
          <cell r="H1076" t="str">
            <v>גאנם פריד</v>
          </cell>
          <cell r="I1076" t="str">
            <v>מגאר גאנם פריד</v>
          </cell>
          <cell r="J1076">
            <v>10387</v>
          </cell>
          <cell r="K1076">
            <v>10387</v>
          </cell>
          <cell r="L1076">
            <v>1.1552902666795031E-3</v>
          </cell>
          <cell r="M1076">
            <v>12</v>
          </cell>
          <cell r="N1076">
            <v>1.1552902666795031E-3</v>
          </cell>
          <cell r="O1076">
            <v>11.999999999999998</v>
          </cell>
          <cell r="P1076">
            <v>13</v>
          </cell>
          <cell r="Q1076" t="b">
            <v>0</v>
          </cell>
          <cell r="R1076">
            <v>0</v>
          </cell>
          <cell r="S1076">
            <v>799</v>
          </cell>
          <cell r="T1076">
            <v>13</v>
          </cell>
          <cell r="U1076" t="str">
            <v/>
          </cell>
          <cell r="V1076">
            <v>0</v>
          </cell>
          <cell r="W1076" t="str">
            <v>FALSE מגאר</v>
          </cell>
          <cell r="X1076">
            <v>12</v>
          </cell>
          <cell r="Y1076">
            <v>0</v>
          </cell>
          <cell r="Z1076">
            <v>13</v>
          </cell>
          <cell r="AA1076" t="str">
            <v/>
          </cell>
          <cell r="AB1076">
            <v>0</v>
          </cell>
        </row>
        <row r="1077">
          <cell r="B1077">
            <v>65</v>
          </cell>
          <cell r="C1077" t="str">
            <v>מגדל</v>
          </cell>
          <cell r="D1077">
            <v>1281</v>
          </cell>
          <cell r="E1077" t="str">
            <v>זך</v>
          </cell>
          <cell r="F1077" t="str">
            <v>זך מגדל</v>
          </cell>
          <cell r="G1077" t="str">
            <v>מגדל מאוחדת</v>
          </cell>
          <cell r="H1077" t="str">
            <v>אלפסי נתנאל</v>
          </cell>
          <cell r="I1077" t="str">
            <v>מגדל אלפסי נתנאל</v>
          </cell>
          <cell r="J1077">
            <v>844</v>
          </cell>
          <cell r="K1077">
            <v>844</v>
          </cell>
          <cell r="L1077">
            <v>0.31990521327014215</v>
          </cell>
          <cell r="M1077">
            <v>270</v>
          </cell>
          <cell r="N1077">
            <v>0.31990521327014215</v>
          </cell>
          <cell r="O1077">
            <v>270</v>
          </cell>
          <cell r="P1077">
            <v>7</v>
          </cell>
          <cell r="Q1077" t="b">
            <v>1</v>
          </cell>
          <cell r="R1077">
            <v>2.2000000000000002</v>
          </cell>
          <cell r="S1077">
            <v>121</v>
          </cell>
          <cell r="T1077">
            <v>7</v>
          </cell>
          <cell r="U1077" t="str">
            <v/>
          </cell>
          <cell r="V1077">
            <v>0</v>
          </cell>
          <cell r="W1077" t="str">
            <v>TRUE מגדל</v>
          </cell>
          <cell r="X1077">
            <v>844</v>
          </cell>
          <cell r="Y1077">
            <v>2</v>
          </cell>
          <cell r="Z1077">
            <v>6</v>
          </cell>
          <cell r="AA1077" t="str">
            <v>Gap</v>
          </cell>
          <cell r="AB1077">
            <v>2</v>
          </cell>
        </row>
        <row r="1078">
          <cell r="B1078">
            <v>65</v>
          </cell>
          <cell r="C1078" t="str">
            <v>מגדל</v>
          </cell>
          <cell r="D1078">
            <v>1281</v>
          </cell>
          <cell r="E1078" t="str">
            <v>לב</v>
          </cell>
          <cell r="F1078" t="str">
            <v>לב מגדל</v>
          </cell>
          <cell r="G1078" t="str">
            <v>הלב למגדל בראשות ישראל אמרוסי</v>
          </cell>
          <cell r="H1078" t="str">
            <v>אמרוסי ישראל שושן</v>
          </cell>
          <cell r="I1078" t="str">
            <v>מגדל אמרוסי ישראל שושן</v>
          </cell>
          <cell r="J1078">
            <v>844</v>
          </cell>
          <cell r="K1078">
            <v>844</v>
          </cell>
          <cell r="L1078">
            <v>0.3127962085308057</v>
          </cell>
          <cell r="M1078">
            <v>264</v>
          </cell>
          <cell r="N1078">
            <v>0.3127962085308057</v>
          </cell>
          <cell r="O1078">
            <v>264</v>
          </cell>
          <cell r="P1078">
            <v>7</v>
          </cell>
          <cell r="Q1078" t="b">
            <v>1</v>
          </cell>
          <cell r="R1078">
            <v>2.2000000000000002</v>
          </cell>
          <cell r="S1078">
            <v>121</v>
          </cell>
          <cell r="T1078">
            <v>7</v>
          </cell>
          <cell r="U1078" t="str">
            <v/>
          </cell>
          <cell r="V1078">
            <v>0</v>
          </cell>
          <cell r="W1078" t="str">
            <v>TRUE מגדל</v>
          </cell>
          <cell r="X1078">
            <v>844</v>
          </cell>
          <cell r="Y1078">
            <v>2</v>
          </cell>
          <cell r="Z1078">
            <v>6</v>
          </cell>
          <cell r="AA1078" t="str">
            <v>Gap</v>
          </cell>
          <cell r="AB1078">
            <v>2</v>
          </cell>
        </row>
        <row r="1079">
          <cell r="B1079">
            <v>65</v>
          </cell>
          <cell r="C1079" t="str">
            <v>מגדל</v>
          </cell>
          <cell r="D1079">
            <v>1281</v>
          </cell>
          <cell r="E1079" t="str">
            <v>הנ</v>
          </cell>
          <cell r="F1079" t="str">
            <v>הנ מגדל</v>
          </cell>
          <cell r="G1079" t="str">
            <v>מגדל חדשה</v>
          </cell>
          <cell r="H1079" t="str">
            <v>עוקבי משה</v>
          </cell>
          <cell r="I1079" t="str">
            <v>מגדל עוקבי משה</v>
          </cell>
          <cell r="J1079">
            <v>844</v>
          </cell>
          <cell r="K1079">
            <v>844</v>
          </cell>
          <cell r="L1079">
            <v>0.1872037914691943</v>
          </cell>
          <cell r="M1079">
            <v>158</v>
          </cell>
          <cell r="N1079">
            <v>0.1872037914691943</v>
          </cell>
          <cell r="O1079">
            <v>158</v>
          </cell>
          <cell r="P1079">
            <v>7</v>
          </cell>
          <cell r="Q1079" t="b">
            <v>1</v>
          </cell>
          <cell r="R1079">
            <v>1.3</v>
          </cell>
          <cell r="S1079">
            <v>121</v>
          </cell>
          <cell r="T1079">
            <v>7</v>
          </cell>
          <cell r="U1079" t="str">
            <v/>
          </cell>
          <cell r="V1079">
            <v>0</v>
          </cell>
          <cell r="W1079" t="str">
            <v>TRUE מגדל</v>
          </cell>
          <cell r="X1079">
            <v>844</v>
          </cell>
          <cell r="Y1079">
            <v>1</v>
          </cell>
          <cell r="Z1079">
            <v>6</v>
          </cell>
          <cell r="AA1079" t="str">
            <v>Gap</v>
          </cell>
          <cell r="AB1079">
            <v>1</v>
          </cell>
        </row>
        <row r="1080">
          <cell r="B1080">
            <v>65</v>
          </cell>
          <cell r="C1080" t="str">
            <v>מגדל</v>
          </cell>
          <cell r="D1080">
            <v>1281</v>
          </cell>
          <cell r="E1080" t="str">
            <v>יק</v>
          </cell>
          <cell r="F1080" t="str">
            <v>יק מגדל</v>
          </cell>
          <cell r="G1080" t="str">
            <v>למען מגדל</v>
          </cell>
          <cell r="H1080" t="str">
            <v>עמר שמעון</v>
          </cell>
          <cell r="I1080" t="str">
            <v>מגדל עמר שמעון</v>
          </cell>
          <cell r="J1080">
            <v>844</v>
          </cell>
          <cell r="K1080">
            <v>844</v>
          </cell>
          <cell r="L1080">
            <v>0.18009478672985782</v>
          </cell>
          <cell r="M1080">
            <v>152</v>
          </cell>
          <cell r="N1080">
            <v>0.18009478672985782</v>
          </cell>
          <cell r="O1080">
            <v>152</v>
          </cell>
          <cell r="P1080">
            <v>7</v>
          </cell>
          <cell r="Q1080" t="b">
            <v>1</v>
          </cell>
          <cell r="R1080">
            <v>1.3</v>
          </cell>
          <cell r="S1080">
            <v>121</v>
          </cell>
          <cell r="T1080">
            <v>7</v>
          </cell>
          <cell r="U1080" t="str">
            <v/>
          </cell>
          <cell r="V1080">
            <v>0</v>
          </cell>
          <cell r="W1080" t="str">
            <v>TRUE מגדל</v>
          </cell>
          <cell r="X1080">
            <v>844</v>
          </cell>
          <cell r="Y1080">
            <v>1</v>
          </cell>
          <cell r="Z1080">
            <v>6</v>
          </cell>
          <cell r="AA1080" t="str">
            <v>Gap</v>
          </cell>
          <cell r="AB1080">
            <v>1</v>
          </cell>
        </row>
        <row r="1081">
          <cell r="B1081">
            <v>65</v>
          </cell>
          <cell r="C1081" t="str">
            <v>מגדל</v>
          </cell>
          <cell r="D1081">
            <v>1281</v>
          </cell>
          <cell r="E1081" t="str">
            <v>מחל</v>
          </cell>
          <cell r="F1081" t="str">
            <v>מחל מגדל</v>
          </cell>
          <cell r="G1081" t="str">
            <v>הליכוד</v>
          </cell>
          <cell r="H1081" t="str">
            <v>גינו יוסף</v>
          </cell>
          <cell r="I1081" t="str">
            <v>מגדל גינו יוסף</v>
          </cell>
          <cell r="J1081">
            <v>844</v>
          </cell>
          <cell r="K1081">
            <v>844</v>
          </cell>
          <cell r="L1081">
            <v>0</v>
          </cell>
          <cell r="N1081">
            <v>0</v>
          </cell>
          <cell r="O1081">
            <v>0</v>
          </cell>
          <cell r="P1081">
            <v>7</v>
          </cell>
          <cell r="Q1081" t="b">
            <v>0</v>
          </cell>
          <cell r="R1081">
            <v>0</v>
          </cell>
          <cell r="S1081">
            <v>121</v>
          </cell>
          <cell r="T1081">
            <v>7</v>
          </cell>
          <cell r="U1081" t="str">
            <v/>
          </cell>
          <cell r="V1081">
            <v>0</v>
          </cell>
          <cell r="W1081" t="str">
            <v>FALSE מגדל</v>
          </cell>
          <cell r="X1081">
            <v>0</v>
          </cell>
          <cell r="Y1081">
            <v>0</v>
          </cell>
          <cell r="Z1081">
            <v>6</v>
          </cell>
          <cell r="AA1081" t="str">
            <v>Gap</v>
          </cell>
          <cell r="AB1081">
            <v>0</v>
          </cell>
        </row>
        <row r="1082">
          <cell r="B1082">
            <v>874</v>
          </cell>
          <cell r="C1082" t="str">
            <v>מגדל העמק</v>
          </cell>
          <cell r="D1082">
            <v>20976</v>
          </cell>
          <cell r="E1082" t="str">
            <v>שס</v>
          </cell>
          <cell r="F1082" t="str">
            <v>שס מגדל העמק</v>
          </cell>
          <cell r="G1082" t="str">
            <v>התאחדות הספרדים העולמית שומרי תורה</v>
          </cell>
          <cell r="I1082" t="str">
            <v xml:space="preserve">מגדל העמק </v>
          </cell>
          <cell r="J1082">
            <v>11824</v>
          </cell>
          <cell r="K1082">
            <v>11824</v>
          </cell>
          <cell r="L1082">
            <v>0.2540595399188092</v>
          </cell>
          <cell r="M1082">
            <v>3004</v>
          </cell>
          <cell r="N1082">
            <v>0.2540595399188092</v>
          </cell>
          <cell r="O1082">
            <v>3004</v>
          </cell>
          <cell r="P1082">
            <v>15</v>
          </cell>
          <cell r="Q1082" t="b">
            <v>1</v>
          </cell>
          <cell r="R1082">
            <v>3.8</v>
          </cell>
          <cell r="S1082">
            <v>788</v>
          </cell>
          <cell r="T1082">
            <v>13.3</v>
          </cell>
          <cell r="U1082" t="str">
            <v>Gap</v>
          </cell>
          <cell r="V1082">
            <v>0</v>
          </cell>
          <cell r="W1082" t="str">
            <v>TRUE מגדל העמק</v>
          </cell>
          <cell r="X1082">
            <v>10444</v>
          </cell>
          <cell r="Y1082">
            <v>4</v>
          </cell>
          <cell r="Z1082">
            <v>14</v>
          </cell>
          <cell r="AA1082" t="str">
            <v>Gap</v>
          </cell>
          <cell r="AB1082">
            <v>4</v>
          </cell>
        </row>
        <row r="1083">
          <cell r="B1083">
            <v>874</v>
          </cell>
          <cell r="C1083" t="str">
            <v>מגדל העמק</v>
          </cell>
          <cell r="D1083">
            <v>20976</v>
          </cell>
          <cell r="E1083" t="str">
            <v>ל</v>
          </cell>
          <cell r="F1083" t="str">
            <v>ל מגדל העמק</v>
          </cell>
          <cell r="G1083" t="str">
            <v>מגדל העמק ביתנו</v>
          </cell>
          <cell r="I1083" t="str">
            <v xml:space="preserve">מגדל העמק </v>
          </cell>
          <cell r="J1083">
            <v>11824</v>
          </cell>
          <cell r="K1083">
            <v>11824</v>
          </cell>
          <cell r="L1083">
            <v>0.23012516914749662</v>
          </cell>
          <cell r="M1083">
            <v>2721</v>
          </cell>
          <cell r="N1083">
            <v>0.23012516914749662</v>
          </cell>
          <cell r="O1083">
            <v>2721</v>
          </cell>
          <cell r="P1083">
            <v>15</v>
          </cell>
          <cell r="Q1083" t="b">
            <v>1</v>
          </cell>
          <cell r="R1083">
            <v>3.5</v>
          </cell>
          <cell r="S1083">
            <v>788</v>
          </cell>
          <cell r="T1083">
            <v>13.3</v>
          </cell>
          <cell r="U1083" t="str">
            <v>Gap</v>
          </cell>
          <cell r="V1083">
            <v>0</v>
          </cell>
          <cell r="W1083" t="str">
            <v>TRUE מגדל העמק</v>
          </cell>
          <cell r="X1083">
            <v>10444</v>
          </cell>
          <cell r="Y1083">
            <v>4</v>
          </cell>
          <cell r="Z1083">
            <v>14</v>
          </cell>
          <cell r="AA1083" t="str">
            <v>Gap</v>
          </cell>
          <cell r="AB1083">
            <v>4</v>
          </cell>
        </row>
        <row r="1084">
          <cell r="B1084">
            <v>874</v>
          </cell>
          <cell r="C1084" t="str">
            <v>מגדל העמק</v>
          </cell>
          <cell r="D1084">
            <v>20976</v>
          </cell>
          <cell r="E1084" t="str">
            <v>מחל</v>
          </cell>
          <cell r="F1084" t="str">
            <v>מחל מגדל העמק</v>
          </cell>
          <cell r="G1084" t="str">
            <v>הליכוד</v>
          </cell>
          <cell r="H1084" t="str">
            <v>ברדה אליהו</v>
          </cell>
          <cell r="I1084" t="str">
            <v>מגדל העמק ברדה אליהו</v>
          </cell>
          <cell r="J1084">
            <v>11824</v>
          </cell>
          <cell r="K1084">
            <v>11824</v>
          </cell>
          <cell r="L1084">
            <v>0.13176589986468201</v>
          </cell>
          <cell r="M1084">
            <v>1558</v>
          </cell>
          <cell r="N1084">
            <v>0.13176589986468201</v>
          </cell>
          <cell r="O1084">
            <v>1558</v>
          </cell>
          <cell r="P1084">
            <v>15</v>
          </cell>
          <cell r="Q1084" t="b">
            <v>1</v>
          </cell>
          <cell r="R1084">
            <v>2</v>
          </cell>
          <cell r="S1084">
            <v>788</v>
          </cell>
          <cell r="T1084">
            <v>13.3</v>
          </cell>
          <cell r="U1084" t="str">
            <v>Gap</v>
          </cell>
          <cell r="V1084">
            <v>1</v>
          </cell>
          <cell r="W1084" t="str">
            <v>TRUE מגדל העמק</v>
          </cell>
          <cell r="X1084">
            <v>10444</v>
          </cell>
          <cell r="Y1084">
            <v>2</v>
          </cell>
          <cell r="Z1084">
            <v>14</v>
          </cell>
          <cell r="AA1084" t="str">
            <v>Gap</v>
          </cell>
          <cell r="AB1084">
            <v>3</v>
          </cell>
        </row>
        <row r="1085">
          <cell r="B1085">
            <v>874</v>
          </cell>
          <cell r="C1085" t="str">
            <v>מגדל העמק</v>
          </cell>
          <cell r="D1085">
            <v>20976</v>
          </cell>
          <cell r="E1085" t="str">
            <v>רק</v>
          </cell>
          <cell r="F1085" t="str">
            <v>רק מגדל העמק</v>
          </cell>
          <cell r="G1085" t="str">
            <v>הירוקים עבודה בראשות יקי בן חיים</v>
          </cell>
          <cell r="I1085" t="str">
            <v xml:space="preserve">מגדל העמק </v>
          </cell>
          <cell r="J1085">
            <v>11824</v>
          </cell>
          <cell r="K1085">
            <v>11824</v>
          </cell>
          <cell r="L1085">
            <v>0.12711434370771313</v>
          </cell>
          <cell r="M1085">
            <v>1503</v>
          </cell>
          <cell r="N1085">
            <v>0.12711434370771313</v>
          </cell>
          <cell r="O1085">
            <v>1503</v>
          </cell>
          <cell r="P1085">
            <v>15</v>
          </cell>
          <cell r="Q1085" t="b">
            <v>1</v>
          </cell>
          <cell r="R1085">
            <v>1.9</v>
          </cell>
          <cell r="S1085">
            <v>788</v>
          </cell>
          <cell r="T1085">
            <v>13.3</v>
          </cell>
          <cell r="U1085" t="str">
            <v>Gap</v>
          </cell>
          <cell r="V1085">
            <v>0</v>
          </cell>
          <cell r="W1085" t="str">
            <v>TRUE מגדל העמק</v>
          </cell>
          <cell r="X1085">
            <v>10444</v>
          </cell>
          <cell r="Y1085">
            <v>2</v>
          </cell>
          <cell r="Z1085">
            <v>14</v>
          </cell>
          <cell r="AA1085" t="str">
            <v>Gap</v>
          </cell>
          <cell r="AB1085">
            <v>2</v>
          </cell>
        </row>
        <row r="1086">
          <cell r="B1086">
            <v>874</v>
          </cell>
          <cell r="C1086" t="str">
            <v>מגדל העמק</v>
          </cell>
          <cell r="D1086">
            <v>20976</v>
          </cell>
          <cell r="E1086" t="str">
            <v>חי</v>
          </cell>
          <cell r="F1086" t="str">
            <v>חי מגדל העמק</v>
          </cell>
          <cell r="G1086" t="str">
            <v>למען אחי</v>
          </cell>
          <cell r="I1086" t="str">
            <v xml:space="preserve">מגדל העמק </v>
          </cell>
          <cell r="J1086">
            <v>11824</v>
          </cell>
          <cell r="K1086">
            <v>11824</v>
          </cell>
          <cell r="L1086">
            <v>7.5693504736129902E-2</v>
          </cell>
          <cell r="M1086">
            <v>895</v>
          </cell>
          <cell r="N1086">
            <v>7.5693504736129902E-2</v>
          </cell>
          <cell r="O1086">
            <v>895</v>
          </cell>
          <cell r="P1086">
            <v>15</v>
          </cell>
          <cell r="Q1086" t="b">
            <v>1</v>
          </cell>
          <cell r="R1086">
            <v>1.1000000000000001</v>
          </cell>
          <cell r="S1086">
            <v>788</v>
          </cell>
          <cell r="T1086">
            <v>13.3</v>
          </cell>
          <cell r="U1086" t="str">
            <v>Gap</v>
          </cell>
          <cell r="V1086">
            <v>0</v>
          </cell>
          <cell r="W1086" t="str">
            <v>TRUE מגדל העמק</v>
          </cell>
          <cell r="X1086">
            <v>10444</v>
          </cell>
          <cell r="Y1086">
            <v>1</v>
          </cell>
          <cell r="Z1086">
            <v>14</v>
          </cell>
          <cell r="AA1086" t="str">
            <v>Gap</v>
          </cell>
          <cell r="AB1086">
            <v>1</v>
          </cell>
        </row>
        <row r="1087">
          <cell r="B1087">
            <v>874</v>
          </cell>
          <cell r="C1087" t="str">
            <v>מגדל העמק</v>
          </cell>
          <cell r="D1087">
            <v>20976</v>
          </cell>
          <cell r="E1087" t="str">
            <v>א</v>
          </cell>
          <cell r="F1087" t="str">
            <v>א מגדל העמק</v>
          </cell>
          <cell r="G1087" t="str">
            <v>אופק שחר</v>
          </cell>
          <cell r="H1087" t="str">
            <v>גלם עמוס</v>
          </cell>
          <cell r="I1087" t="str">
            <v>מגדל העמק גלם עמוס</v>
          </cell>
          <cell r="J1087">
            <v>11824</v>
          </cell>
          <cell r="K1087">
            <v>11824</v>
          </cell>
          <cell r="L1087">
            <v>6.4529769959404598E-2</v>
          </cell>
          <cell r="M1087">
            <v>763</v>
          </cell>
          <cell r="N1087">
            <v>6.4529769959404598E-2</v>
          </cell>
          <cell r="O1087">
            <v>763</v>
          </cell>
          <cell r="P1087">
            <v>15</v>
          </cell>
          <cell r="Q1087" t="b">
            <v>1</v>
          </cell>
          <cell r="R1087">
            <v>1</v>
          </cell>
          <cell r="S1087">
            <v>788</v>
          </cell>
          <cell r="T1087">
            <v>13.3</v>
          </cell>
          <cell r="U1087" t="str">
            <v>Gap</v>
          </cell>
          <cell r="V1087">
            <v>0</v>
          </cell>
          <cell r="W1087" t="str">
            <v>TRUE מגדל העמק</v>
          </cell>
          <cell r="X1087">
            <v>10444</v>
          </cell>
          <cell r="Y1087">
            <v>1</v>
          </cell>
          <cell r="Z1087">
            <v>14</v>
          </cell>
          <cell r="AA1087" t="str">
            <v>Gap</v>
          </cell>
          <cell r="AB1087">
            <v>1</v>
          </cell>
        </row>
        <row r="1088">
          <cell r="B1088">
            <v>874</v>
          </cell>
          <cell r="C1088" t="str">
            <v>מגדל העמק</v>
          </cell>
          <cell r="D1088">
            <v>20976</v>
          </cell>
          <cell r="E1088" t="str">
            <v>פה</v>
          </cell>
          <cell r="F1088" t="str">
            <v>פה מגדל העמק</v>
          </cell>
          <cell r="G1088" t="str">
            <v>התקווה לשינוי בראשות עפרה פינקלשטיין</v>
          </cell>
          <cell r="H1088" t="str">
            <v>פינקלשטיין עופרה</v>
          </cell>
          <cell r="I1088" t="str">
            <v>מגדל העמק פינקלשטיין עופרה</v>
          </cell>
          <cell r="J1088">
            <v>11824</v>
          </cell>
          <cell r="K1088">
            <v>11824</v>
          </cell>
          <cell r="L1088">
            <v>4.7192151556156969E-2</v>
          </cell>
          <cell r="M1088">
            <v>558</v>
          </cell>
          <cell r="N1088">
            <v>4.7192151556156969E-2</v>
          </cell>
          <cell r="O1088">
            <v>558</v>
          </cell>
          <cell r="P1088">
            <v>15</v>
          </cell>
          <cell r="Q1088" t="b">
            <v>0</v>
          </cell>
          <cell r="R1088">
            <v>0</v>
          </cell>
          <cell r="S1088">
            <v>788</v>
          </cell>
          <cell r="T1088">
            <v>13.3</v>
          </cell>
          <cell r="U1088" t="str">
            <v>Gap</v>
          </cell>
          <cell r="V1088">
            <v>0</v>
          </cell>
          <cell r="W1088" t="str">
            <v>FALSE מגדל העמק</v>
          </cell>
          <cell r="X1088">
            <v>1380</v>
          </cell>
          <cell r="Y1088">
            <v>0</v>
          </cell>
          <cell r="Z1088">
            <v>14</v>
          </cell>
          <cell r="AA1088" t="str">
            <v>Gap</v>
          </cell>
          <cell r="AB1088">
            <v>0</v>
          </cell>
        </row>
        <row r="1089">
          <cell r="B1089">
            <v>874</v>
          </cell>
          <cell r="C1089" t="str">
            <v>מגדל העמק</v>
          </cell>
          <cell r="D1089">
            <v>20976</v>
          </cell>
          <cell r="E1089" t="str">
            <v>טב</v>
          </cell>
          <cell r="F1089" t="str">
            <v>טב מגדל העמק</v>
          </cell>
          <cell r="G1089" t="str">
            <v>עוז הבית היהודי</v>
          </cell>
          <cell r="I1089" t="str">
            <v xml:space="preserve">מגדל העמק </v>
          </cell>
          <cell r="J1089">
            <v>11824</v>
          </cell>
          <cell r="K1089">
            <v>11824</v>
          </cell>
          <cell r="L1089">
            <v>4.3893775372124494E-2</v>
          </cell>
          <cell r="M1089">
            <v>519</v>
          </cell>
          <cell r="N1089">
            <v>4.3893775372124494E-2</v>
          </cell>
          <cell r="O1089">
            <v>519</v>
          </cell>
          <cell r="P1089">
            <v>15</v>
          </cell>
          <cell r="Q1089" t="b">
            <v>0</v>
          </cell>
          <cell r="R1089">
            <v>0</v>
          </cell>
          <cell r="S1089">
            <v>788</v>
          </cell>
          <cell r="T1089">
            <v>13.3</v>
          </cell>
          <cell r="U1089" t="str">
            <v>Gap</v>
          </cell>
          <cell r="V1089">
            <v>0</v>
          </cell>
          <cell r="W1089" t="str">
            <v>FALSE מגדל העמק</v>
          </cell>
          <cell r="X1089">
            <v>1380</v>
          </cell>
          <cell r="Y1089">
            <v>0</v>
          </cell>
          <cell r="Z1089">
            <v>14</v>
          </cell>
          <cell r="AA1089" t="str">
            <v>Gap</v>
          </cell>
          <cell r="AB1089">
            <v>0</v>
          </cell>
        </row>
        <row r="1090">
          <cell r="B1090">
            <v>874</v>
          </cell>
          <cell r="C1090" t="str">
            <v>מגדל העמק</v>
          </cell>
          <cell r="D1090">
            <v>20976</v>
          </cell>
          <cell r="E1090" t="str">
            <v>ג</v>
          </cell>
          <cell r="F1090" t="str">
            <v>ג מגדל העמק</v>
          </cell>
          <cell r="G1090" t="str">
            <v>טוב תנועה חברתית דתית</v>
          </cell>
          <cell r="I1090" t="str">
            <v xml:space="preserve">מגדל העמק </v>
          </cell>
          <cell r="J1090">
            <v>11824</v>
          </cell>
          <cell r="K1090">
            <v>11824</v>
          </cell>
          <cell r="L1090">
            <v>2.5625845737483086E-2</v>
          </cell>
          <cell r="M1090">
            <v>303</v>
          </cell>
          <cell r="N1090">
            <v>2.5625845737483086E-2</v>
          </cell>
          <cell r="O1090">
            <v>303</v>
          </cell>
          <cell r="P1090">
            <v>15</v>
          </cell>
          <cell r="Q1090" t="b">
            <v>0</v>
          </cell>
          <cell r="R1090">
            <v>0</v>
          </cell>
          <cell r="S1090">
            <v>788</v>
          </cell>
          <cell r="T1090">
            <v>13.3</v>
          </cell>
          <cell r="U1090" t="str">
            <v>Gap</v>
          </cell>
          <cell r="V1090">
            <v>0</v>
          </cell>
          <cell r="W1090" t="str">
            <v>FALSE מגדל העמק</v>
          </cell>
          <cell r="X1090">
            <v>1380</v>
          </cell>
          <cell r="Y1090">
            <v>0</v>
          </cell>
          <cell r="Z1090">
            <v>14</v>
          </cell>
          <cell r="AA1090" t="str">
            <v>Gap</v>
          </cell>
          <cell r="AB1090">
            <v>0</v>
          </cell>
        </row>
        <row r="1091">
          <cell r="B1091">
            <v>1200</v>
          </cell>
          <cell r="C1091" t="str">
            <v>מודיעין-מכבים-רעות</v>
          </cell>
          <cell r="D1091">
            <v>54005</v>
          </cell>
          <cell r="E1091" t="str">
            <v>חי</v>
          </cell>
          <cell r="F1091" t="str">
            <v>חי מודיעין-מכבים-רעות</v>
          </cell>
          <cell r="G1091" t="str">
            <v>חיים במודיעין מכבים - רעות בראשות חיים ביבס</v>
          </cell>
          <cell r="H1091" t="str">
            <v>ביבס חיים</v>
          </cell>
          <cell r="I1091" t="str">
            <v>מודיעין-מכבים-רעות ביבס חיים</v>
          </cell>
          <cell r="J1091">
            <v>26022</v>
          </cell>
          <cell r="K1091">
            <v>26022</v>
          </cell>
          <cell r="L1091">
            <v>0.2633540850049958</v>
          </cell>
          <cell r="M1091">
            <v>6853</v>
          </cell>
          <cell r="N1091">
            <v>0.2633540850049958</v>
          </cell>
          <cell r="O1091">
            <v>6853.0000000000009</v>
          </cell>
          <cell r="P1091">
            <v>19</v>
          </cell>
          <cell r="Q1091" t="b">
            <v>1</v>
          </cell>
          <cell r="R1091">
            <v>5</v>
          </cell>
          <cell r="S1091">
            <v>1370</v>
          </cell>
          <cell r="T1091">
            <v>17.3</v>
          </cell>
          <cell r="U1091" t="str">
            <v>Gap</v>
          </cell>
          <cell r="V1091">
            <v>1</v>
          </cell>
          <cell r="W1091" t="str">
            <v>TRUE מודיעין-מכבים-רעות</v>
          </cell>
          <cell r="X1091">
            <v>23663</v>
          </cell>
          <cell r="Y1091">
            <v>6</v>
          </cell>
          <cell r="Z1091">
            <v>19</v>
          </cell>
          <cell r="AA1091" t="str">
            <v/>
          </cell>
          <cell r="AB1091">
            <v>7</v>
          </cell>
        </row>
        <row r="1092">
          <cell r="B1092">
            <v>1200</v>
          </cell>
          <cell r="C1092" t="str">
            <v>מודיעין-מכבים-רעות</v>
          </cell>
          <cell r="D1092">
            <v>54005</v>
          </cell>
          <cell r="E1092" t="str">
            <v>אס</v>
          </cell>
          <cell r="F1092" t="str">
            <v>אס מודיעין-מכבים-רעות</v>
          </cell>
          <cell r="G1092" t="str">
            <v>אילן למודיעין בראשות אילן בן - סעדון</v>
          </cell>
          <cell r="I1092" t="str">
            <v xml:space="preserve">מודיעין-מכבים-רעות </v>
          </cell>
          <cell r="J1092">
            <v>26022</v>
          </cell>
          <cell r="K1092">
            <v>26022</v>
          </cell>
          <cell r="L1092">
            <v>0.17139343632311121</v>
          </cell>
          <cell r="M1092">
            <v>4460</v>
          </cell>
          <cell r="N1092">
            <v>0.17139343632311121</v>
          </cell>
          <cell r="O1092">
            <v>4460</v>
          </cell>
          <cell r="P1092">
            <v>19</v>
          </cell>
          <cell r="Q1092" t="b">
            <v>1</v>
          </cell>
          <cell r="R1092">
            <v>3.3</v>
          </cell>
          <cell r="S1092">
            <v>1370</v>
          </cell>
          <cell r="T1092">
            <v>17.3</v>
          </cell>
          <cell r="U1092" t="str">
            <v>Gap</v>
          </cell>
          <cell r="V1092">
            <v>0</v>
          </cell>
          <cell r="W1092" t="str">
            <v>TRUE מודיעין-מכבים-רעות</v>
          </cell>
          <cell r="X1092">
            <v>23663</v>
          </cell>
          <cell r="Y1092">
            <v>4</v>
          </cell>
          <cell r="Z1092">
            <v>19</v>
          </cell>
          <cell r="AA1092" t="str">
            <v/>
          </cell>
          <cell r="AB1092">
            <v>4</v>
          </cell>
        </row>
        <row r="1093">
          <cell r="B1093">
            <v>1200</v>
          </cell>
          <cell r="C1093" t="str">
            <v>מודיעין-מכבים-רעות</v>
          </cell>
          <cell r="D1093">
            <v>54005</v>
          </cell>
          <cell r="E1093" t="str">
            <v>שח</v>
          </cell>
          <cell r="F1093" t="str">
            <v>שח מודיעין-מכבים-רעות</v>
          </cell>
          <cell r="G1093" t="str">
            <v>שחר עושים חינוך בראשות מויש לוי</v>
          </cell>
          <cell r="I1093" t="str">
            <v xml:space="preserve">מודיעין-מכבים-רעות </v>
          </cell>
          <cell r="J1093">
            <v>26022</v>
          </cell>
          <cell r="K1093">
            <v>26022</v>
          </cell>
          <cell r="L1093">
            <v>0.10694796710475751</v>
          </cell>
          <cell r="M1093">
            <v>2783</v>
          </cell>
          <cell r="N1093">
            <v>0.10694796710475751</v>
          </cell>
          <cell r="O1093">
            <v>2783</v>
          </cell>
          <cell r="P1093">
            <v>19</v>
          </cell>
          <cell r="Q1093" t="b">
            <v>1</v>
          </cell>
          <cell r="R1093">
            <v>2</v>
          </cell>
          <cell r="S1093">
            <v>1370</v>
          </cell>
          <cell r="T1093">
            <v>17.3</v>
          </cell>
          <cell r="U1093" t="str">
            <v>Gap</v>
          </cell>
          <cell r="V1093">
            <v>0</v>
          </cell>
          <cell r="W1093" t="str">
            <v>TRUE מודיעין-מכבים-רעות</v>
          </cell>
          <cell r="X1093">
            <v>23663</v>
          </cell>
          <cell r="Y1093">
            <v>2</v>
          </cell>
          <cell r="Z1093">
            <v>19</v>
          </cell>
          <cell r="AA1093" t="str">
            <v/>
          </cell>
          <cell r="AB1093">
            <v>2</v>
          </cell>
        </row>
        <row r="1094">
          <cell r="B1094">
            <v>1200</v>
          </cell>
          <cell r="C1094" t="str">
            <v>מודיעין-מכבים-רעות</v>
          </cell>
          <cell r="D1094">
            <v>54005</v>
          </cell>
          <cell r="E1094" t="str">
            <v>טב</v>
          </cell>
          <cell r="F1094" t="str">
            <v>טב מודיעין-מכבים-רעות</v>
          </cell>
          <cell r="G1094" t="str">
            <v>הבית היהודי בראשות מיכאל חרל"פ</v>
          </cell>
          <cell r="I1094" t="str">
            <v xml:space="preserve">מודיעין-מכבים-רעות </v>
          </cell>
          <cell r="J1094">
            <v>26022</v>
          </cell>
          <cell r="K1094">
            <v>26022</v>
          </cell>
          <cell r="L1094">
            <v>9.6533702251940662E-2</v>
          </cell>
          <cell r="M1094">
            <v>2512</v>
          </cell>
          <cell r="N1094">
            <v>9.6533702251940662E-2</v>
          </cell>
          <cell r="O1094">
            <v>2512</v>
          </cell>
          <cell r="P1094">
            <v>19</v>
          </cell>
          <cell r="Q1094" t="b">
            <v>1</v>
          </cell>
          <cell r="R1094">
            <v>1.8</v>
          </cell>
          <cell r="S1094">
            <v>1370</v>
          </cell>
          <cell r="T1094">
            <v>17.3</v>
          </cell>
          <cell r="U1094" t="str">
            <v>Gap</v>
          </cell>
          <cell r="V1094">
            <v>0</v>
          </cell>
          <cell r="W1094" t="str">
            <v>TRUE מודיעין-מכבים-רעות</v>
          </cell>
          <cell r="X1094">
            <v>23663</v>
          </cell>
          <cell r="Y1094">
            <v>2</v>
          </cell>
          <cell r="Z1094">
            <v>19</v>
          </cell>
          <cell r="AA1094" t="str">
            <v/>
          </cell>
          <cell r="AB1094">
            <v>2</v>
          </cell>
        </row>
        <row r="1095">
          <cell r="B1095">
            <v>1200</v>
          </cell>
          <cell r="C1095" t="str">
            <v>מודיעין-מכבים-רעות</v>
          </cell>
          <cell r="D1095">
            <v>54005</v>
          </cell>
          <cell r="E1095" t="str">
            <v>כנ</v>
          </cell>
          <cell r="F1095" t="str">
            <v>כנ מודיעין-מכבים-רעות</v>
          </cell>
          <cell r="G1095" t="str">
            <v>כולנו מכבים - רעות</v>
          </cell>
          <cell r="I1095" t="str">
            <v xml:space="preserve">מודיעין-מכבים-רעות </v>
          </cell>
          <cell r="J1095">
            <v>26022</v>
          </cell>
          <cell r="K1095">
            <v>26022</v>
          </cell>
          <cell r="L1095">
            <v>6.9018522788409808E-2</v>
          </cell>
          <cell r="M1095">
            <v>1796</v>
          </cell>
          <cell r="N1095">
            <v>6.9018522788409808E-2</v>
          </cell>
          <cell r="O1095">
            <v>1796</v>
          </cell>
          <cell r="P1095">
            <v>19</v>
          </cell>
          <cell r="Q1095" t="b">
            <v>1</v>
          </cell>
          <cell r="R1095">
            <v>1.3</v>
          </cell>
          <cell r="S1095">
            <v>1370</v>
          </cell>
          <cell r="T1095">
            <v>17.3</v>
          </cell>
          <cell r="U1095" t="str">
            <v>Gap</v>
          </cell>
          <cell r="V1095">
            <v>0</v>
          </cell>
          <cell r="W1095" t="str">
            <v>TRUE מודיעין-מכבים-רעות</v>
          </cell>
          <cell r="X1095">
            <v>23663</v>
          </cell>
          <cell r="Y1095">
            <v>1</v>
          </cell>
          <cell r="Z1095">
            <v>19</v>
          </cell>
          <cell r="AA1095" t="str">
            <v/>
          </cell>
          <cell r="AB1095">
            <v>1</v>
          </cell>
        </row>
        <row r="1096">
          <cell r="B1096">
            <v>1200</v>
          </cell>
          <cell r="C1096" t="str">
            <v>מודיעין-מכבים-רעות</v>
          </cell>
          <cell r="D1096">
            <v>54005</v>
          </cell>
          <cell r="E1096" t="str">
            <v>עם</v>
          </cell>
          <cell r="F1096" t="str">
            <v>עם מודיעין-מכבים-רעות</v>
          </cell>
          <cell r="G1096" t="str">
            <v>מודיעין חופשית בראשות אבי אלבז</v>
          </cell>
          <cell r="I1096" t="str">
            <v xml:space="preserve">מודיעין-מכבים-רעות </v>
          </cell>
          <cell r="J1096">
            <v>26022</v>
          </cell>
          <cell r="K1096">
            <v>26022</v>
          </cell>
          <cell r="L1096">
            <v>5.6567519790946125E-2</v>
          </cell>
          <cell r="M1096">
            <v>1472</v>
          </cell>
          <cell r="N1096">
            <v>5.6567519790946125E-2</v>
          </cell>
          <cell r="O1096">
            <v>1472</v>
          </cell>
          <cell r="P1096">
            <v>19</v>
          </cell>
          <cell r="Q1096" t="b">
            <v>1</v>
          </cell>
          <cell r="R1096">
            <v>1.1000000000000001</v>
          </cell>
          <cell r="S1096">
            <v>1370</v>
          </cell>
          <cell r="T1096">
            <v>17.3</v>
          </cell>
          <cell r="U1096" t="str">
            <v>Gap</v>
          </cell>
          <cell r="V1096">
            <v>0</v>
          </cell>
          <cell r="W1096" t="str">
            <v>TRUE מודיעין-מכבים-רעות</v>
          </cell>
          <cell r="X1096">
            <v>23663</v>
          </cell>
          <cell r="Y1096">
            <v>1</v>
          </cell>
          <cell r="Z1096">
            <v>19</v>
          </cell>
          <cell r="AA1096" t="str">
            <v/>
          </cell>
          <cell r="AB1096">
            <v>1</v>
          </cell>
        </row>
        <row r="1097">
          <cell r="B1097">
            <v>1200</v>
          </cell>
          <cell r="C1097" t="str">
            <v>מודיעין-מכבים-רעות</v>
          </cell>
          <cell r="D1097">
            <v>54005</v>
          </cell>
          <cell r="E1097" t="str">
            <v>ש</v>
          </cell>
          <cell r="F1097" t="str">
            <v>ש מודיעין-מכבים-רעות</v>
          </cell>
          <cell r="G1097" t="str">
            <v>מודיעין של כולנו בראשות שרון מעוז</v>
          </cell>
          <cell r="H1097" t="str">
            <v>מעוז שרון</v>
          </cell>
          <cell r="I1097" t="str">
            <v>מודיעין-מכבים-רעות מעוז שרון</v>
          </cell>
          <cell r="J1097">
            <v>26022</v>
          </cell>
          <cell r="K1097">
            <v>26022</v>
          </cell>
          <cell r="L1097">
            <v>5.0073015141034509E-2</v>
          </cell>
          <cell r="M1097">
            <v>1303</v>
          </cell>
          <cell r="N1097">
            <v>5.0073015141034509E-2</v>
          </cell>
          <cell r="O1097">
            <v>1303</v>
          </cell>
          <cell r="P1097">
            <v>19</v>
          </cell>
          <cell r="Q1097" t="b">
            <v>1</v>
          </cell>
          <cell r="R1097">
            <v>1</v>
          </cell>
          <cell r="S1097">
            <v>1370</v>
          </cell>
          <cell r="T1097">
            <v>17.3</v>
          </cell>
          <cell r="U1097" t="str">
            <v>Gap</v>
          </cell>
          <cell r="V1097">
            <v>0</v>
          </cell>
          <cell r="W1097" t="str">
            <v>TRUE מודיעין-מכבים-רעות</v>
          </cell>
          <cell r="X1097">
            <v>23663</v>
          </cell>
          <cell r="Y1097">
            <v>1</v>
          </cell>
          <cell r="Z1097">
            <v>19</v>
          </cell>
          <cell r="AA1097" t="str">
            <v/>
          </cell>
          <cell r="AB1097">
            <v>1</v>
          </cell>
        </row>
        <row r="1098">
          <cell r="B1098">
            <v>1200</v>
          </cell>
          <cell r="C1098" t="str">
            <v>מודיעין-מכבים-רעות</v>
          </cell>
          <cell r="D1098">
            <v>54005</v>
          </cell>
          <cell r="E1098" t="str">
            <v>גש</v>
          </cell>
          <cell r="F1098" t="str">
            <v>גש מודיעין-מכבים-רעות</v>
          </cell>
          <cell r="G1098" t="str">
            <v>גשר-מחוברים לתושבים</v>
          </cell>
          <cell r="I1098" t="str">
            <v xml:space="preserve">מודיעין-מכבים-רעות </v>
          </cell>
          <cell r="J1098">
            <v>26022</v>
          </cell>
          <cell r="K1098">
            <v>26022</v>
          </cell>
          <cell r="L1098">
            <v>4.9189147644300976E-2</v>
          </cell>
          <cell r="M1098">
            <v>1280</v>
          </cell>
          <cell r="N1098">
            <v>4.9189147644300976E-2</v>
          </cell>
          <cell r="O1098">
            <v>1280</v>
          </cell>
          <cell r="P1098">
            <v>19</v>
          </cell>
          <cell r="Q1098" t="b">
            <v>1</v>
          </cell>
          <cell r="R1098">
            <v>0.9</v>
          </cell>
          <cell r="S1098">
            <v>1370</v>
          </cell>
          <cell r="T1098">
            <v>17.3</v>
          </cell>
          <cell r="U1098" t="str">
            <v>Gap</v>
          </cell>
          <cell r="V1098">
            <v>0</v>
          </cell>
          <cell r="W1098" t="str">
            <v>TRUE מודיעין-מכבים-רעות</v>
          </cell>
          <cell r="X1098">
            <v>23663</v>
          </cell>
          <cell r="Y1098">
            <v>1</v>
          </cell>
          <cell r="Z1098">
            <v>19</v>
          </cell>
          <cell r="AA1098" t="str">
            <v/>
          </cell>
          <cell r="AB1098">
            <v>1</v>
          </cell>
        </row>
        <row r="1099">
          <cell r="B1099">
            <v>1200</v>
          </cell>
          <cell r="C1099" t="str">
            <v>מודיעין-מכבים-רעות</v>
          </cell>
          <cell r="D1099">
            <v>54005</v>
          </cell>
          <cell r="E1099" t="str">
            <v>פה</v>
          </cell>
          <cell r="F1099" t="str">
            <v>פה מודיעין-מכבים-רעות</v>
          </cell>
          <cell r="G1099" t="str">
            <v>יש עתיד במודיעין בראשות שחר מי-און</v>
          </cell>
          <cell r="I1099" t="str">
            <v xml:space="preserve">מודיעין-מכבים-רעות </v>
          </cell>
          <cell r="J1099">
            <v>26022</v>
          </cell>
          <cell r="K1099">
            <v>26022</v>
          </cell>
          <cell r="L1099">
            <v>4.6268542002920604E-2</v>
          </cell>
          <cell r="M1099">
            <v>1204</v>
          </cell>
          <cell r="N1099">
            <v>4.6268542002920604E-2</v>
          </cell>
          <cell r="O1099">
            <v>1204</v>
          </cell>
          <cell r="P1099">
            <v>19</v>
          </cell>
          <cell r="Q1099" t="b">
            <v>1</v>
          </cell>
          <cell r="R1099">
            <v>0.9</v>
          </cell>
          <cell r="S1099">
            <v>1370</v>
          </cell>
          <cell r="T1099">
            <v>17.3</v>
          </cell>
          <cell r="U1099" t="str">
            <v>Gap</v>
          </cell>
          <cell r="V1099">
            <v>0</v>
          </cell>
          <cell r="W1099" t="str">
            <v>TRUE מודיעין-מכבים-רעות</v>
          </cell>
          <cell r="X1099">
            <v>23663</v>
          </cell>
          <cell r="Y1099">
            <v>1</v>
          </cell>
          <cell r="Z1099">
            <v>19</v>
          </cell>
          <cell r="AA1099" t="str">
            <v/>
          </cell>
          <cell r="AB1099">
            <v>1</v>
          </cell>
        </row>
        <row r="1100">
          <cell r="B1100">
            <v>1200</v>
          </cell>
          <cell r="C1100" t="str">
            <v>מודיעין-מכבים-רעות</v>
          </cell>
          <cell r="D1100">
            <v>54005</v>
          </cell>
          <cell r="E1100" t="str">
            <v>רק</v>
          </cell>
          <cell r="F1100" t="str">
            <v>רק מודיעין-מכבים-רעות</v>
          </cell>
          <cell r="G1100" t="str">
            <v>הדרך להשפיע עם הירוקים בראשות אלכס וינרב מוטי גרונר</v>
          </cell>
          <cell r="I1100" t="str">
            <v xml:space="preserve">מודיעין-מכבים-רעות </v>
          </cell>
          <cell r="J1100">
            <v>26022</v>
          </cell>
          <cell r="K1100">
            <v>26022</v>
          </cell>
          <cell r="L1100">
            <v>3.1857658904004306E-2</v>
          </cell>
          <cell r="M1100">
            <v>829</v>
          </cell>
          <cell r="N1100">
            <v>3.1857658904004306E-2</v>
          </cell>
          <cell r="O1100">
            <v>829</v>
          </cell>
          <cell r="P1100">
            <v>19</v>
          </cell>
          <cell r="Q1100" t="b">
            <v>0</v>
          </cell>
          <cell r="R1100">
            <v>0</v>
          </cell>
          <cell r="S1100">
            <v>1370</v>
          </cell>
          <cell r="T1100">
            <v>17.3</v>
          </cell>
          <cell r="U1100" t="str">
            <v>Gap</v>
          </cell>
          <cell r="V1100">
            <v>0</v>
          </cell>
          <cell r="W1100" t="str">
            <v>FALSE מודיעין-מכבים-רעות</v>
          </cell>
          <cell r="X1100">
            <v>2359</v>
          </cell>
          <cell r="Y1100">
            <v>0</v>
          </cell>
          <cell r="Z1100">
            <v>19</v>
          </cell>
          <cell r="AA1100" t="str">
            <v/>
          </cell>
          <cell r="AB1100">
            <v>0</v>
          </cell>
        </row>
        <row r="1101">
          <cell r="B1101">
            <v>1200</v>
          </cell>
          <cell r="C1101" t="str">
            <v>מודיעין-מכבים-רעות</v>
          </cell>
          <cell r="D1101">
            <v>54005</v>
          </cell>
          <cell r="E1101" t="str">
            <v>של</v>
          </cell>
          <cell r="F1101" t="str">
            <v>של מודיעין-מכבים-רעות</v>
          </cell>
          <cell r="G1101" t="str">
            <v>הבית שלנו בראשות עמיחי זליג</v>
          </cell>
          <cell r="I1101" t="str">
            <v xml:space="preserve">מודיעין-מכבים-רעות </v>
          </cell>
          <cell r="J1101">
            <v>26022</v>
          </cell>
          <cell r="K1101">
            <v>26022</v>
          </cell>
          <cell r="L1101">
            <v>2.9475059564983475E-2</v>
          </cell>
          <cell r="M1101">
            <v>767</v>
          </cell>
          <cell r="N1101">
            <v>2.9475059564983475E-2</v>
          </cell>
          <cell r="O1101">
            <v>767</v>
          </cell>
          <cell r="P1101">
            <v>19</v>
          </cell>
          <cell r="Q1101" t="b">
            <v>0</v>
          </cell>
          <cell r="R1101">
            <v>0</v>
          </cell>
          <cell r="S1101">
            <v>1370</v>
          </cell>
          <cell r="T1101">
            <v>17.3</v>
          </cell>
          <cell r="U1101" t="str">
            <v>Gap</v>
          </cell>
          <cell r="V1101">
            <v>0</v>
          </cell>
          <cell r="W1101" t="str">
            <v>FALSE מודיעין-מכבים-רעות</v>
          </cell>
          <cell r="X1101">
            <v>2359</v>
          </cell>
          <cell r="Y1101">
            <v>0</v>
          </cell>
          <cell r="Z1101">
            <v>19</v>
          </cell>
          <cell r="AA1101" t="str">
            <v/>
          </cell>
          <cell r="AB1101">
            <v>0</v>
          </cell>
        </row>
        <row r="1102">
          <cell r="B1102">
            <v>1200</v>
          </cell>
          <cell r="C1102" t="str">
            <v>מודיעין-מכבים-רעות</v>
          </cell>
          <cell r="D1102">
            <v>54005</v>
          </cell>
          <cell r="E1102" t="str">
            <v>זך</v>
          </cell>
          <cell r="F1102" t="str">
            <v>זך מודיעין-מכבים-רעות</v>
          </cell>
          <cell r="G1102" t="str">
            <v>הקול שלכם בראשות יגאל צדוק</v>
          </cell>
          <cell r="I1102" t="str">
            <v xml:space="preserve">מודיעין-מכבים-רעות </v>
          </cell>
          <cell r="J1102">
            <v>26022</v>
          </cell>
          <cell r="K1102">
            <v>26022</v>
          </cell>
          <cell r="L1102">
            <v>2.9321343478595035E-2</v>
          </cell>
          <cell r="M1102">
            <v>763</v>
          </cell>
          <cell r="N1102">
            <v>2.9321343478595035E-2</v>
          </cell>
          <cell r="O1102">
            <v>763</v>
          </cell>
          <cell r="P1102">
            <v>19</v>
          </cell>
          <cell r="Q1102" t="b">
            <v>0</v>
          </cell>
          <cell r="R1102">
            <v>0</v>
          </cell>
          <cell r="S1102">
            <v>1370</v>
          </cell>
          <cell r="T1102">
            <v>17.3</v>
          </cell>
          <cell r="U1102" t="str">
            <v>Gap</v>
          </cell>
          <cell r="V1102">
            <v>0</v>
          </cell>
          <cell r="W1102" t="str">
            <v>FALSE מודיעין-מכבים-רעות</v>
          </cell>
          <cell r="X1102">
            <v>2359</v>
          </cell>
          <cell r="Y1102">
            <v>0</v>
          </cell>
          <cell r="Z1102">
            <v>19</v>
          </cell>
          <cell r="AA1102" t="str">
            <v/>
          </cell>
          <cell r="AB1102">
            <v>0</v>
          </cell>
        </row>
        <row r="1103">
          <cell r="B1103">
            <v>3797</v>
          </cell>
          <cell r="C1103" t="str">
            <v>מודיעין עילית</v>
          </cell>
          <cell r="D1103">
            <v>23216</v>
          </cell>
          <cell r="E1103" t="str">
            <v>ג</v>
          </cell>
          <cell r="F1103" t="str">
            <v>ג מודיעין עילית</v>
          </cell>
          <cell r="G1103" t="str">
            <v>יהדות התורה</v>
          </cell>
          <cell r="H1103" t="str">
            <v>גוטרמן יעקב אשר</v>
          </cell>
          <cell r="I1103" t="str">
            <v>מודיעין עילית גוטרמן יעקב אשר</v>
          </cell>
          <cell r="J1103">
            <v>19664</v>
          </cell>
          <cell r="K1103">
            <v>19664</v>
          </cell>
          <cell r="L1103">
            <v>0.70784174125305122</v>
          </cell>
          <cell r="M1103">
            <v>13919</v>
          </cell>
          <cell r="N1103">
            <v>0.70784174125305122</v>
          </cell>
          <cell r="O1103">
            <v>13919</v>
          </cell>
          <cell r="P1103">
            <v>17</v>
          </cell>
          <cell r="Q1103" t="b">
            <v>1</v>
          </cell>
          <cell r="R1103">
            <v>12</v>
          </cell>
          <cell r="S1103">
            <v>1157</v>
          </cell>
          <cell r="T1103">
            <v>16.100000000000001</v>
          </cell>
          <cell r="U1103" t="str">
            <v>Gap</v>
          </cell>
          <cell r="V1103">
            <v>1</v>
          </cell>
          <cell r="W1103" t="str">
            <v>TRUE מודיעין עילית</v>
          </cell>
          <cell r="X1103">
            <v>18565</v>
          </cell>
          <cell r="Y1103">
            <v>13</v>
          </cell>
          <cell r="Z1103">
            <v>17</v>
          </cell>
          <cell r="AA1103" t="str">
            <v/>
          </cell>
          <cell r="AB1103">
            <v>14</v>
          </cell>
        </row>
        <row r="1104">
          <cell r="B1104">
            <v>3797</v>
          </cell>
          <cell r="C1104" t="str">
            <v>מודיעין עילית</v>
          </cell>
          <cell r="D1104">
            <v>23216</v>
          </cell>
          <cell r="E1104" t="str">
            <v>שס</v>
          </cell>
          <cell r="F1104" t="str">
            <v>שס מודיעין עילית</v>
          </cell>
          <cell r="G1104" t="str">
            <v>התאחדות הספרדים העולמית שומרי תורה</v>
          </cell>
          <cell r="I1104" t="str">
            <v xml:space="preserve">מודיעין עילית </v>
          </cell>
          <cell r="J1104">
            <v>19664</v>
          </cell>
          <cell r="K1104">
            <v>19664</v>
          </cell>
          <cell r="L1104">
            <v>0.13283157038242474</v>
          </cell>
          <cell r="M1104">
            <v>2612</v>
          </cell>
          <cell r="N1104">
            <v>0.13283157038242474</v>
          </cell>
          <cell r="O1104">
            <v>2612</v>
          </cell>
          <cell r="P1104">
            <v>17</v>
          </cell>
          <cell r="Q1104" t="b">
            <v>1</v>
          </cell>
          <cell r="R1104">
            <v>2.2999999999999998</v>
          </cell>
          <cell r="S1104">
            <v>1157</v>
          </cell>
          <cell r="T1104">
            <v>16.100000000000001</v>
          </cell>
          <cell r="U1104" t="str">
            <v>Gap</v>
          </cell>
          <cell r="V1104">
            <v>0</v>
          </cell>
          <cell r="W1104" t="str">
            <v>TRUE מודיעין עילית</v>
          </cell>
          <cell r="X1104">
            <v>18565</v>
          </cell>
          <cell r="Y1104">
            <v>2</v>
          </cell>
          <cell r="Z1104">
            <v>17</v>
          </cell>
          <cell r="AA1104" t="str">
            <v/>
          </cell>
          <cell r="AB1104">
            <v>2</v>
          </cell>
        </row>
        <row r="1105">
          <cell r="B1105">
            <v>3797</v>
          </cell>
          <cell r="C1105" t="str">
            <v>מודיעין עילית</v>
          </cell>
          <cell r="D1105">
            <v>23216</v>
          </cell>
          <cell r="E1105" t="str">
            <v>זך</v>
          </cell>
          <cell r="F1105" t="str">
            <v>זך מודיעין עילית</v>
          </cell>
          <cell r="G1105" t="str">
            <v>בני תורה</v>
          </cell>
          <cell r="H1105" t="str">
            <v>ברגר אברהם</v>
          </cell>
          <cell r="I1105" t="str">
            <v>מודיעין עילית ברגר אברהם</v>
          </cell>
          <cell r="J1105">
            <v>19664</v>
          </cell>
          <cell r="K1105">
            <v>19664</v>
          </cell>
          <cell r="L1105">
            <v>0.10343775427176566</v>
          </cell>
          <cell r="M1105">
            <v>2034</v>
          </cell>
          <cell r="N1105">
            <v>0.10343775427176566</v>
          </cell>
          <cell r="O1105">
            <v>2034</v>
          </cell>
          <cell r="P1105">
            <v>17</v>
          </cell>
          <cell r="Q1105" t="b">
            <v>1</v>
          </cell>
          <cell r="R1105">
            <v>1.8</v>
          </cell>
          <cell r="S1105">
            <v>1157</v>
          </cell>
          <cell r="T1105">
            <v>16.100000000000001</v>
          </cell>
          <cell r="U1105" t="str">
            <v>Gap</v>
          </cell>
          <cell r="V1105">
            <v>0</v>
          </cell>
          <cell r="W1105" t="str">
            <v>TRUE מודיעין עילית</v>
          </cell>
          <cell r="X1105">
            <v>18565</v>
          </cell>
          <cell r="Y1105">
            <v>2</v>
          </cell>
          <cell r="Z1105">
            <v>17</v>
          </cell>
          <cell r="AA1105" t="str">
            <v/>
          </cell>
          <cell r="AB1105">
            <v>2</v>
          </cell>
        </row>
        <row r="1106">
          <cell r="B1106">
            <v>3797</v>
          </cell>
          <cell r="C1106" t="str">
            <v>מודיעין עילית</v>
          </cell>
          <cell r="D1106">
            <v>23216</v>
          </cell>
          <cell r="E1106" t="str">
            <v>י</v>
          </cell>
          <cell r="F1106" t="str">
            <v>י מודיעין עילית</v>
          </cell>
          <cell r="G1106" t="str">
            <v>חרדים</v>
          </cell>
          <cell r="I1106" t="str">
            <v xml:space="preserve">מודיעין עילית </v>
          </cell>
          <cell r="J1106">
            <v>19664</v>
          </cell>
          <cell r="K1106">
            <v>19664</v>
          </cell>
          <cell r="L1106">
            <v>3.7377949552481693E-2</v>
          </cell>
          <cell r="M1106">
            <v>735</v>
          </cell>
          <cell r="N1106">
            <v>3.7377949552481693E-2</v>
          </cell>
          <cell r="O1106">
            <v>735</v>
          </cell>
          <cell r="P1106">
            <v>17</v>
          </cell>
          <cell r="Q1106" t="b">
            <v>0</v>
          </cell>
          <cell r="R1106">
            <v>0</v>
          </cell>
          <cell r="S1106">
            <v>1157</v>
          </cell>
          <cell r="T1106">
            <v>16.100000000000001</v>
          </cell>
          <cell r="U1106" t="str">
            <v>Gap</v>
          </cell>
          <cell r="V1106">
            <v>0</v>
          </cell>
          <cell r="W1106" t="str">
            <v>FALSE מודיעין עילית</v>
          </cell>
          <cell r="X1106">
            <v>1099</v>
          </cell>
          <cell r="Y1106">
            <v>0</v>
          </cell>
          <cell r="Z1106">
            <v>17</v>
          </cell>
          <cell r="AA1106" t="str">
            <v/>
          </cell>
          <cell r="AB1106">
            <v>0</v>
          </cell>
        </row>
        <row r="1107">
          <cell r="B1107">
            <v>3797</v>
          </cell>
          <cell r="C1107" t="str">
            <v>מודיעין עילית</v>
          </cell>
          <cell r="D1107">
            <v>23216</v>
          </cell>
          <cell r="E1107" t="str">
            <v>טב</v>
          </cell>
          <cell r="F1107" t="str">
            <v>טב מודיעין עילית</v>
          </cell>
          <cell r="G1107" t="str">
            <v>הבית היהודי הבית שלנו</v>
          </cell>
          <cell r="I1107" t="str">
            <v xml:space="preserve">מודיעין עילית </v>
          </cell>
          <cell r="J1107">
            <v>19664</v>
          </cell>
          <cell r="K1107">
            <v>19664</v>
          </cell>
          <cell r="L1107">
            <v>1.8510984540276647E-2</v>
          </cell>
          <cell r="M1107">
            <v>364</v>
          </cell>
          <cell r="N1107">
            <v>1.8510984540276647E-2</v>
          </cell>
          <cell r="O1107">
            <v>364</v>
          </cell>
          <cell r="P1107">
            <v>17</v>
          </cell>
          <cell r="Q1107" t="b">
            <v>0</v>
          </cell>
          <cell r="R1107">
            <v>0</v>
          </cell>
          <cell r="S1107">
            <v>1157</v>
          </cell>
          <cell r="T1107">
            <v>16.100000000000001</v>
          </cell>
          <cell r="U1107" t="str">
            <v>Gap</v>
          </cell>
          <cell r="V1107">
            <v>0</v>
          </cell>
          <cell r="W1107" t="str">
            <v>FALSE מודיעין עילית</v>
          </cell>
          <cell r="X1107">
            <v>1099</v>
          </cell>
          <cell r="Y1107">
            <v>0</v>
          </cell>
          <cell r="Z1107">
            <v>17</v>
          </cell>
          <cell r="AA1107" t="str">
            <v/>
          </cell>
          <cell r="AB1107">
            <v>0</v>
          </cell>
        </row>
        <row r="1108">
          <cell r="B1108">
            <v>3797</v>
          </cell>
          <cell r="C1108" t="str">
            <v>מודיעין עילית</v>
          </cell>
          <cell r="D1108">
            <v>23216</v>
          </cell>
          <cell r="E1108" t="str">
            <v>ק</v>
          </cell>
          <cell r="F1108" t="str">
            <v>ק מודיעין עילית</v>
          </cell>
          <cell r="G1108" t="str">
            <v>הרשימה החסידית למען הכלל</v>
          </cell>
          <cell r="I1108" t="str">
            <v xml:space="preserve">מודיעין עילית </v>
          </cell>
          <cell r="J1108">
            <v>19664</v>
          </cell>
          <cell r="K1108">
            <v>19664</v>
          </cell>
          <cell r="L1108">
            <v>0</v>
          </cell>
          <cell r="N1108">
            <v>0</v>
          </cell>
          <cell r="O1108">
            <v>0</v>
          </cell>
          <cell r="P1108">
            <v>17</v>
          </cell>
          <cell r="Q1108" t="b">
            <v>0</v>
          </cell>
          <cell r="R1108">
            <v>0</v>
          </cell>
          <cell r="S1108">
            <v>1157</v>
          </cell>
          <cell r="T1108">
            <v>16.100000000000001</v>
          </cell>
          <cell r="U1108" t="str">
            <v>Gap</v>
          </cell>
          <cell r="V1108">
            <v>0</v>
          </cell>
          <cell r="W1108" t="str">
            <v>FALSE מודיעין עילית</v>
          </cell>
          <cell r="X1108">
            <v>1099</v>
          </cell>
          <cell r="Y1108">
            <v>0</v>
          </cell>
          <cell r="Z1108">
            <v>17</v>
          </cell>
          <cell r="AA1108" t="str">
            <v/>
          </cell>
          <cell r="AB1108">
            <v>0</v>
          </cell>
        </row>
        <row r="1109">
          <cell r="B1109">
            <v>28</v>
          </cell>
          <cell r="C1109" t="str">
            <v>מזכרת בתיה</v>
          </cell>
          <cell r="D1109">
            <v>8371</v>
          </cell>
          <cell r="E1109" t="str">
            <v>לב</v>
          </cell>
          <cell r="F1109" t="str">
            <v>לב מזכרת בתיה</v>
          </cell>
          <cell r="G1109" t="str">
            <v>לב</v>
          </cell>
          <cell r="H1109" t="str">
            <v>דהן מאיר</v>
          </cell>
          <cell r="I1109" t="str">
            <v>מזכרת בתיה דהן מאיר</v>
          </cell>
          <cell r="J1109">
            <v>5135</v>
          </cell>
          <cell r="K1109">
            <v>5135</v>
          </cell>
          <cell r="L1109">
            <v>0.37487828627069131</v>
          </cell>
          <cell r="M1109">
            <v>1925</v>
          </cell>
          <cell r="N1109">
            <v>0.37487828627069131</v>
          </cell>
          <cell r="O1109">
            <v>1924.9999999999998</v>
          </cell>
          <cell r="P1109">
            <v>11</v>
          </cell>
          <cell r="Q1109" t="b">
            <v>1</v>
          </cell>
          <cell r="R1109">
            <v>4.0999999999999996</v>
          </cell>
          <cell r="S1109">
            <v>467</v>
          </cell>
          <cell r="T1109">
            <v>11</v>
          </cell>
          <cell r="U1109" t="str">
            <v/>
          </cell>
          <cell r="V1109">
            <v>1</v>
          </cell>
          <cell r="W1109" t="str">
            <v>TRUE מזכרת בתיה</v>
          </cell>
          <cell r="X1109">
            <v>5135</v>
          </cell>
          <cell r="Y1109">
            <v>4</v>
          </cell>
          <cell r="Z1109">
            <v>11</v>
          </cell>
          <cell r="AA1109" t="str">
            <v/>
          </cell>
          <cell r="AB1109">
            <v>5</v>
          </cell>
        </row>
        <row r="1110">
          <cell r="B1110">
            <v>28</v>
          </cell>
          <cell r="C1110" t="str">
            <v>מזכרת בתיה</v>
          </cell>
          <cell r="D1110">
            <v>8371</v>
          </cell>
          <cell r="E1110" t="str">
            <v>א</v>
          </cell>
          <cell r="F1110" t="str">
            <v>א מזכרת בתיה</v>
          </cell>
          <cell r="G1110" t="str">
            <v>משב</v>
          </cell>
          <cell r="H1110" t="str">
            <v>גאון גבריאל</v>
          </cell>
          <cell r="I1110" t="str">
            <v>מזכרת בתיה גאון גבריאל</v>
          </cell>
          <cell r="J1110">
            <v>5135</v>
          </cell>
          <cell r="K1110">
            <v>5135</v>
          </cell>
          <cell r="L1110">
            <v>0.25725413826679649</v>
          </cell>
          <cell r="M1110">
            <v>1321</v>
          </cell>
          <cell r="N1110">
            <v>0.25725413826679649</v>
          </cell>
          <cell r="O1110">
            <v>1321</v>
          </cell>
          <cell r="P1110">
            <v>11</v>
          </cell>
          <cell r="Q1110" t="b">
            <v>1</v>
          </cell>
          <cell r="R1110">
            <v>2.8</v>
          </cell>
          <cell r="S1110">
            <v>467</v>
          </cell>
          <cell r="T1110">
            <v>11</v>
          </cell>
          <cell r="U1110" t="str">
            <v/>
          </cell>
          <cell r="V1110">
            <v>0</v>
          </cell>
          <cell r="W1110" t="str">
            <v>TRUE מזכרת בתיה</v>
          </cell>
          <cell r="X1110">
            <v>5135</v>
          </cell>
          <cell r="Y1110">
            <v>3</v>
          </cell>
          <cell r="Z1110">
            <v>11</v>
          </cell>
          <cell r="AA1110" t="str">
            <v/>
          </cell>
          <cell r="AB1110">
            <v>3</v>
          </cell>
        </row>
        <row r="1111">
          <cell r="B1111">
            <v>28</v>
          </cell>
          <cell r="C1111" t="str">
            <v>מזכרת בתיה</v>
          </cell>
          <cell r="D1111">
            <v>8371</v>
          </cell>
          <cell r="E1111" t="str">
            <v>ק</v>
          </cell>
          <cell r="F1111" t="str">
            <v>ק מזכרת בתיה</v>
          </cell>
          <cell r="G1111" t="str">
            <v>המושבה</v>
          </cell>
          <cell r="I1111" t="str">
            <v xml:space="preserve">מזכרת בתיה </v>
          </cell>
          <cell r="J1111">
            <v>5135</v>
          </cell>
          <cell r="K1111">
            <v>5135</v>
          </cell>
          <cell r="L1111">
            <v>0.14177215189873418</v>
          </cell>
          <cell r="M1111">
            <v>728</v>
          </cell>
          <cell r="N1111">
            <v>0.14177215189873418</v>
          </cell>
          <cell r="O1111">
            <v>728</v>
          </cell>
          <cell r="P1111">
            <v>11</v>
          </cell>
          <cell r="Q1111" t="b">
            <v>1</v>
          </cell>
          <cell r="R1111">
            <v>1.6</v>
          </cell>
          <cell r="S1111">
            <v>467</v>
          </cell>
          <cell r="T1111">
            <v>11</v>
          </cell>
          <cell r="U1111" t="str">
            <v/>
          </cell>
          <cell r="V1111">
            <v>0</v>
          </cell>
          <cell r="W1111" t="str">
            <v>TRUE מזכרת בתיה</v>
          </cell>
          <cell r="X1111">
            <v>5135</v>
          </cell>
          <cell r="Y1111">
            <v>2</v>
          </cell>
          <cell r="Z1111">
            <v>11</v>
          </cell>
          <cell r="AA1111" t="str">
            <v/>
          </cell>
          <cell r="AB1111">
            <v>2</v>
          </cell>
        </row>
        <row r="1112">
          <cell r="B1112">
            <v>28</v>
          </cell>
          <cell r="C1112" t="str">
            <v>מזכרת בתיה</v>
          </cell>
          <cell r="D1112">
            <v>8371</v>
          </cell>
          <cell r="E1112" t="str">
            <v>זך</v>
          </cell>
          <cell r="F1112" t="str">
            <v>זך מזכרת בתיה</v>
          </cell>
          <cell r="G1112" t="str">
            <v>אהוד אביר לב מגיע לכם יותר (מל"י)</v>
          </cell>
          <cell r="H1112" t="str">
            <v>אביר לב אהוד</v>
          </cell>
          <cell r="I1112" t="str">
            <v>מזכרת בתיה אביר לב אהוד</v>
          </cell>
          <cell r="J1112">
            <v>5135</v>
          </cell>
          <cell r="K1112">
            <v>5135</v>
          </cell>
          <cell r="L1112">
            <v>0.12736124634858811</v>
          </cell>
          <cell r="M1112">
            <v>654</v>
          </cell>
          <cell r="N1112">
            <v>0.12736124634858811</v>
          </cell>
          <cell r="O1112">
            <v>654</v>
          </cell>
          <cell r="P1112">
            <v>11</v>
          </cell>
          <cell r="Q1112" t="b">
            <v>1</v>
          </cell>
          <cell r="R1112">
            <v>1.4</v>
          </cell>
          <cell r="S1112">
            <v>467</v>
          </cell>
          <cell r="T1112">
            <v>11</v>
          </cell>
          <cell r="U1112" t="str">
            <v/>
          </cell>
          <cell r="V1112">
            <v>0</v>
          </cell>
          <cell r="W1112" t="str">
            <v>TRUE מזכרת בתיה</v>
          </cell>
          <cell r="X1112">
            <v>5135</v>
          </cell>
          <cell r="Y1112">
            <v>1</v>
          </cell>
          <cell r="Z1112">
            <v>11</v>
          </cell>
          <cell r="AA1112" t="str">
            <v/>
          </cell>
          <cell r="AB1112">
            <v>1</v>
          </cell>
        </row>
        <row r="1113">
          <cell r="B1113">
            <v>28</v>
          </cell>
          <cell r="C1113" t="str">
            <v>מזכרת בתיה</v>
          </cell>
          <cell r="D1113">
            <v>8371</v>
          </cell>
          <cell r="E1113" t="str">
            <v>פ</v>
          </cell>
          <cell r="F1113" t="str">
            <v>פ מזכרת בתיה</v>
          </cell>
          <cell r="G1113" t="str">
            <v>דרך חדשה בראשות עו"ד יצחק פסטרנק</v>
          </cell>
          <cell r="H1113" t="str">
            <v>פסטרנק יצחק</v>
          </cell>
          <cell r="I1113" t="str">
            <v>מזכרת בתיה פסטרנק יצחק</v>
          </cell>
          <cell r="J1113">
            <v>5135</v>
          </cell>
          <cell r="K1113">
            <v>5135</v>
          </cell>
          <cell r="L1113">
            <v>9.8734177215189872E-2</v>
          </cell>
          <cell r="M1113">
            <v>507</v>
          </cell>
          <cell r="N1113">
            <v>9.8734177215189872E-2</v>
          </cell>
          <cell r="O1113">
            <v>507</v>
          </cell>
          <cell r="P1113">
            <v>11</v>
          </cell>
          <cell r="Q1113" t="b">
            <v>1</v>
          </cell>
          <cell r="R1113">
            <v>1.1000000000000001</v>
          </cell>
          <cell r="S1113">
            <v>467</v>
          </cell>
          <cell r="T1113">
            <v>11</v>
          </cell>
          <cell r="U1113" t="str">
            <v/>
          </cell>
          <cell r="V1113">
            <v>0</v>
          </cell>
          <cell r="W1113" t="str">
            <v>TRUE מזכרת בתיה</v>
          </cell>
          <cell r="X1113">
            <v>5135</v>
          </cell>
          <cell r="Y1113">
            <v>1</v>
          </cell>
          <cell r="Z1113">
            <v>11</v>
          </cell>
          <cell r="AA1113" t="str">
            <v/>
          </cell>
          <cell r="AB1113">
            <v>1</v>
          </cell>
        </row>
        <row r="1114">
          <cell r="B1114">
            <v>517</v>
          </cell>
          <cell r="C1114" t="str">
            <v>מזרעה</v>
          </cell>
          <cell r="D1114">
            <v>2651</v>
          </cell>
          <cell r="E1114" t="str">
            <v>ו</v>
          </cell>
          <cell r="F1114" t="str">
            <v>ו מזרעה</v>
          </cell>
          <cell r="G1114" t="str">
            <v>חזית הדמוקרטית</v>
          </cell>
          <cell r="I1114" t="str">
            <v xml:space="preserve">מזרעה </v>
          </cell>
          <cell r="J1114">
            <v>2343</v>
          </cell>
          <cell r="K1114">
            <v>2343</v>
          </cell>
          <cell r="L1114">
            <v>0.16730687153222365</v>
          </cell>
          <cell r="M1114">
            <v>392</v>
          </cell>
          <cell r="N1114">
            <v>0.16730687153222365</v>
          </cell>
          <cell r="O1114">
            <v>392</v>
          </cell>
          <cell r="P1114">
            <v>9</v>
          </cell>
          <cell r="Q1114" t="b">
            <v>1</v>
          </cell>
          <cell r="R1114">
            <v>1.5</v>
          </cell>
          <cell r="S1114">
            <v>260</v>
          </cell>
          <cell r="T1114">
            <v>8.9000000000000021</v>
          </cell>
          <cell r="U1114" t="str">
            <v>Gap</v>
          </cell>
          <cell r="V1114">
            <v>0</v>
          </cell>
          <cell r="W1114" t="str">
            <v>TRUE מזרעה</v>
          </cell>
          <cell r="X1114">
            <v>2324</v>
          </cell>
          <cell r="Y1114">
            <v>2</v>
          </cell>
          <cell r="Z1114">
            <v>9</v>
          </cell>
          <cell r="AA1114" t="str">
            <v/>
          </cell>
          <cell r="AB1114">
            <v>2</v>
          </cell>
        </row>
        <row r="1115">
          <cell r="B1115">
            <v>517</v>
          </cell>
          <cell r="C1115" t="str">
            <v>מזרעה</v>
          </cell>
          <cell r="D1115">
            <v>2651</v>
          </cell>
          <cell r="E1115" t="str">
            <v>ם</v>
          </cell>
          <cell r="F1115" t="str">
            <v>ם מזרעה</v>
          </cell>
          <cell r="G1115" t="str">
            <v>השלום</v>
          </cell>
          <cell r="I1115" t="str">
            <v xml:space="preserve">מזרעה </v>
          </cell>
          <cell r="J1115">
            <v>2343</v>
          </cell>
          <cell r="K1115">
            <v>2343</v>
          </cell>
          <cell r="L1115">
            <v>0.16602646180110969</v>
          </cell>
          <cell r="M1115">
            <v>389</v>
          </cell>
          <cell r="N1115">
            <v>0.16602646180110969</v>
          </cell>
          <cell r="O1115">
            <v>389</v>
          </cell>
          <cell r="P1115">
            <v>9</v>
          </cell>
          <cell r="Q1115" t="b">
            <v>1</v>
          </cell>
          <cell r="R1115">
            <v>1.5</v>
          </cell>
          <cell r="S1115">
            <v>260</v>
          </cell>
          <cell r="T1115">
            <v>8.9000000000000021</v>
          </cell>
          <cell r="U1115" t="str">
            <v>Gap</v>
          </cell>
          <cell r="V1115">
            <v>0</v>
          </cell>
          <cell r="W1115" t="str">
            <v>TRUE מזרעה</v>
          </cell>
          <cell r="X1115">
            <v>2324</v>
          </cell>
          <cell r="Y1115">
            <v>2</v>
          </cell>
          <cell r="Z1115">
            <v>9</v>
          </cell>
          <cell r="AA1115" t="str">
            <v/>
          </cell>
          <cell r="AB1115">
            <v>2</v>
          </cell>
        </row>
        <row r="1116">
          <cell r="B1116">
            <v>517</v>
          </cell>
          <cell r="C1116" t="str">
            <v>מזרעה</v>
          </cell>
          <cell r="D1116">
            <v>2651</v>
          </cell>
          <cell r="E1116" t="str">
            <v>ך</v>
          </cell>
          <cell r="F1116" t="str">
            <v>ך מזרעה</v>
          </cell>
          <cell r="G1116" t="str">
            <v>אלראבטה</v>
          </cell>
          <cell r="I1116" t="str">
            <v xml:space="preserve">מזרעה </v>
          </cell>
          <cell r="J1116">
            <v>2343</v>
          </cell>
          <cell r="K1116">
            <v>2343</v>
          </cell>
          <cell r="L1116">
            <v>0.15962441314553991</v>
          </cell>
          <cell r="M1116">
            <v>374</v>
          </cell>
          <cell r="N1116">
            <v>0.15962441314553991</v>
          </cell>
          <cell r="O1116">
            <v>374</v>
          </cell>
          <cell r="P1116">
            <v>9</v>
          </cell>
          <cell r="Q1116" t="b">
            <v>1</v>
          </cell>
          <cell r="R1116">
            <v>1.4</v>
          </cell>
          <cell r="S1116">
            <v>260</v>
          </cell>
          <cell r="T1116">
            <v>8.9000000000000021</v>
          </cell>
          <cell r="U1116" t="str">
            <v>Gap</v>
          </cell>
          <cell r="V1116">
            <v>0</v>
          </cell>
          <cell r="W1116" t="str">
            <v>TRUE מזרעה</v>
          </cell>
          <cell r="X1116">
            <v>2324</v>
          </cell>
          <cell r="Y1116">
            <v>1</v>
          </cell>
          <cell r="Z1116">
            <v>9</v>
          </cell>
          <cell r="AA1116" t="str">
            <v/>
          </cell>
          <cell r="AB1116">
            <v>1</v>
          </cell>
        </row>
        <row r="1117">
          <cell r="B1117">
            <v>517</v>
          </cell>
          <cell r="C1117" t="str">
            <v>מזרעה</v>
          </cell>
          <cell r="D1117">
            <v>2651</v>
          </cell>
          <cell r="E1117" t="str">
            <v>ץ</v>
          </cell>
          <cell r="F1117" t="str">
            <v>ץ מזרעה</v>
          </cell>
          <cell r="G1117" t="str">
            <v>הקידמה</v>
          </cell>
          <cell r="I1117" t="str">
            <v xml:space="preserve">מזרעה </v>
          </cell>
          <cell r="J1117">
            <v>2343</v>
          </cell>
          <cell r="K1117">
            <v>2343</v>
          </cell>
          <cell r="L1117">
            <v>0.15578318395219803</v>
          </cell>
          <cell r="M1117">
            <v>365</v>
          </cell>
          <cell r="N1117">
            <v>0.15578318395219803</v>
          </cell>
          <cell r="O1117">
            <v>365</v>
          </cell>
          <cell r="P1117">
            <v>9</v>
          </cell>
          <cell r="Q1117" t="b">
            <v>1</v>
          </cell>
          <cell r="R1117">
            <v>1.4</v>
          </cell>
          <cell r="S1117">
            <v>260</v>
          </cell>
          <cell r="T1117">
            <v>8.9000000000000021</v>
          </cell>
          <cell r="U1117" t="str">
            <v>Gap</v>
          </cell>
          <cell r="V1117">
            <v>0</v>
          </cell>
          <cell r="W1117" t="str">
            <v>TRUE מזרעה</v>
          </cell>
          <cell r="X1117">
            <v>2324</v>
          </cell>
          <cell r="Y1117">
            <v>1</v>
          </cell>
          <cell r="Z1117">
            <v>9</v>
          </cell>
          <cell r="AA1117" t="str">
            <v/>
          </cell>
          <cell r="AB1117">
            <v>1</v>
          </cell>
        </row>
        <row r="1118">
          <cell r="B1118">
            <v>517</v>
          </cell>
          <cell r="C1118" t="str">
            <v>מזרעה</v>
          </cell>
          <cell r="D1118">
            <v>2651</v>
          </cell>
          <cell r="E1118" t="str">
            <v>י</v>
          </cell>
          <cell r="F1118" t="str">
            <v>י מזרעה</v>
          </cell>
          <cell r="G1118" t="str">
            <v>אלאתחאד</v>
          </cell>
          <cell r="I1118" t="str">
            <v xml:space="preserve">מזרעה </v>
          </cell>
          <cell r="J1118">
            <v>2343</v>
          </cell>
          <cell r="K1118">
            <v>2343</v>
          </cell>
          <cell r="L1118">
            <v>0.12804097311139565</v>
          </cell>
          <cell r="M1118">
            <v>300</v>
          </cell>
          <cell r="N1118">
            <v>0.12804097311139565</v>
          </cell>
          <cell r="O1118">
            <v>300</v>
          </cell>
          <cell r="P1118">
            <v>9</v>
          </cell>
          <cell r="Q1118" t="b">
            <v>1</v>
          </cell>
          <cell r="R1118">
            <v>1.2</v>
          </cell>
          <cell r="S1118">
            <v>260</v>
          </cell>
          <cell r="T1118">
            <v>8.9000000000000021</v>
          </cell>
          <cell r="U1118" t="str">
            <v>Gap</v>
          </cell>
          <cell r="V1118">
            <v>0</v>
          </cell>
          <cell r="W1118" t="str">
            <v>TRUE מזרעה</v>
          </cell>
          <cell r="X1118">
            <v>2324</v>
          </cell>
          <cell r="Y1118">
            <v>1</v>
          </cell>
          <cell r="Z1118">
            <v>9</v>
          </cell>
          <cell r="AA1118" t="str">
            <v/>
          </cell>
          <cell r="AB1118">
            <v>1</v>
          </cell>
        </row>
        <row r="1119">
          <cell r="B1119">
            <v>517</v>
          </cell>
          <cell r="C1119" t="str">
            <v>מזרעה</v>
          </cell>
          <cell r="D1119">
            <v>2651</v>
          </cell>
          <cell r="E1119" t="str">
            <v>ף</v>
          </cell>
          <cell r="F1119" t="str">
            <v>ף מזרעה</v>
          </cell>
          <cell r="G1119" t="str">
            <v>אלמסתקבל</v>
          </cell>
          <cell r="I1119" t="str">
            <v xml:space="preserve">מזרעה </v>
          </cell>
          <cell r="J1119">
            <v>2343</v>
          </cell>
          <cell r="K1119">
            <v>2343</v>
          </cell>
          <cell r="L1119">
            <v>0.12163892445582586</v>
          </cell>
          <cell r="M1119">
            <v>285</v>
          </cell>
          <cell r="N1119">
            <v>0.12163892445582586</v>
          </cell>
          <cell r="O1119">
            <v>285</v>
          </cell>
          <cell r="P1119">
            <v>9</v>
          </cell>
          <cell r="Q1119" t="b">
            <v>1</v>
          </cell>
          <cell r="R1119">
            <v>1.1000000000000001</v>
          </cell>
          <cell r="S1119">
            <v>260</v>
          </cell>
          <cell r="T1119">
            <v>8.9000000000000021</v>
          </cell>
          <cell r="U1119" t="str">
            <v>Gap</v>
          </cell>
          <cell r="V1119">
            <v>0</v>
          </cell>
          <cell r="W1119" t="str">
            <v>TRUE מזרעה</v>
          </cell>
          <cell r="X1119">
            <v>2324</v>
          </cell>
          <cell r="Y1119">
            <v>1</v>
          </cell>
          <cell r="Z1119">
            <v>9</v>
          </cell>
          <cell r="AA1119" t="str">
            <v/>
          </cell>
          <cell r="AB1119">
            <v>1</v>
          </cell>
        </row>
        <row r="1120">
          <cell r="B1120">
            <v>517</v>
          </cell>
          <cell r="C1120" t="str">
            <v>מזרעה</v>
          </cell>
          <cell r="D1120">
            <v>2651</v>
          </cell>
          <cell r="E1120" t="str">
            <v>ד</v>
          </cell>
          <cell r="F1120" t="str">
            <v>ד מזרעה</v>
          </cell>
          <cell r="G1120" t="str">
            <v>אלוופאק</v>
          </cell>
          <cell r="I1120" t="str">
            <v xml:space="preserve">מזרעה </v>
          </cell>
          <cell r="J1120">
            <v>2343</v>
          </cell>
          <cell r="K1120">
            <v>2343</v>
          </cell>
          <cell r="L1120">
            <v>9.3469910371318826E-2</v>
          </cell>
          <cell r="M1120">
            <v>219</v>
          </cell>
          <cell r="N1120">
            <v>9.3469910371318826E-2</v>
          </cell>
          <cell r="O1120">
            <v>219</v>
          </cell>
          <cell r="P1120">
            <v>9</v>
          </cell>
          <cell r="Q1120" t="b">
            <v>1</v>
          </cell>
          <cell r="R1120">
            <v>0.8</v>
          </cell>
          <cell r="S1120">
            <v>260</v>
          </cell>
          <cell r="T1120">
            <v>8.9000000000000021</v>
          </cell>
          <cell r="U1120" t="str">
            <v>Gap</v>
          </cell>
          <cell r="V1120">
            <v>0</v>
          </cell>
          <cell r="W1120" t="str">
            <v>TRUE מזרעה</v>
          </cell>
          <cell r="X1120">
            <v>2324</v>
          </cell>
          <cell r="Y1120">
            <v>1</v>
          </cell>
          <cell r="Z1120">
            <v>9</v>
          </cell>
          <cell r="AA1120" t="str">
            <v/>
          </cell>
          <cell r="AB1120">
            <v>1</v>
          </cell>
        </row>
        <row r="1121">
          <cell r="B1121">
            <v>517</v>
          </cell>
          <cell r="C1121" t="str">
            <v>מזרעה</v>
          </cell>
          <cell r="D1121">
            <v>2651</v>
          </cell>
          <cell r="E1121" t="str">
            <v>ק</v>
          </cell>
          <cell r="F1121" t="str">
            <v>ק מזרעה</v>
          </cell>
          <cell r="G1121" t="str">
            <v>אלסדק ואלופאא</v>
          </cell>
          <cell r="H1121" t="str">
            <v>עווד קאסם</v>
          </cell>
          <cell r="I1121" t="str">
            <v>מזרעה עווד קאסם</v>
          </cell>
          <cell r="J1121">
            <v>2343</v>
          </cell>
          <cell r="K1121">
            <v>2343</v>
          </cell>
          <cell r="L1121">
            <v>4.6948356807511738E-3</v>
          </cell>
          <cell r="M1121">
            <v>11</v>
          </cell>
          <cell r="N1121">
            <v>4.6948356807511738E-3</v>
          </cell>
          <cell r="O1121">
            <v>11</v>
          </cell>
          <cell r="P1121">
            <v>9</v>
          </cell>
          <cell r="Q1121" t="b">
            <v>0</v>
          </cell>
          <cell r="R1121">
            <v>0</v>
          </cell>
          <cell r="S1121">
            <v>260</v>
          </cell>
          <cell r="T1121">
            <v>8.9000000000000021</v>
          </cell>
          <cell r="U1121" t="str">
            <v>Gap</v>
          </cell>
          <cell r="V1121">
            <v>0</v>
          </cell>
          <cell r="W1121" t="str">
            <v>FALSE מזרעה</v>
          </cell>
          <cell r="X1121">
            <v>19</v>
          </cell>
          <cell r="Y1121">
            <v>0</v>
          </cell>
          <cell r="Z1121">
            <v>9</v>
          </cell>
          <cell r="AA1121" t="str">
            <v/>
          </cell>
          <cell r="AB1121">
            <v>0</v>
          </cell>
        </row>
        <row r="1122">
          <cell r="B1122">
            <v>517</v>
          </cell>
          <cell r="C1122" t="str">
            <v>מזרעה</v>
          </cell>
          <cell r="D1122">
            <v>2651</v>
          </cell>
          <cell r="E1122" t="str">
            <v>ז</v>
          </cell>
          <cell r="F1122" t="str">
            <v>ז מזרעה</v>
          </cell>
          <cell r="G1122" t="str">
            <v>רביע אל אגא</v>
          </cell>
          <cell r="H1122" t="str">
            <v>אגא ראפת</v>
          </cell>
          <cell r="I1122" t="str">
            <v>מזרעה אגא ראפת</v>
          </cell>
          <cell r="J1122">
            <v>2343</v>
          </cell>
          <cell r="K1122">
            <v>2343</v>
          </cell>
          <cell r="L1122">
            <v>2.5608194622279128E-3</v>
          </cell>
          <cell r="M1122">
            <v>6</v>
          </cell>
          <cell r="N1122">
            <v>2.5608194622279128E-3</v>
          </cell>
          <cell r="O1122">
            <v>6</v>
          </cell>
          <cell r="P1122">
            <v>9</v>
          </cell>
          <cell r="Q1122" t="b">
            <v>0</v>
          </cell>
          <cell r="R1122">
            <v>0</v>
          </cell>
          <cell r="S1122">
            <v>260</v>
          </cell>
          <cell r="T1122">
            <v>8.9000000000000021</v>
          </cell>
          <cell r="U1122" t="str">
            <v>Gap</v>
          </cell>
          <cell r="V1122">
            <v>0</v>
          </cell>
          <cell r="W1122" t="str">
            <v>FALSE מזרעה</v>
          </cell>
          <cell r="X1122">
            <v>19</v>
          </cell>
          <cell r="Y1122">
            <v>0</v>
          </cell>
          <cell r="Z1122">
            <v>9</v>
          </cell>
          <cell r="AA1122" t="str">
            <v/>
          </cell>
          <cell r="AB1122">
            <v>0</v>
          </cell>
        </row>
        <row r="1123">
          <cell r="B1123">
            <v>517</v>
          </cell>
          <cell r="C1123" t="str">
            <v>מזרעה</v>
          </cell>
          <cell r="D1123">
            <v>2651</v>
          </cell>
          <cell r="E1123" t="str">
            <v>נ</v>
          </cell>
          <cell r="F1123" t="str">
            <v>נ מזרעה</v>
          </cell>
          <cell r="G1123" t="str">
            <v>מזרעה תחילה</v>
          </cell>
          <cell r="H1123" t="str">
            <v>עווד פואד</v>
          </cell>
          <cell r="I1123" t="str">
            <v>מזרעה עווד פואד</v>
          </cell>
          <cell r="J1123">
            <v>2343</v>
          </cell>
          <cell r="K1123">
            <v>2343</v>
          </cell>
          <cell r="L1123">
            <v>4.2680324370465217E-4</v>
          </cell>
          <cell r="M1123">
            <v>1</v>
          </cell>
          <cell r="N1123">
            <v>4.2680324370465217E-4</v>
          </cell>
          <cell r="O1123">
            <v>1</v>
          </cell>
          <cell r="P1123">
            <v>9</v>
          </cell>
          <cell r="Q1123" t="b">
            <v>0</v>
          </cell>
          <cell r="R1123">
            <v>0</v>
          </cell>
          <cell r="S1123">
            <v>260</v>
          </cell>
          <cell r="T1123">
            <v>8.9000000000000021</v>
          </cell>
          <cell r="U1123" t="str">
            <v>Gap</v>
          </cell>
          <cell r="V1123">
            <v>1</v>
          </cell>
          <cell r="W1123" t="str">
            <v>FALSE מזרעה</v>
          </cell>
          <cell r="X1123">
            <v>19</v>
          </cell>
          <cell r="Y1123">
            <v>0</v>
          </cell>
          <cell r="Z1123">
            <v>9</v>
          </cell>
          <cell r="AA1123" t="str">
            <v/>
          </cell>
          <cell r="AB1123">
            <v>1</v>
          </cell>
        </row>
        <row r="1124">
          <cell r="B1124">
            <v>517</v>
          </cell>
          <cell r="C1124" t="str">
            <v>מזרעה</v>
          </cell>
          <cell r="D1124">
            <v>2651</v>
          </cell>
          <cell r="E1124" t="str">
            <v>ע</v>
          </cell>
          <cell r="F1124" t="str">
            <v>ע מזרעה</v>
          </cell>
          <cell r="G1124" t="str">
            <v>מזרעה המאוחדת</v>
          </cell>
          <cell r="H1124" t="str">
            <v>אג'א חמיד</v>
          </cell>
          <cell r="I1124" t="str">
            <v>מזרעה אג'א חמיד</v>
          </cell>
          <cell r="J1124">
            <v>2343</v>
          </cell>
          <cell r="K1124">
            <v>2343</v>
          </cell>
          <cell r="L1124">
            <v>4.2680324370465217E-4</v>
          </cell>
          <cell r="M1124">
            <v>1</v>
          </cell>
          <cell r="N1124">
            <v>4.2680324370465217E-4</v>
          </cell>
          <cell r="O1124">
            <v>1</v>
          </cell>
          <cell r="P1124">
            <v>9</v>
          </cell>
          <cell r="Q1124" t="b">
            <v>0</v>
          </cell>
          <cell r="R1124">
            <v>0</v>
          </cell>
          <cell r="S1124">
            <v>260</v>
          </cell>
          <cell r="T1124">
            <v>8.9000000000000021</v>
          </cell>
          <cell r="U1124" t="str">
            <v>Gap</v>
          </cell>
          <cell r="V1124">
            <v>0</v>
          </cell>
          <cell r="W1124" t="str">
            <v>FALSE מזרעה</v>
          </cell>
          <cell r="X1124">
            <v>19</v>
          </cell>
          <cell r="Y1124">
            <v>0</v>
          </cell>
          <cell r="Z1124">
            <v>9</v>
          </cell>
          <cell r="AA1124" t="str">
            <v/>
          </cell>
          <cell r="AB1124">
            <v>0</v>
          </cell>
        </row>
        <row r="1125">
          <cell r="B1125">
            <v>43</v>
          </cell>
          <cell r="C1125" t="str">
            <v>מטולה</v>
          </cell>
          <cell r="D1125">
            <v>1365</v>
          </cell>
          <cell r="E1125" t="str">
            <v>בה</v>
          </cell>
          <cell r="F1125" t="str">
            <v>בה מטולה</v>
          </cell>
          <cell r="G1125" t="str">
            <v>כולנו מטולה</v>
          </cell>
          <cell r="H1125" t="str">
            <v>בוקר הרצל</v>
          </cell>
          <cell r="I1125" t="str">
            <v>מטולה בוקר הרצל</v>
          </cell>
          <cell r="J1125">
            <v>838</v>
          </cell>
          <cell r="K1125">
            <v>838</v>
          </cell>
          <cell r="L1125">
            <v>0.50477326968973746</v>
          </cell>
          <cell r="M1125">
            <v>423</v>
          </cell>
          <cell r="N1125">
            <v>0.50477326968973746</v>
          </cell>
          <cell r="O1125">
            <v>423</v>
          </cell>
          <cell r="P1125">
            <v>7</v>
          </cell>
          <cell r="Q1125" t="b">
            <v>1</v>
          </cell>
          <cell r="R1125">
            <v>3.5</v>
          </cell>
          <cell r="S1125">
            <v>120</v>
          </cell>
          <cell r="T1125">
            <v>7</v>
          </cell>
          <cell r="U1125" t="str">
            <v/>
          </cell>
          <cell r="V1125">
            <v>1</v>
          </cell>
          <cell r="W1125" t="str">
            <v>TRUE מטולה</v>
          </cell>
          <cell r="X1125">
            <v>838</v>
          </cell>
          <cell r="Y1125">
            <v>4</v>
          </cell>
          <cell r="Z1125">
            <v>7</v>
          </cell>
          <cell r="AA1125" t="str">
            <v/>
          </cell>
          <cell r="AB1125">
            <v>5</v>
          </cell>
        </row>
        <row r="1126">
          <cell r="B1126">
            <v>43</v>
          </cell>
          <cell r="C1126" t="str">
            <v>מטולה</v>
          </cell>
          <cell r="D1126">
            <v>1365</v>
          </cell>
          <cell r="E1126" t="str">
            <v>ק</v>
          </cell>
          <cell r="F1126" t="str">
            <v>ק מטולה</v>
          </cell>
          <cell r="G1126" t="str">
            <v>מטולה - קהילה ומושבה</v>
          </cell>
          <cell r="H1126" t="str">
            <v>אזולאי דוד</v>
          </cell>
          <cell r="I1126" t="str">
            <v>מטולה אזולאי דוד</v>
          </cell>
          <cell r="J1126">
            <v>838</v>
          </cell>
          <cell r="K1126">
            <v>838</v>
          </cell>
          <cell r="L1126">
            <v>0.49522673031026254</v>
          </cell>
          <cell r="M1126">
            <v>415</v>
          </cell>
          <cell r="N1126">
            <v>0.49522673031026254</v>
          </cell>
          <cell r="O1126">
            <v>415</v>
          </cell>
          <cell r="P1126">
            <v>7</v>
          </cell>
          <cell r="Q1126" t="b">
            <v>1</v>
          </cell>
          <cell r="R1126">
            <v>3.5</v>
          </cell>
          <cell r="S1126">
            <v>120</v>
          </cell>
          <cell r="T1126">
            <v>7</v>
          </cell>
          <cell r="U1126" t="str">
            <v/>
          </cell>
          <cell r="V1126">
            <v>0</v>
          </cell>
          <cell r="W1126" t="str">
            <v>TRUE מטולה</v>
          </cell>
          <cell r="X1126">
            <v>838</v>
          </cell>
          <cell r="Y1126">
            <v>3</v>
          </cell>
          <cell r="Z1126">
            <v>7</v>
          </cell>
          <cell r="AA1126" t="str">
            <v/>
          </cell>
          <cell r="AB1126">
            <v>3</v>
          </cell>
        </row>
        <row r="1127">
          <cell r="B1127">
            <v>1268</v>
          </cell>
          <cell r="C1127" t="str">
            <v>מיתר</v>
          </cell>
          <cell r="D1127">
            <v>5737</v>
          </cell>
          <cell r="E1127" t="str">
            <v>ק</v>
          </cell>
          <cell r="F1127" t="str">
            <v>ק מיתר</v>
          </cell>
          <cell r="G1127" t="str">
            <v>קהילה</v>
          </cell>
          <cell r="H1127" t="str">
            <v>בן גירא אבנר</v>
          </cell>
          <cell r="I1127" t="str">
            <v>מיתר בן גירא אבנר</v>
          </cell>
          <cell r="J1127">
            <v>3496</v>
          </cell>
          <cell r="K1127">
            <v>3496</v>
          </cell>
          <cell r="L1127">
            <v>0.36012585812356979</v>
          </cell>
          <cell r="M1127">
            <v>1259</v>
          </cell>
          <cell r="N1127">
            <v>0.36012585812356979</v>
          </cell>
          <cell r="O1127">
            <v>1259</v>
          </cell>
          <cell r="P1127">
            <v>9</v>
          </cell>
          <cell r="Q1127" t="b">
            <v>1</v>
          </cell>
          <cell r="R1127">
            <v>3.2</v>
          </cell>
          <cell r="S1127">
            <v>388</v>
          </cell>
          <cell r="T1127">
            <v>8.6000000000000014</v>
          </cell>
          <cell r="U1127" t="str">
            <v>Gap</v>
          </cell>
          <cell r="V1127">
            <v>1</v>
          </cell>
          <cell r="W1127" t="str">
            <v>TRUE מיתר</v>
          </cell>
          <cell r="X1127">
            <v>3302</v>
          </cell>
          <cell r="Y1127">
            <v>3</v>
          </cell>
          <cell r="Z1127">
            <v>9</v>
          </cell>
          <cell r="AA1127" t="str">
            <v/>
          </cell>
          <cell r="AB1127">
            <v>4</v>
          </cell>
        </row>
        <row r="1128">
          <cell r="B1128">
            <v>1268</v>
          </cell>
          <cell r="C1128" t="str">
            <v>מיתר</v>
          </cell>
          <cell r="D1128">
            <v>5737</v>
          </cell>
          <cell r="E1128" t="str">
            <v>אחת</v>
          </cell>
          <cell r="F1128" t="str">
            <v>אחת מיתר</v>
          </cell>
          <cell r="G1128" t="str">
            <v>מיתר 1 בראשות סלומון כהן</v>
          </cell>
          <cell r="H1128" t="str">
            <v>כהן סלומון</v>
          </cell>
          <cell r="I1128" t="str">
            <v>מיתר כהן סלומון</v>
          </cell>
          <cell r="J1128">
            <v>3496</v>
          </cell>
          <cell r="K1128">
            <v>3496</v>
          </cell>
          <cell r="L1128">
            <v>0.17391304347826086</v>
          </cell>
          <cell r="M1128">
            <v>608</v>
          </cell>
          <cell r="N1128">
            <v>0.17391304347826086</v>
          </cell>
          <cell r="O1128">
            <v>608</v>
          </cell>
          <cell r="P1128">
            <v>9</v>
          </cell>
          <cell r="Q1128" t="b">
            <v>1</v>
          </cell>
          <cell r="R1128">
            <v>1.6</v>
          </cell>
          <cell r="S1128">
            <v>388</v>
          </cell>
          <cell r="T1128">
            <v>8.6000000000000014</v>
          </cell>
          <cell r="U1128" t="str">
            <v>Gap</v>
          </cell>
          <cell r="V1128">
            <v>0</v>
          </cell>
          <cell r="W1128" t="str">
            <v>TRUE מיתר</v>
          </cell>
          <cell r="X1128">
            <v>3302</v>
          </cell>
          <cell r="Y1128">
            <v>2</v>
          </cell>
          <cell r="Z1128">
            <v>9</v>
          </cell>
          <cell r="AA1128" t="str">
            <v/>
          </cell>
          <cell r="AB1128">
            <v>2</v>
          </cell>
        </row>
        <row r="1129">
          <cell r="B1129">
            <v>1268</v>
          </cell>
          <cell r="C1129" t="str">
            <v>מיתר</v>
          </cell>
          <cell r="D1129">
            <v>5737</v>
          </cell>
          <cell r="E1129" t="str">
            <v>ש</v>
          </cell>
          <cell r="F1129" t="str">
            <v>ש מיתר</v>
          </cell>
          <cell r="G1129" t="str">
            <v>שורשים</v>
          </cell>
          <cell r="I1129" t="str">
            <v xml:space="preserve">מיתר </v>
          </cell>
          <cell r="J1129">
            <v>3496</v>
          </cell>
          <cell r="K1129">
            <v>3496</v>
          </cell>
          <cell r="L1129">
            <v>0.17391304347826086</v>
          </cell>
          <cell r="M1129">
            <v>608</v>
          </cell>
          <cell r="N1129">
            <v>0.17391304347826086</v>
          </cell>
          <cell r="O1129">
            <v>608</v>
          </cell>
          <cell r="P1129">
            <v>9</v>
          </cell>
          <cell r="Q1129" t="b">
            <v>1</v>
          </cell>
          <cell r="R1129">
            <v>1.6</v>
          </cell>
          <cell r="S1129">
            <v>388</v>
          </cell>
          <cell r="T1129">
            <v>8.6000000000000014</v>
          </cell>
          <cell r="U1129" t="str">
            <v>Gap</v>
          </cell>
          <cell r="V1129">
            <v>0</v>
          </cell>
          <cell r="W1129" t="str">
            <v>TRUE מיתר</v>
          </cell>
          <cell r="X1129">
            <v>3302</v>
          </cell>
          <cell r="Y1129">
            <v>2</v>
          </cell>
          <cell r="Z1129">
            <v>9</v>
          </cell>
          <cell r="AA1129" t="str">
            <v/>
          </cell>
          <cell r="AB1129">
            <v>2</v>
          </cell>
        </row>
        <row r="1130">
          <cell r="B1130">
            <v>1268</v>
          </cell>
          <cell r="C1130" t="str">
            <v>מיתר</v>
          </cell>
          <cell r="D1130">
            <v>5737</v>
          </cell>
          <cell r="E1130" t="str">
            <v>פה</v>
          </cell>
          <cell r="F1130" t="str">
            <v>פה מיתר</v>
          </cell>
          <cell r="G1130" t="str">
            <v>יש עתיד למיתר בראשות חדווה שקד</v>
          </cell>
          <cell r="H1130" t="str">
            <v>שקד חדווה</v>
          </cell>
          <cell r="I1130" t="str">
            <v>מיתר שקד חדווה</v>
          </cell>
          <cell r="J1130">
            <v>3496</v>
          </cell>
          <cell r="K1130">
            <v>3496</v>
          </cell>
          <cell r="L1130">
            <v>0.12929061784897025</v>
          </cell>
          <cell r="M1130">
            <v>452</v>
          </cell>
          <cell r="N1130">
            <v>0.12929061784897025</v>
          </cell>
          <cell r="O1130">
            <v>452</v>
          </cell>
          <cell r="P1130">
            <v>9</v>
          </cell>
          <cell r="Q1130" t="b">
            <v>1</v>
          </cell>
          <cell r="R1130">
            <v>1.2</v>
          </cell>
          <cell r="S1130">
            <v>388</v>
          </cell>
          <cell r="T1130">
            <v>8.6000000000000014</v>
          </cell>
          <cell r="U1130" t="str">
            <v>Gap</v>
          </cell>
          <cell r="V1130">
            <v>0</v>
          </cell>
          <cell r="W1130" t="str">
            <v>TRUE מיתר</v>
          </cell>
          <cell r="X1130">
            <v>3302</v>
          </cell>
          <cell r="Y1130">
            <v>1</v>
          </cell>
          <cell r="Z1130">
            <v>9</v>
          </cell>
          <cell r="AA1130" t="str">
            <v/>
          </cell>
          <cell r="AB1130">
            <v>1</v>
          </cell>
        </row>
        <row r="1131">
          <cell r="B1131">
            <v>1268</v>
          </cell>
          <cell r="C1131" t="str">
            <v>מיתר</v>
          </cell>
          <cell r="D1131">
            <v>5737</v>
          </cell>
          <cell r="E1131" t="str">
            <v>חי</v>
          </cell>
          <cell r="F1131" t="str">
            <v>חי מיתר</v>
          </cell>
          <cell r="G1131" t="str">
            <v>ביחד בראשות שמעון פרץ</v>
          </cell>
          <cell r="H1131" t="str">
            <v>פרץ שמעון</v>
          </cell>
          <cell r="I1131" t="str">
            <v>מיתר פרץ שמעון</v>
          </cell>
          <cell r="J1131">
            <v>3496</v>
          </cell>
          <cell r="K1131">
            <v>3496</v>
          </cell>
          <cell r="L1131">
            <v>0.10726544622425629</v>
          </cell>
          <cell r="M1131">
            <v>375</v>
          </cell>
          <cell r="N1131">
            <v>0.10726544622425629</v>
          </cell>
          <cell r="O1131">
            <v>375</v>
          </cell>
          <cell r="P1131">
            <v>9</v>
          </cell>
          <cell r="Q1131" t="b">
            <v>1</v>
          </cell>
          <cell r="R1131">
            <v>1</v>
          </cell>
          <cell r="S1131">
            <v>388</v>
          </cell>
          <cell r="T1131">
            <v>8.6000000000000014</v>
          </cell>
          <cell r="U1131" t="str">
            <v>Gap</v>
          </cell>
          <cell r="V1131">
            <v>0</v>
          </cell>
          <cell r="W1131" t="str">
            <v>TRUE מיתר</v>
          </cell>
          <cell r="X1131">
            <v>3302</v>
          </cell>
          <cell r="Y1131">
            <v>1</v>
          </cell>
          <cell r="Z1131">
            <v>9</v>
          </cell>
          <cell r="AA1131" t="str">
            <v/>
          </cell>
          <cell r="AB1131">
            <v>1</v>
          </cell>
        </row>
        <row r="1132">
          <cell r="B1132">
            <v>1268</v>
          </cell>
          <cell r="C1132" t="str">
            <v>מיתר</v>
          </cell>
          <cell r="D1132">
            <v>5737</v>
          </cell>
          <cell r="E1132" t="str">
            <v>דץ</v>
          </cell>
          <cell r="F1132" t="str">
            <v>דץ מיתר</v>
          </cell>
          <cell r="G1132" t="str">
            <v>מנהיגות מקומית דינמית</v>
          </cell>
          <cell r="I1132" t="str">
            <v xml:space="preserve">מיתר </v>
          </cell>
          <cell r="J1132">
            <v>3496</v>
          </cell>
          <cell r="K1132">
            <v>3496</v>
          </cell>
          <cell r="L1132">
            <v>5.5491990846681924E-2</v>
          </cell>
          <cell r="M1132">
            <v>194</v>
          </cell>
          <cell r="N1132">
            <v>5.5491990846681924E-2</v>
          </cell>
          <cell r="O1132">
            <v>194</v>
          </cell>
          <cell r="P1132">
            <v>9</v>
          </cell>
          <cell r="Q1132" t="b">
            <v>0</v>
          </cell>
          <cell r="R1132">
            <v>0</v>
          </cell>
          <cell r="S1132">
            <v>388</v>
          </cell>
          <cell r="T1132">
            <v>8.6000000000000014</v>
          </cell>
          <cell r="U1132" t="str">
            <v>Gap</v>
          </cell>
          <cell r="V1132">
            <v>0</v>
          </cell>
          <cell r="W1132" t="str">
            <v>FALSE מיתר</v>
          </cell>
          <cell r="X1132">
            <v>194</v>
          </cell>
          <cell r="Y1132">
            <v>0</v>
          </cell>
          <cell r="Z1132">
            <v>9</v>
          </cell>
          <cell r="AA1132" t="str">
            <v/>
          </cell>
          <cell r="AB1132">
            <v>0</v>
          </cell>
        </row>
        <row r="1133">
          <cell r="B1133">
            <v>518</v>
          </cell>
          <cell r="C1133" t="str">
            <v>מעיליא</v>
          </cell>
          <cell r="D1133">
            <v>2366</v>
          </cell>
          <cell r="E1133" t="str">
            <v>קף</v>
          </cell>
          <cell r="F1133" t="str">
            <v>קף מעיליא</v>
          </cell>
          <cell r="G1133" t="str">
            <v>כולנו מעיליא</v>
          </cell>
          <cell r="I1133" t="str">
            <v xml:space="preserve">מעיליא </v>
          </cell>
          <cell r="J1133">
            <v>1959</v>
          </cell>
          <cell r="K1133">
            <v>1959</v>
          </cell>
          <cell r="L1133">
            <v>0.13884635017866259</v>
          </cell>
          <cell r="M1133">
            <v>272</v>
          </cell>
          <cell r="N1133">
            <v>0.13884635017866259</v>
          </cell>
          <cell r="O1133">
            <v>272</v>
          </cell>
          <cell r="P1133">
            <v>9</v>
          </cell>
          <cell r="Q1133" t="b">
            <v>1</v>
          </cell>
          <cell r="R1133">
            <v>1.2</v>
          </cell>
          <cell r="S1133">
            <v>218</v>
          </cell>
          <cell r="T1133">
            <v>7.1000000000000005</v>
          </cell>
          <cell r="U1133" t="str">
            <v>Gap</v>
          </cell>
          <cell r="V1133">
            <v>0</v>
          </cell>
          <cell r="W1133" t="str">
            <v>TRUE מעיליא</v>
          </cell>
          <cell r="X1133">
            <v>1558</v>
          </cell>
          <cell r="Y1133">
            <v>2</v>
          </cell>
          <cell r="Z1133">
            <v>9</v>
          </cell>
          <cell r="AA1133" t="str">
            <v/>
          </cell>
          <cell r="AB1133">
            <v>2</v>
          </cell>
        </row>
        <row r="1134">
          <cell r="B1134">
            <v>518</v>
          </cell>
          <cell r="C1134" t="str">
            <v>מעיליא</v>
          </cell>
          <cell r="D1134">
            <v>2366</v>
          </cell>
          <cell r="E1134" t="str">
            <v>ה</v>
          </cell>
          <cell r="F1134" t="str">
            <v>ה מעיליא</v>
          </cell>
          <cell r="G1134" t="str">
            <v>אלוחדה</v>
          </cell>
          <cell r="I1134" t="str">
            <v xml:space="preserve">מעיליא </v>
          </cell>
          <cell r="J1134">
            <v>1959</v>
          </cell>
          <cell r="K1134">
            <v>1959</v>
          </cell>
          <cell r="L1134">
            <v>0.13527309851965288</v>
          </cell>
          <cell r="M1134">
            <v>265</v>
          </cell>
          <cell r="N1134">
            <v>0.13527309851965288</v>
          </cell>
          <cell r="O1134">
            <v>265</v>
          </cell>
          <cell r="P1134">
            <v>9</v>
          </cell>
          <cell r="Q1134" t="b">
            <v>1</v>
          </cell>
          <cell r="R1134">
            <v>1.2</v>
          </cell>
          <cell r="S1134">
            <v>218</v>
          </cell>
          <cell r="T1134">
            <v>7.1000000000000005</v>
          </cell>
          <cell r="U1134" t="str">
            <v>Gap</v>
          </cell>
          <cell r="V1134">
            <v>0</v>
          </cell>
          <cell r="W1134" t="str">
            <v>TRUE מעיליא</v>
          </cell>
          <cell r="X1134">
            <v>1558</v>
          </cell>
          <cell r="Y1134">
            <v>2</v>
          </cell>
          <cell r="Z1134">
            <v>9</v>
          </cell>
          <cell r="AA1134" t="str">
            <v/>
          </cell>
          <cell r="AB1134">
            <v>2</v>
          </cell>
        </row>
        <row r="1135">
          <cell r="B1135">
            <v>518</v>
          </cell>
          <cell r="C1135" t="str">
            <v>מעיליא</v>
          </cell>
          <cell r="D1135">
            <v>2366</v>
          </cell>
          <cell r="E1135" t="str">
            <v>ףי</v>
          </cell>
          <cell r="F1135" t="str">
            <v>ףי מעיליא</v>
          </cell>
          <cell r="G1135" t="str">
            <v>אלהדף מעיליא</v>
          </cell>
          <cell r="I1135" t="str">
            <v xml:space="preserve">מעיליא </v>
          </cell>
          <cell r="J1135">
            <v>1959</v>
          </cell>
          <cell r="K1135">
            <v>1959</v>
          </cell>
          <cell r="L1135">
            <v>0.11689637570188872</v>
          </cell>
          <cell r="M1135">
            <v>229</v>
          </cell>
          <cell r="N1135">
            <v>0.11689637570188872</v>
          </cell>
          <cell r="O1135">
            <v>229</v>
          </cell>
          <cell r="P1135">
            <v>9</v>
          </cell>
          <cell r="Q1135" t="b">
            <v>1</v>
          </cell>
          <cell r="R1135">
            <v>1.1000000000000001</v>
          </cell>
          <cell r="S1135">
            <v>218</v>
          </cell>
          <cell r="T1135">
            <v>7.1000000000000005</v>
          </cell>
          <cell r="U1135" t="str">
            <v>Gap</v>
          </cell>
          <cell r="V1135">
            <v>0</v>
          </cell>
          <cell r="W1135" t="str">
            <v>TRUE מעיליא</v>
          </cell>
          <cell r="X1135">
            <v>1558</v>
          </cell>
          <cell r="Y1135">
            <v>1</v>
          </cell>
          <cell r="Z1135">
            <v>9</v>
          </cell>
          <cell r="AA1135" t="str">
            <v/>
          </cell>
          <cell r="AB1135">
            <v>1</v>
          </cell>
        </row>
        <row r="1136">
          <cell r="B1136">
            <v>518</v>
          </cell>
          <cell r="C1136" t="str">
            <v>מעיליא</v>
          </cell>
          <cell r="D1136">
            <v>2366</v>
          </cell>
          <cell r="E1136" t="str">
            <v>י</v>
          </cell>
          <cell r="F1136" t="str">
            <v>י מעיליא</v>
          </cell>
          <cell r="G1136" t="str">
            <v>אלופאק</v>
          </cell>
          <cell r="I1136" t="str">
            <v xml:space="preserve">מעיליא </v>
          </cell>
          <cell r="J1136">
            <v>1959</v>
          </cell>
          <cell r="K1136">
            <v>1959</v>
          </cell>
          <cell r="L1136">
            <v>0.11332312404287902</v>
          </cell>
          <cell r="M1136">
            <v>222</v>
          </cell>
          <cell r="N1136">
            <v>0.11332312404287902</v>
          </cell>
          <cell r="O1136">
            <v>222</v>
          </cell>
          <cell r="P1136">
            <v>9</v>
          </cell>
          <cell r="Q1136" t="b">
            <v>1</v>
          </cell>
          <cell r="R1136">
            <v>1</v>
          </cell>
          <cell r="S1136">
            <v>218</v>
          </cell>
          <cell r="T1136">
            <v>7.1000000000000005</v>
          </cell>
          <cell r="U1136" t="str">
            <v>Gap</v>
          </cell>
          <cell r="V1136">
            <v>0</v>
          </cell>
          <cell r="W1136" t="str">
            <v>TRUE מעיליא</v>
          </cell>
          <cell r="X1136">
            <v>1558</v>
          </cell>
          <cell r="Y1136">
            <v>1</v>
          </cell>
          <cell r="Z1136">
            <v>9</v>
          </cell>
          <cell r="AA1136" t="str">
            <v/>
          </cell>
          <cell r="AB1136">
            <v>1</v>
          </cell>
        </row>
        <row r="1137">
          <cell r="B1137">
            <v>518</v>
          </cell>
          <cell r="C1137" t="str">
            <v>מעיליא</v>
          </cell>
          <cell r="D1137">
            <v>2366</v>
          </cell>
          <cell r="E1137" t="str">
            <v>זנ</v>
          </cell>
          <cell r="F1137" t="str">
            <v>זנ מעיליא</v>
          </cell>
          <cell r="G1137" t="str">
            <v>יד</v>
          </cell>
          <cell r="I1137" t="str">
            <v xml:space="preserve">מעיליא </v>
          </cell>
          <cell r="J1137">
            <v>1959</v>
          </cell>
          <cell r="K1137">
            <v>1959</v>
          </cell>
          <cell r="L1137">
            <v>0.10107197549770292</v>
          </cell>
          <cell r="M1137">
            <v>198</v>
          </cell>
          <cell r="N1137">
            <v>0.10107197549770292</v>
          </cell>
          <cell r="O1137">
            <v>198</v>
          </cell>
          <cell r="P1137">
            <v>9</v>
          </cell>
          <cell r="Q1137" t="b">
            <v>1</v>
          </cell>
          <cell r="R1137">
            <v>0.9</v>
          </cell>
          <cell r="S1137">
            <v>218</v>
          </cell>
          <cell r="T1137">
            <v>7.1000000000000005</v>
          </cell>
          <cell r="U1137" t="str">
            <v>Gap</v>
          </cell>
          <cell r="V1137">
            <v>0</v>
          </cell>
          <cell r="W1137" t="str">
            <v>TRUE מעיליא</v>
          </cell>
          <cell r="X1137">
            <v>1558</v>
          </cell>
          <cell r="Y1137">
            <v>1</v>
          </cell>
          <cell r="Z1137">
            <v>9</v>
          </cell>
          <cell r="AA1137" t="str">
            <v/>
          </cell>
          <cell r="AB1137">
            <v>1</v>
          </cell>
        </row>
        <row r="1138">
          <cell r="B1138">
            <v>518</v>
          </cell>
          <cell r="C1138" t="str">
            <v>מעיליא</v>
          </cell>
          <cell r="D1138">
            <v>2366</v>
          </cell>
          <cell r="E1138" t="str">
            <v>ו</v>
          </cell>
          <cell r="F1138" t="str">
            <v>ו מעיליא</v>
          </cell>
          <cell r="G1138" t="str">
            <v>יד ביד</v>
          </cell>
          <cell r="I1138" t="str">
            <v xml:space="preserve">מעיליא </v>
          </cell>
          <cell r="J1138">
            <v>1959</v>
          </cell>
          <cell r="K1138">
            <v>1959</v>
          </cell>
          <cell r="L1138">
            <v>9.6988259315977543E-2</v>
          </cell>
          <cell r="M1138">
            <v>190</v>
          </cell>
          <cell r="N1138">
            <v>9.6988259315977543E-2</v>
          </cell>
          <cell r="O1138">
            <v>190</v>
          </cell>
          <cell r="P1138">
            <v>9</v>
          </cell>
          <cell r="Q1138" t="b">
            <v>1</v>
          </cell>
          <cell r="R1138">
            <v>0.9</v>
          </cell>
          <cell r="S1138">
            <v>218</v>
          </cell>
          <cell r="T1138">
            <v>7.1000000000000005</v>
          </cell>
          <cell r="U1138" t="str">
            <v>Gap</v>
          </cell>
          <cell r="V1138">
            <v>0</v>
          </cell>
          <cell r="W1138" t="str">
            <v>TRUE מעיליא</v>
          </cell>
          <cell r="X1138">
            <v>1558</v>
          </cell>
          <cell r="Y1138">
            <v>1</v>
          </cell>
          <cell r="Z1138">
            <v>9</v>
          </cell>
          <cell r="AA1138" t="str">
            <v/>
          </cell>
          <cell r="AB1138">
            <v>1</v>
          </cell>
        </row>
        <row r="1139">
          <cell r="B1139">
            <v>518</v>
          </cell>
          <cell r="C1139" t="str">
            <v>מעיליא</v>
          </cell>
          <cell r="D1139">
            <v>2366</v>
          </cell>
          <cell r="E1139" t="str">
            <v>ץ</v>
          </cell>
          <cell r="F1139" t="str">
            <v>ץ מעיליא</v>
          </cell>
          <cell r="G1139" t="str">
            <v>אלמחבה</v>
          </cell>
          <cell r="I1139" t="str">
            <v xml:space="preserve">מעיליא </v>
          </cell>
          <cell r="J1139">
            <v>1959</v>
          </cell>
          <cell r="K1139">
            <v>1959</v>
          </cell>
          <cell r="L1139">
            <v>9.2904543134252171E-2</v>
          </cell>
          <cell r="M1139">
            <v>182</v>
          </cell>
          <cell r="N1139">
            <v>9.2904543134252171E-2</v>
          </cell>
          <cell r="O1139">
            <v>182</v>
          </cell>
          <cell r="P1139">
            <v>9</v>
          </cell>
          <cell r="Q1139" t="b">
            <v>1</v>
          </cell>
          <cell r="R1139">
            <v>0.8</v>
          </cell>
          <cell r="S1139">
            <v>218</v>
          </cell>
          <cell r="T1139">
            <v>7.1000000000000005</v>
          </cell>
          <cell r="U1139" t="str">
            <v>Gap</v>
          </cell>
          <cell r="V1139">
            <v>0</v>
          </cell>
          <cell r="W1139" t="str">
            <v>TRUE מעיליא</v>
          </cell>
          <cell r="X1139">
            <v>1558</v>
          </cell>
          <cell r="Y1139">
            <v>1</v>
          </cell>
          <cell r="Z1139">
            <v>9</v>
          </cell>
          <cell r="AA1139" t="str">
            <v/>
          </cell>
          <cell r="AB1139">
            <v>1</v>
          </cell>
        </row>
        <row r="1140">
          <cell r="B1140">
            <v>518</v>
          </cell>
          <cell r="C1140" t="str">
            <v>מעיליא</v>
          </cell>
          <cell r="D1140">
            <v>2366</v>
          </cell>
          <cell r="E1140" t="str">
            <v>יק</v>
          </cell>
          <cell r="F1140" t="str">
            <v>יק מעיליא</v>
          </cell>
          <cell r="G1140" t="str">
            <v>שיתוף</v>
          </cell>
          <cell r="I1140" t="str">
            <v xml:space="preserve">מעיליא </v>
          </cell>
          <cell r="J1140">
            <v>1959</v>
          </cell>
          <cell r="K1140">
            <v>1959</v>
          </cell>
          <cell r="L1140">
            <v>8.2695252679938741E-2</v>
          </cell>
          <cell r="M1140">
            <v>162</v>
          </cell>
          <cell r="N1140">
            <v>8.2695252679938741E-2</v>
          </cell>
          <cell r="O1140">
            <v>162</v>
          </cell>
          <cell r="P1140">
            <v>9</v>
          </cell>
          <cell r="Q1140" t="b">
            <v>0</v>
          </cell>
          <cell r="R1140">
            <v>0</v>
          </cell>
          <cell r="S1140">
            <v>218</v>
          </cell>
          <cell r="T1140">
            <v>7.1000000000000005</v>
          </cell>
          <cell r="U1140" t="str">
            <v>Gap</v>
          </cell>
          <cell r="V1140">
            <v>0</v>
          </cell>
          <cell r="W1140" t="str">
            <v>FALSE מעיליא</v>
          </cell>
          <cell r="X1140">
            <v>401</v>
          </cell>
          <cell r="Y1140">
            <v>0</v>
          </cell>
          <cell r="Z1140">
            <v>9</v>
          </cell>
          <cell r="AA1140" t="str">
            <v/>
          </cell>
          <cell r="AB1140">
            <v>0</v>
          </cell>
        </row>
        <row r="1141">
          <cell r="B1141">
            <v>518</v>
          </cell>
          <cell r="C1141" t="str">
            <v>מעיליא</v>
          </cell>
          <cell r="D1141">
            <v>2366</v>
          </cell>
          <cell r="E1141" t="str">
            <v>ך</v>
          </cell>
          <cell r="F1141" t="str">
            <v>ך מעיליא</v>
          </cell>
          <cell r="G1141" t="str">
            <v>אלזייתון</v>
          </cell>
          <cell r="I1141" t="str">
            <v xml:space="preserve">מעיליא </v>
          </cell>
          <cell r="J1141">
            <v>1959</v>
          </cell>
          <cell r="K1141">
            <v>1959</v>
          </cell>
          <cell r="L1141">
            <v>8.2184788157223077E-2</v>
          </cell>
          <cell r="M1141">
            <v>161</v>
          </cell>
          <cell r="N1141">
            <v>8.2184788157223077E-2</v>
          </cell>
          <cell r="O1141">
            <v>161</v>
          </cell>
          <cell r="P1141">
            <v>9</v>
          </cell>
          <cell r="Q1141" t="b">
            <v>0</v>
          </cell>
          <cell r="R1141">
            <v>0</v>
          </cell>
          <cell r="S1141">
            <v>218</v>
          </cell>
          <cell r="T1141">
            <v>7.1000000000000005</v>
          </cell>
          <cell r="U1141" t="str">
            <v>Gap</v>
          </cell>
          <cell r="V1141">
            <v>0</v>
          </cell>
          <cell r="W1141" t="str">
            <v>FALSE מעיליא</v>
          </cell>
          <cell r="X1141">
            <v>401</v>
          </cell>
          <cell r="Y1141">
            <v>0</v>
          </cell>
          <cell r="Z1141">
            <v>9</v>
          </cell>
          <cell r="AA1141" t="str">
            <v/>
          </cell>
          <cell r="AB1141">
            <v>0</v>
          </cell>
        </row>
        <row r="1142">
          <cell r="B1142">
            <v>518</v>
          </cell>
          <cell r="C1142" t="str">
            <v>מעיליא</v>
          </cell>
          <cell r="D1142">
            <v>2366</v>
          </cell>
          <cell r="E1142" t="str">
            <v>זך</v>
          </cell>
          <cell r="F1142" t="str">
            <v>זך מעיליא</v>
          </cell>
          <cell r="G1142" t="str">
            <v>בניה ופתוח</v>
          </cell>
          <cell r="H1142" t="str">
            <v>עראף חאתם</v>
          </cell>
          <cell r="I1142" t="str">
            <v>מעיליא עראף חאתם</v>
          </cell>
          <cell r="J1142">
            <v>1959</v>
          </cell>
          <cell r="K1142">
            <v>1959</v>
          </cell>
          <cell r="L1142">
            <v>3.3180193976518634E-2</v>
          </cell>
          <cell r="M1142">
            <v>65</v>
          </cell>
          <cell r="N1142">
            <v>3.3180193976518634E-2</v>
          </cell>
          <cell r="O1142">
            <v>65</v>
          </cell>
          <cell r="P1142">
            <v>9</v>
          </cell>
          <cell r="Q1142" t="b">
            <v>0</v>
          </cell>
          <cell r="R1142">
            <v>0</v>
          </cell>
          <cell r="S1142">
            <v>218</v>
          </cell>
          <cell r="T1142">
            <v>7.1000000000000005</v>
          </cell>
          <cell r="U1142" t="str">
            <v>Gap</v>
          </cell>
          <cell r="V1142">
            <v>1</v>
          </cell>
          <cell r="W1142" t="str">
            <v>FALSE מעיליא</v>
          </cell>
          <cell r="X1142">
            <v>401</v>
          </cell>
          <cell r="Y1142">
            <v>0</v>
          </cell>
          <cell r="Z1142">
            <v>9</v>
          </cell>
          <cell r="AA1142" t="str">
            <v/>
          </cell>
          <cell r="AB1142">
            <v>1</v>
          </cell>
        </row>
        <row r="1143">
          <cell r="B1143">
            <v>518</v>
          </cell>
          <cell r="C1143" t="str">
            <v>מעיליא</v>
          </cell>
          <cell r="D1143">
            <v>2366</v>
          </cell>
          <cell r="E1143" t="str">
            <v>ק</v>
          </cell>
          <cell r="F1143" t="str">
            <v>ק מעיליא</v>
          </cell>
          <cell r="G1143" t="str">
            <v>אלנבעה</v>
          </cell>
          <cell r="H1143" t="str">
            <v>שופאני שוכרי</v>
          </cell>
          <cell r="I1143" t="str">
            <v>מעיליא שופאני שוכרי</v>
          </cell>
          <cell r="J1143">
            <v>1959</v>
          </cell>
          <cell r="K1143">
            <v>1959</v>
          </cell>
          <cell r="L1143">
            <v>3.0627871362940277E-3</v>
          </cell>
          <cell r="M1143">
            <v>6</v>
          </cell>
          <cell r="N1143">
            <v>3.0627871362940277E-3</v>
          </cell>
          <cell r="O1143">
            <v>6</v>
          </cell>
          <cell r="P1143">
            <v>9</v>
          </cell>
          <cell r="Q1143" t="b">
            <v>0</v>
          </cell>
          <cell r="R1143">
            <v>0</v>
          </cell>
          <cell r="S1143">
            <v>218</v>
          </cell>
          <cell r="T1143">
            <v>7.1000000000000005</v>
          </cell>
          <cell r="U1143" t="str">
            <v>Gap</v>
          </cell>
          <cell r="V1143">
            <v>0</v>
          </cell>
          <cell r="W1143" t="str">
            <v>FALSE מעיליא</v>
          </cell>
          <cell r="X1143">
            <v>401</v>
          </cell>
          <cell r="Y1143">
            <v>0</v>
          </cell>
          <cell r="Z1143">
            <v>9</v>
          </cell>
          <cell r="AA1143" t="str">
            <v/>
          </cell>
          <cell r="AB1143">
            <v>0</v>
          </cell>
        </row>
        <row r="1144">
          <cell r="B1144">
            <v>518</v>
          </cell>
          <cell r="C1144" t="str">
            <v>מעיליא</v>
          </cell>
          <cell r="D1144">
            <v>2366</v>
          </cell>
          <cell r="E1144" t="str">
            <v>נץ</v>
          </cell>
          <cell r="F1144" t="str">
            <v>נץ מעיליא</v>
          </cell>
          <cell r="G1144" t="str">
            <v>עתיד מעיליא</v>
          </cell>
          <cell r="H1144" t="str">
            <v>עסאף מילאד</v>
          </cell>
          <cell r="I1144" t="str">
            <v>מעיליא עסאף מילאד</v>
          </cell>
          <cell r="J1144">
            <v>1959</v>
          </cell>
          <cell r="K1144">
            <v>1959</v>
          </cell>
          <cell r="L1144">
            <v>1.5313935681470138E-3</v>
          </cell>
          <cell r="M1144">
            <v>3</v>
          </cell>
          <cell r="N1144">
            <v>1.5313935681470138E-3</v>
          </cell>
          <cell r="O1144">
            <v>3</v>
          </cell>
          <cell r="P1144">
            <v>9</v>
          </cell>
          <cell r="Q1144" t="b">
            <v>0</v>
          </cell>
          <cell r="R1144">
            <v>0</v>
          </cell>
          <cell r="S1144">
            <v>218</v>
          </cell>
          <cell r="T1144">
            <v>7.1000000000000005</v>
          </cell>
          <cell r="U1144" t="str">
            <v>Gap</v>
          </cell>
          <cell r="V1144">
            <v>0</v>
          </cell>
          <cell r="W1144" t="str">
            <v>FALSE מעיליא</v>
          </cell>
          <cell r="X1144">
            <v>401</v>
          </cell>
          <cell r="Y1144">
            <v>0</v>
          </cell>
          <cell r="Z1144">
            <v>9</v>
          </cell>
          <cell r="AA1144" t="str">
            <v/>
          </cell>
          <cell r="AB1144">
            <v>0</v>
          </cell>
        </row>
        <row r="1145">
          <cell r="B1145">
            <v>518</v>
          </cell>
          <cell r="C1145" t="str">
            <v>מעיליא</v>
          </cell>
          <cell r="D1145">
            <v>2366</v>
          </cell>
          <cell r="E1145" t="str">
            <v>נ</v>
          </cell>
          <cell r="F1145" t="str">
            <v>נ מעיליא</v>
          </cell>
          <cell r="G1145" t="str">
            <v>אלנהד'ה</v>
          </cell>
          <cell r="H1145" t="str">
            <v>עראף איליא</v>
          </cell>
          <cell r="I1145" t="str">
            <v>מעיליא עראף איליא</v>
          </cell>
          <cell r="J1145">
            <v>1959</v>
          </cell>
          <cell r="K1145">
            <v>1959</v>
          </cell>
          <cell r="L1145">
            <v>1.0209290454313426E-3</v>
          </cell>
          <cell r="M1145">
            <v>2</v>
          </cell>
          <cell r="N1145">
            <v>1.0209290454313426E-3</v>
          </cell>
          <cell r="O1145">
            <v>2</v>
          </cell>
          <cell r="P1145">
            <v>9</v>
          </cell>
          <cell r="Q1145" t="b">
            <v>0</v>
          </cell>
          <cell r="R1145">
            <v>0</v>
          </cell>
          <cell r="S1145">
            <v>218</v>
          </cell>
          <cell r="T1145">
            <v>7.1000000000000005</v>
          </cell>
          <cell r="U1145" t="str">
            <v>Gap</v>
          </cell>
          <cell r="V1145">
            <v>0</v>
          </cell>
          <cell r="W1145" t="str">
            <v>FALSE מעיליא</v>
          </cell>
          <cell r="X1145">
            <v>401</v>
          </cell>
          <cell r="Y1145">
            <v>0</v>
          </cell>
          <cell r="Z1145">
            <v>9</v>
          </cell>
          <cell r="AA1145" t="str">
            <v/>
          </cell>
          <cell r="AB1145">
            <v>0</v>
          </cell>
        </row>
        <row r="1146">
          <cell r="B1146">
            <v>518</v>
          </cell>
          <cell r="C1146" t="str">
            <v>מעיליא</v>
          </cell>
          <cell r="D1146">
            <v>2366</v>
          </cell>
          <cell r="E1146" t="str">
            <v>ףז</v>
          </cell>
          <cell r="F1146" t="str">
            <v>ףז מעיליא</v>
          </cell>
          <cell r="G1146" t="str">
            <v>מעיליא בלדי</v>
          </cell>
          <cell r="H1146" t="str">
            <v>עסאף זכי</v>
          </cell>
          <cell r="I1146" t="str">
            <v>מעיליא עסאף זכי</v>
          </cell>
          <cell r="J1146">
            <v>1959</v>
          </cell>
          <cell r="K1146">
            <v>1959</v>
          </cell>
          <cell r="L1146">
            <v>1.0209290454313426E-3</v>
          </cell>
          <cell r="M1146">
            <v>2</v>
          </cell>
          <cell r="N1146">
            <v>1.0209290454313426E-3</v>
          </cell>
          <cell r="O1146">
            <v>2</v>
          </cell>
          <cell r="P1146">
            <v>9</v>
          </cell>
          <cell r="Q1146" t="b">
            <v>0</v>
          </cell>
          <cell r="R1146">
            <v>0</v>
          </cell>
          <cell r="S1146">
            <v>218</v>
          </cell>
          <cell r="T1146">
            <v>7.1000000000000005</v>
          </cell>
          <cell r="U1146" t="str">
            <v>Gap</v>
          </cell>
          <cell r="V1146">
            <v>0</v>
          </cell>
          <cell r="W1146" t="str">
            <v>FALSE מעיליא</v>
          </cell>
          <cell r="X1146">
            <v>401</v>
          </cell>
          <cell r="Y1146">
            <v>0</v>
          </cell>
          <cell r="Z1146">
            <v>9</v>
          </cell>
          <cell r="AA1146" t="str">
            <v/>
          </cell>
          <cell r="AB1146">
            <v>0</v>
          </cell>
        </row>
        <row r="1147">
          <cell r="B1147">
            <v>518</v>
          </cell>
          <cell r="C1147" t="str">
            <v>מעיליא</v>
          </cell>
          <cell r="D1147">
            <v>2366</v>
          </cell>
          <cell r="E1147" t="str">
            <v>ף</v>
          </cell>
          <cell r="F1147" t="str">
            <v>ף מעיליא</v>
          </cell>
          <cell r="G1147" t="str">
            <v>מעיליא מאוחדת</v>
          </cell>
          <cell r="H1147" t="str">
            <v>מוראני איליא</v>
          </cell>
          <cell r="I1147" t="str">
            <v>מעיליא מוראני איליא</v>
          </cell>
          <cell r="J1147">
            <v>1959</v>
          </cell>
          <cell r="K1147">
            <v>1959</v>
          </cell>
          <cell r="L1147">
            <v>0</v>
          </cell>
          <cell r="M1147">
            <v>0</v>
          </cell>
          <cell r="N1147">
            <v>0</v>
          </cell>
          <cell r="O1147">
            <v>0</v>
          </cell>
          <cell r="P1147">
            <v>9</v>
          </cell>
          <cell r="Q1147" t="b">
            <v>0</v>
          </cell>
          <cell r="R1147">
            <v>0</v>
          </cell>
          <cell r="S1147">
            <v>218</v>
          </cell>
          <cell r="T1147">
            <v>7.1000000000000005</v>
          </cell>
          <cell r="U1147" t="str">
            <v>Gap</v>
          </cell>
          <cell r="V1147">
            <v>0</v>
          </cell>
          <cell r="W1147" t="str">
            <v>FALSE מעיליא</v>
          </cell>
          <cell r="X1147">
            <v>401</v>
          </cell>
          <cell r="Y1147">
            <v>0</v>
          </cell>
          <cell r="Z1147">
            <v>9</v>
          </cell>
          <cell r="AA1147" t="str">
            <v/>
          </cell>
          <cell r="AB1147">
            <v>0</v>
          </cell>
        </row>
        <row r="1148">
          <cell r="B1148">
            <v>3616</v>
          </cell>
          <cell r="C1148" t="str">
            <v>מעלה אדומים</v>
          </cell>
          <cell r="D1148">
            <v>26860</v>
          </cell>
          <cell r="E1148" t="str">
            <v>לב</v>
          </cell>
          <cell r="F1148" t="str">
            <v>לב מעלה אדומים</v>
          </cell>
          <cell r="G1148" t="str">
            <v>כחול לבן</v>
          </cell>
          <cell r="H1148" t="str">
            <v>כשריאל בני</v>
          </cell>
          <cell r="I1148" t="str">
            <v>מעלה אדומים כשריאל בני</v>
          </cell>
          <cell r="J1148">
            <v>14599</v>
          </cell>
          <cell r="K1148">
            <v>14599</v>
          </cell>
          <cell r="L1148">
            <v>0.36564148229330778</v>
          </cell>
          <cell r="M1148">
            <v>5338</v>
          </cell>
          <cell r="N1148">
            <v>0.36564148229330778</v>
          </cell>
          <cell r="O1148">
            <v>5338</v>
          </cell>
          <cell r="P1148">
            <v>15</v>
          </cell>
          <cell r="Q1148" t="b">
            <v>1</v>
          </cell>
          <cell r="R1148">
            <v>5.5</v>
          </cell>
          <cell r="S1148">
            <v>973</v>
          </cell>
          <cell r="T1148">
            <v>14.4</v>
          </cell>
          <cell r="U1148" t="str">
            <v>Gap</v>
          </cell>
          <cell r="V1148">
            <v>1</v>
          </cell>
          <cell r="W1148" t="str">
            <v>TRUE מעלה אדומים</v>
          </cell>
          <cell r="X1148">
            <v>13985</v>
          </cell>
          <cell r="Y1148">
            <v>6</v>
          </cell>
          <cell r="Z1148">
            <v>15</v>
          </cell>
          <cell r="AA1148" t="str">
            <v/>
          </cell>
          <cell r="AB1148">
            <v>7</v>
          </cell>
        </row>
        <row r="1149">
          <cell r="B1149">
            <v>3616</v>
          </cell>
          <cell r="C1149" t="str">
            <v>מעלה אדומים</v>
          </cell>
          <cell r="D1149">
            <v>26860</v>
          </cell>
          <cell r="E1149" t="str">
            <v>ל</v>
          </cell>
          <cell r="F1149" t="str">
            <v>ל מעלה אדומים</v>
          </cell>
          <cell r="G1149" t="str">
            <v>מעלה ביתנו בראשות בוריס גרוסמן</v>
          </cell>
          <cell r="I1149" t="str">
            <v xml:space="preserve">מעלה אדומים </v>
          </cell>
          <cell r="J1149">
            <v>14599</v>
          </cell>
          <cell r="K1149">
            <v>14599</v>
          </cell>
          <cell r="L1149">
            <v>0.20576751832317283</v>
          </cell>
          <cell r="M1149">
            <v>3004</v>
          </cell>
          <cell r="N1149">
            <v>0.20576751832317283</v>
          </cell>
          <cell r="O1149">
            <v>3004</v>
          </cell>
          <cell r="P1149">
            <v>15</v>
          </cell>
          <cell r="Q1149" t="b">
            <v>1</v>
          </cell>
          <cell r="R1149">
            <v>3.1</v>
          </cell>
          <cell r="S1149">
            <v>973</v>
          </cell>
          <cell r="T1149">
            <v>14.4</v>
          </cell>
          <cell r="U1149" t="str">
            <v>Gap</v>
          </cell>
          <cell r="V1149">
            <v>0</v>
          </cell>
          <cell r="W1149" t="str">
            <v>TRUE מעלה אדומים</v>
          </cell>
          <cell r="X1149">
            <v>13985</v>
          </cell>
          <cell r="Y1149">
            <v>3</v>
          </cell>
          <cell r="Z1149">
            <v>15</v>
          </cell>
          <cell r="AA1149" t="str">
            <v/>
          </cell>
          <cell r="AB1149">
            <v>3</v>
          </cell>
        </row>
        <row r="1150">
          <cell r="B1150">
            <v>3616</v>
          </cell>
          <cell r="C1150" t="str">
            <v>מעלה אדומים</v>
          </cell>
          <cell r="D1150">
            <v>26860</v>
          </cell>
          <cell r="E1150" t="str">
            <v>טב</v>
          </cell>
          <cell r="F1150" t="str">
            <v>טב מעלה אדומים</v>
          </cell>
          <cell r="G1150" t="str">
            <v>הבית היהודי</v>
          </cell>
          <cell r="I1150" t="str">
            <v xml:space="preserve">מעלה אדומים </v>
          </cell>
          <cell r="J1150">
            <v>14599</v>
          </cell>
          <cell r="K1150">
            <v>14599</v>
          </cell>
          <cell r="L1150">
            <v>0.10576066853894102</v>
          </cell>
          <cell r="M1150">
            <v>1544</v>
          </cell>
          <cell r="N1150">
            <v>0.10576066853894102</v>
          </cell>
          <cell r="O1150">
            <v>1544</v>
          </cell>
          <cell r="P1150">
            <v>15</v>
          </cell>
          <cell r="Q1150" t="b">
            <v>1</v>
          </cell>
          <cell r="R1150">
            <v>1.6</v>
          </cell>
          <cell r="S1150">
            <v>973</v>
          </cell>
          <cell r="T1150">
            <v>14.4</v>
          </cell>
          <cell r="U1150" t="str">
            <v>Gap</v>
          </cell>
          <cell r="V1150">
            <v>0</v>
          </cell>
          <cell r="W1150" t="str">
            <v>TRUE מעלה אדומים</v>
          </cell>
          <cell r="X1150">
            <v>13985</v>
          </cell>
          <cell r="Y1150">
            <v>2</v>
          </cell>
          <cell r="Z1150">
            <v>15</v>
          </cell>
          <cell r="AA1150" t="str">
            <v/>
          </cell>
          <cell r="AB1150">
            <v>2</v>
          </cell>
        </row>
        <row r="1151">
          <cell r="B1151">
            <v>3616</v>
          </cell>
          <cell r="C1151" t="str">
            <v>מעלה אדומים</v>
          </cell>
          <cell r="D1151">
            <v>26860</v>
          </cell>
          <cell r="E1151" t="str">
            <v>מא</v>
          </cell>
          <cell r="F1151" t="str">
            <v>מא מעלה אדומים</v>
          </cell>
          <cell r="G1151" t="str">
            <v>מעלה אדומים שלנו</v>
          </cell>
          <cell r="H1151" t="str">
            <v>בר זכאי גבי גבריאלה</v>
          </cell>
          <cell r="I1151" t="str">
            <v>מעלה אדומים בר זכאי גבי גבריאלה</v>
          </cell>
          <cell r="J1151">
            <v>14599</v>
          </cell>
          <cell r="K1151">
            <v>14599</v>
          </cell>
          <cell r="L1151">
            <v>9.8431399410918552E-2</v>
          </cell>
          <cell r="M1151">
            <v>1437</v>
          </cell>
          <cell r="N1151">
            <v>9.8431399410918552E-2</v>
          </cell>
          <cell r="O1151">
            <v>1437</v>
          </cell>
          <cell r="P1151">
            <v>15</v>
          </cell>
          <cell r="Q1151" t="b">
            <v>1</v>
          </cell>
          <cell r="R1151">
            <v>1.5</v>
          </cell>
          <cell r="S1151">
            <v>973</v>
          </cell>
          <cell r="T1151">
            <v>14.4</v>
          </cell>
          <cell r="U1151" t="str">
            <v>Gap</v>
          </cell>
          <cell r="V1151">
            <v>0</v>
          </cell>
          <cell r="W1151" t="str">
            <v>TRUE מעלה אדומים</v>
          </cell>
          <cell r="X1151">
            <v>13985</v>
          </cell>
          <cell r="Y1151">
            <v>2</v>
          </cell>
          <cell r="Z1151">
            <v>15</v>
          </cell>
          <cell r="AA1151" t="str">
            <v/>
          </cell>
          <cell r="AB1151">
            <v>2</v>
          </cell>
        </row>
        <row r="1152">
          <cell r="B1152">
            <v>3616</v>
          </cell>
          <cell r="C1152" t="str">
            <v>מעלה אדומים</v>
          </cell>
          <cell r="D1152">
            <v>26860</v>
          </cell>
          <cell r="E1152" t="str">
            <v>שס</v>
          </cell>
          <cell r="F1152" t="str">
            <v>שס מעלה אדומים</v>
          </cell>
          <cell r="G1152" t="str">
            <v>התאחדות הספרדים העולמית שומרי תורה</v>
          </cell>
          <cell r="I1152" t="str">
            <v xml:space="preserve">מעלה אדומים </v>
          </cell>
          <cell r="J1152">
            <v>14599</v>
          </cell>
          <cell r="K1152">
            <v>14599</v>
          </cell>
          <cell r="L1152">
            <v>9.2403589286937468E-2</v>
          </cell>
          <cell r="M1152">
            <v>1349</v>
          </cell>
          <cell r="N1152">
            <v>9.2403589286937468E-2</v>
          </cell>
          <cell r="O1152">
            <v>1349</v>
          </cell>
          <cell r="P1152">
            <v>15</v>
          </cell>
          <cell r="Q1152" t="b">
            <v>1</v>
          </cell>
          <cell r="R1152">
            <v>1.4</v>
          </cell>
          <cell r="S1152">
            <v>973</v>
          </cell>
          <cell r="T1152">
            <v>14.4</v>
          </cell>
          <cell r="U1152" t="str">
            <v>Gap</v>
          </cell>
          <cell r="V1152">
            <v>0</v>
          </cell>
          <cell r="W1152" t="str">
            <v>TRUE מעלה אדומים</v>
          </cell>
          <cell r="X1152">
            <v>13985</v>
          </cell>
          <cell r="Y1152">
            <v>1</v>
          </cell>
          <cell r="Z1152">
            <v>15</v>
          </cell>
          <cell r="AA1152" t="str">
            <v/>
          </cell>
          <cell r="AB1152">
            <v>1</v>
          </cell>
        </row>
        <row r="1153">
          <cell r="B1153">
            <v>3616</v>
          </cell>
          <cell r="C1153" t="str">
            <v>מעלה אדומים</v>
          </cell>
          <cell r="D1153">
            <v>26860</v>
          </cell>
          <cell r="E1153" t="str">
            <v>רק</v>
          </cell>
          <cell r="F1153" t="str">
            <v>רק מעלה אדומים</v>
          </cell>
          <cell r="G1153" t="str">
            <v>התחדשות מעלה אדומים בראשות גילי כהן</v>
          </cell>
          <cell r="I1153" t="str">
            <v xml:space="preserve">מעלה אדומים </v>
          </cell>
          <cell r="J1153">
            <v>14599</v>
          </cell>
          <cell r="K1153">
            <v>14599</v>
          </cell>
          <cell r="L1153">
            <v>8.9937666963490648E-2</v>
          </cell>
          <cell r="M1153">
            <v>1313</v>
          </cell>
          <cell r="N1153">
            <v>8.9937666963490648E-2</v>
          </cell>
          <cell r="O1153">
            <v>1313</v>
          </cell>
          <cell r="P1153">
            <v>15</v>
          </cell>
          <cell r="Q1153" t="b">
            <v>1</v>
          </cell>
          <cell r="R1153">
            <v>1.3</v>
          </cell>
          <cell r="S1153">
            <v>973</v>
          </cell>
          <cell r="T1153">
            <v>14.4</v>
          </cell>
          <cell r="U1153" t="str">
            <v>Gap</v>
          </cell>
          <cell r="V1153">
            <v>0</v>
          </cell>
          <cell r="W1153" t="str">
            <v>TRUE מעלה אדומים</v>
          </cell>
          <cell r="X1153">
            <v>13985</v>
          </cell>
          <cell r="Y1153">
            <v>1</v>
          </cell>
          <cell r="Z1153">
            <v>15</v>
          </cell>
          <cell r="AA1153" t="str">
            <v/>
          </cell>
          <cell r="AB1153">
            <v>1</v>
          </cell>
        </row>
        <row r="1154">
          <cell r="B1154">
            <v>3616</v>
          </cell>
          <cell r="C1154" t="str">
            <v>מעלה אדומים</v>
          </cell>
          <cell r="D1154">
            <v>26860</v>
          </cell>
          <cell r="E1154" t="str">
            <v>י</v>
          </cell>
          <cell r="F1154" t="str">
            <v>י מעלה אדומים</v>
          </cell>
          <cell r="G1154" t="str">
            <v>אור</v>
          </cell>
          <cell r="I1154" t="str">
            <v xml:space="preserve">מעלה אדומים </v>
          </cell>
          <cell r="J1154">
            <v>14599</v>
          </cell>
          <cell r="K1154">
            <v>14599</v>
          </cell>
          <cell r="L1154">
            <v>2.5686690869237618E-2</v>
          </cell>
          <cell r="M1154">
            <v>375</v>
          </cell>
          <cell r="N1154">
            <v>2.5686690869237618E-2</v>
          </cell>
          <cell r="O1154">
            <v>375</v>
          </cell>
          <cell r="P1154">
            <v>15</v>
          </cell>
          <cell r="Q1154" t="b">
            <v>0</v>
          </cell>
          <cell r="R1154">
            <v>0</v>
          </cell>
          <cell r="S1154">
            <v>973</v>
          </cell>
          <cell r="T1154">
            <v>14.4</v>
          </cell>
          <cell r="U1154" t="str">
            <v>Gap</v>
          </cell>
          <cell r="V1154">
            <v>0</v>
          </cell>
          <cell r="W1154" t="str">
            <v>FALSE מעלה אדומים</v>
          </cell>
          <cell r="X1154">
            <v>614</v>
          </cell>
          <cell r="Y1154">
            <v>0</v>
          </cell>
          <cell r="Z1154">
            <v>15</v>
          </cell>
          <cell r="AA1154" t="str">
            <v/>
          </cell>
          <cell r="AB1154">
            <v>0</v>
          </cell>
        </row>
        <row r="1155">
          <cell r="B1155">
            <v>3616</v>
          </cell>
          <cell r="C1155" t="str">
            <v>מעלה אדומים</v>
          </cell>
          <cell r="D1155">
            <v>26860</v>
          </cell>
          <cell r="E1155" t="str">
            <v>חי</v>
          </cell>
          <cell r="F1155" t="str">
            <v>חי מעלה אדומים</v>
          </cell>
          <cell r="G1155" t="str">
            <v>יחד חזית דתית חברתית</v>
          </cell>
          <cell r="I1155" t="str">
            <v xml:space="preserve">מעלה אדומים </v>
          </cell>
          <cell r="J1155">
            <v>14599</v>
          </cell>
          <cell r="K1155">
            <v>14599</v>
          </cell>
          <cell r="L1155">
            <v>1.637098431399411E-2</v>
          </cell>
          <cell r="M1155">
            <v>239</v>
          </cell>
          <cell r="N1155">
            <v>1.637098431399411E-2</v>
          </cell>
          <cell r="O1155">
            <v>239</v>
          </cell>
          <cell r="P1155">
            <v>15</v>
          </cell>
          <cell r="Q1155" t="b">
            <v>0</v>
          </cell>
          <cell r="R1155">
            <v>0</v>
          </cell>
          <cell r="S1155">
            <v>973</v>
          </cell>
          <cell r="T1155">
            <v>14.4</v>
          </cell>
          <cell r="U1155" t="str">
            <v>Gap</v>
          </cell>
          <cell r="V1155">
            <v>0</v>
          </cell>
          <cell r="W1155" t="str">
            <v>FALSE מעלה אדומים</v>
          </cell>
          <cell r="X1155">
            <v>614</v>
          </cell>
          <cell r="Y1155">
            <v>0</v>
          </cell>
          <cell r="Z1155">
            <v>15</v>
          </cell>
          <cell r="AA1155" t="str">
            <v/>
          </cell>
          <cell r="AB1155">
            <v>0</v>
          </cell>
        </row>
        <row r="1156">
          <cell r="B1156">
            <v>1327</v>
          </cell>
          <cell r="C1156" t="str">
            <v>מעלה עירון</v>
          </cell>
          <cell r="D1156">
            <v>8419</v>
          </cell>
          <cell r="E1156" t="str">
            <v>י</v>
          </cell>
          <cell r="F1156" t="str">
            <v>י מעלה עירון</v>
          </cell>
          <cell r="G1156" t="str">
            <v>אלנדאא ללתע'ייר</v>
          </cell>
          <cell r="I1156" t="str">
            <v xml:space="preserve">מעלה עירון </v>
          </cell>
          <cell r="J1156">
            <v>6561</v>
          </cell>
          <cell r="K1156">
            <v>6561</v>
          </cell>
          <cell r="L1156">
            <v>0.19661636945587563</v>
          </cell>
          <cell r="M1156">
            <v>1290</v>
          </cell>
          <cell r="N1156">
            <v>0.19661636945587563</v>
          </cell>
          <cell r="O1156">
            <v>1290</v>
          </cell>
          <cell r="P1156">
            <v>11</v>
          </cell>
          <cell r="Q1156" t="b">
            <v>1</v>
          </cell>
          <cell r="R1156">
            <v>2.2000000000000002</v>
          </cell>
          <cell r="S1156">
            <v>596</v>
          </cell>
          <cell r="T1156">
            <v>10.200000000000001</v>
          </cell>
          <cell r="U1156" t="str">
            <v>Gap</v>
          </cell>
          <cell r="V1156">
            <v>0</v>
          </cell>
          <cell r="W1156" t="str">
            <v>TRUE מעלה עירון</v>
          </cell>
          <cell r="X1156">
            <v>6060</v>
          </cell>
          <cell r="Y1156">
            <v>2</v>
          </cell>
          <cell r="Z1156">
            <v>11</v>
          </cell>
          <cell r="AA1156" t="str">
            <v/>
          </cell>
          <cell r="AB1156">
            <v>2</v>
          </cell>
        </row>
        <row r="1157">
          <cell r="B1157">
            <v>1327</v>
          </cell>
          <cell r="C1157" t="str">
            <v>מעלה עירון</v>
          </cell>
          <cell r="D1157">
            <v>8419</v>
          </cell>
          <cell r="E1157" t="str">
            <v>נ</v>
          </cell>
          <cell r="F1157" t="str">
            <v>נ מעלה עירון</v>
          </cell>
          <cell r="G1157" t="str">
            <v>אלנהדה</v>
          </cell>
          <cell r="I1157" t="str">
            <v xml:space="preserve">מעלה עירון </v>
          </cell>
          <cell r="J1157">
            <v>6561</v>
          </cell>
          <cell r="K1157">
            <v>6561</v>
          </cell>
          <cell r="L1157">
            <v>0.18274653254077122</v>
          </cell>
          <cell r="M1157">
            <v>1199</v>
          </cell>
          <cell r="N1157">
            <v>0.18274653254077122</v>
          </cell>
          <cell r="O1157">
            <v>1199</v>
          </cell>
          <cell r="P1157">
            <v>11</v>
          </cell>
          <cell r="Q1157" t="b">
            <v>1</v>
          </cell>
          <cell r="R1157">
            <v>2</v>
          </cell>
          <cell r="S1157">
            <v>596</v>
          </cell>
          <cell r="T1157">
            <v>10.200000000000001</v>
          </cell>
          <cell r="U1157" t="str">
            <v>Gap</v>
          </cell>
          <cell r="V1157">
            <v>0</v>
          </cell>
          <cell r="W1157" t="str">
            <v>TRUE מעלה עירון</v>
          </cell>
          <cell r="X1157">
            <v>6060</v>
          </cell>
          <cell r="Y1157">
            <v>2</v>
          </cell>
          <cell r="Z1157">
            <v>11</v>
          </cell>
          <cell r="AA1157" t="str">
            <v/>
          </cell>
          <cell r="AB1157">
            <v>2</v>
          </cell>
        </row>
        <row r="1158">
          <cell r="B1158">
            <v>1327</v>
          </cell>
          <cell r="C1158" t="str">
            <v>מעלה עירון</v>
          </cell>
          <cell r="D1158">
            <v>8419</v>
          </cell>
          <cell r="E1158" t="str">
            <v>ף</v>
          </cell>
          <cell r="F1158" t="str">
            <v>ף מעלה עירון</v>
          </cell>
          <cell r="G1158" t="str">
            <v>אלופאא</v>
          </cell>
          <cell r="I1158" t="str">
            <v xml:space="preserve">מעלה עירון </v>
          </cell>
          <cell r="J1158">
            <v>6561</v>
          </cell>
          <cell r="K1158">
            <v>6561</v>
          </cell>
          <cell r="L1158">
            <v>0.13717421124828533</v>
          </cell>
          <cell r="M1158">
            <v>900</v>
          </cell>
          <cell r="N1158">
            <v>0.13717421124828533</v>
          </cell>
          <cell r="O1158">
            <v>900</v>
          </cell>
          <cell r="P1158">
            <v>11</v>
          </cell>
          <cell r="Q1158" t="b">
            <v>1</v>
          </cell>
          <cell r="R1158">
            <v>1.5</v>
          </cell>
          <cell r="S1158">
            <v>596</v>
          </cell>
          <cell r="T1158">
            <v>10.200000000000001</v>
          </cell>
          <cell r="U1158" t="str">
            <v>Gap</v>
          </cell>
          <cell r="V1158">
            <v>0</v>
          </cell>
          <cell r="W1158" t="str">
            <v>TRUE מעלה עירון</v>
          </cell>
          <cell r="X1158">
            <v>6060</v>
          </cell>
          <cell r="Y1158">
            <v>2</v>
          </cell>
          <cell r="Z1158">
            <v>11</v>
          </cell>
          <cell r="AA1158" t="str">
            <v/>
          </cell>
          <cell r="AB1158">
            <v>2</v>
          </cell>
        </row>
        <row r="1159">
          <cell r="B1159">
            <v>1327</v>
          </cell>
          <cell r="C1159" t="str">
            <v>מעלה עירון</v>
          </cell>
          <cell r="D1159">
            <v>8419</v>
          </cell>
          <cell r="E1159" t="str">
            <v>קף</v>
          </cell>
          <cell r="F1159" t="str">
            <v>קף מעלה עירון</v>
          </cell>
          <cell r="G1159" t="str">
            <v>אלופאק</v>
          </cell>
          <cell r="I1159" t="str">
            <v xml:space="preserve">מעלה עירון </v>
          </cell>
          <cell r="J1159">
            <v>6561</v>
          </cell>
          <cell r="K1159">
            <v>6561</v>
          </cell>
          <cell r="L1159">
            <v>0.13214449016918153</v>
          </cell>
          <cell r="M1159">
            <v>867</v>
          </cell>
          <cell r="N1159">
            <v>0.13214449016918153</v>
          </cell>
          <cell r="O1159">
            <v>867</v>
          </cell>
          <cell r="P1159">
            <v>11</v>
          </cell>
          <cell r="Q1159" t="b">
            <v>1</v>
          </cell>
          <cell r="R1159">
            <v>1.5</v>
          </cell>
          <cell r="S1159">
            <v>596</v>
          </cell>
          <cell r="T1159">
            <v>10.200000000000001</v>
          </cell>
          <cell r="U1159" t="str">
            <v>Gap</v>
          </cell>
          <cell r="V1159">
            <v>0</v>
          </cell>
          <cell r="W1159" t="str">
            <v>TRUE מעלה עירון</v>
          </cell>
          <cell r="X1159">
            <v>6060</v>
          </cell>
          <cell r="Y1159">
            <v>2</v>
          </cell>
          <cell r="Z1159">
            <v>11</v>
          </cell>
          <cell r="AA1159" t="str">
            <v/>
          </cell>
          <cell r="AB1159">
            <v>2</v>
          </cell>
        </row>
        <row r="1160">
          <cell r="B1160">
            <v>1327</v>
          </cell>
          <cell r="C1160" t="str">
            <v>מעלה עירון</v>
          </cell>
          <cell r="D1160">
            <v>8419</v>
          </cell>
          <cell r="E1160" t="str">
            <v>ו</v>
          </cell>
          <cell r="F1160" t="str">
            <v>ו מעלה עירון</v>
          </cell>
          <cell r="G1160" t="str">
            <v>שינוי</v>
          </cell>
          <cell r="H1160" t="str">
            <v>אגבאריה פרסאן</v>
          </cell>
          <cell r="I1160" t="str">
            <v>מעלה עירון אגבאריה פרסאן</v>
          </cell>
          <cell r="J1160">
            <v>6561</v>
          </cell>
          <cell r="K1160">
            <v>6561</v>
          </cell>
          <cell r="L1160">
            <v>0.10653863740283494</v>
          </cell>
          <cell r="M1160">
            <v>699</v>
          </cell>
          <cell r="N1160">
            <v>0.10653863740283494</v>
          </cell>
          <cell r="O1160">
            <v>699</v>
          </cell>
          <cell r="P1160">
            <v>11</v>
          </cell>
          <cell r="Q1160" t="b">
            <v>1</v>
          </cell>
          <cell r="R1160">
            <v>1.2</v>
          </cell>
          <cell r="S1160">
            <v>596</v>
          </cell>
          <cell r="T1160">
            <v>10.200000000000001</v>
          </cell>
          <cell r="U1160" t="str">
            <v>Gap</v>
          </cell>
          <cell r="V1160">
            <v>0</v>
          </cell>
          <cell r="W1160" t="str">
            <v>TRUE מעלה עירון</v>
          </cell>
          <cell r="X1160">
            <v>6060</v>
          </cell>
          <cell r="Y1160">
            <v>1</v>
          </cell>
          <cell r="Z1160">
            <v>11</v>
          </cell>
          <cell r="AA1160" t="str">
            <v/>
          </cell>
          <cell r="AB1160">
            <v>1</v>
          </cell>
        </row>
        <row r="1161">
          <cell r="B1161">
            <v>1327</v>
          </cell>
          <cell r="C1161" t="str">
            <v>מעלה עירון</v>
          </cell>
          <cell r="D1161">
            <v>8419</v>
          </cell>
          <cell r="E1161" t="str">
            <v>ך</v>
          </cell>
          <cell r="F1161" t="str">
            <v>ך מעלה עירון</v>
          </cell>
          <cell r="G1161" t="str">
            <v>אלווחדה</v>
          </cell>
          <cell r="I1161" t="str">
            <v xml:space="preserve">מעלה עירון </v>
          </cell>
          <cell r="J1161">
            <v>6561</v>
          </cell>
          <cell r="K1161">
            <v>6561</v>
          </cell>
          <cell r="L1161">
            <v>8.6114921505868011E-2</v>
          </cell>
          <cell r="M1161">
            <v>565</v>
          </cell>
          <cell r="N1161">
            <v>8.6114921505868011E-2</v>
          </cell>
          <cell r="O1161">
            <v>565</v>
          </cell>
          <cell r="P1161">
            <v>11</v>
          </cell>
          <cell r="Q1161" t="b">
            <v>1</v>
          </cell>
          <cell r="R1161">
            <v>0.9</v>
          </cell>
          <cell r="S1161">
            <v>596</v>
          </cell>
          <cell r="T1161">
            <v>10.200000000000001</v>
          </cell>
          <cell r="U1161" t="str">
            <v>Gap</v>
          </cell>
          <cell r="V1161">
            <v>0</v>
          </cell>
          <cell r="W1161" t="str">
            <v>TRUE מעלה עירון</v>
          </cell>
          <cell r="X1161">
            <v>6060</v>
          </cell>
          <cell r="Y1161">
            <v>1</v>
          </cell>
          <cell r="Z1161">
            <v>11</v>
          </cell>
          <cell r="AA1161" t="str">
            <v/>
          </cell>
          <cell r="AB1161">
            <v>1</v>
          </cell>
        </row>
        <row r="1162">
          <cell r="B1162">
            <v>1327</v>
          </cell>
          <cell r="C1162" t="str">
            <v>מעלה עירון</v>
          </cell>
          <cell r="D1162">
            <v>8419</v>
          </cell>
          <cell r="E1162" t="str">
            <v>זך</v>
          </cell>
          <cell r="F1162" t="str">
            <v>זך מעלה עירון</v>
          </cell>
          <cell r="G1162" t="str">
            <v>שבאב סאלם</v>
          </cell>
          <cell r="I1162" t="str">
            <v xml:space="preserve">מעלה עירון </v>
          </cell>
          <cell r="J1162">
            <v>6561</v>
          </cell>
          <cell r="K1162">
            <v>6561</v>
          </cell>
          <cell r="L1162">
            <v>8.2304526748971193E-2</v>
          </cell>
          <cell r="M1162">
            <v>540</v>
          </cell>
          <cell r="N1162">
            <v>8.2304526748971193E-2</v>
          </cell>
          <cell r="O1162">
            <v>540</v>
          </cell>
          <cell r="P1162">
            <v>11</v>
          </cell>
          <cell r="Q1162" t="b">
            <v>1</v>
          </cell>
          <cell r="R1162">
            <v>0.9</v>
          </cell>
          <cell r="S1162">
            <v>596</v>
          </cell>
          <cell r="T1162">
            <v>10.200000000000001</v>
          </cell>
          <cell r="U1162" t="str">
            <v>Gap</v>
          </cell>
          <cell r="V1162">
            <v>0</v>
          </cell>
          <cell r="W1162" t="str">
            <v>TRUE מעלה עירון</v>
          </cell>
          <cell r="X1162">
            <v>6060</v>
          </cell>
          <cell r="Y1162">
            <v>1</v>
          </cell>
          <cell r="Z1162">
            <v>11</v>
          </cell>
          <cell r="AA1162" t="str">
            <v/>
          </cell>
          <cell r="AB1162">
            <v>1</v>
          </cell>
        </row>
        <row r="1163">
          <cell r="B1163">
            <v>1327</v>
          </cell>
          <cell r="C1163" t="str">
            <v>מעלה עירון</v>
          </cell>
          <cell r="D1163">
            <v>8419</v>
          </cell>
          <cell r="E1163" t="str">
            <v>ףנ</v>
          </cell>
          <cell r="F1163" t="str">
            <v>ףנ מעלה עירון</v>
          </cell>
          <cell r="G1163" t="str">
            <v>אלעמל ולאסלאח</v>
          </cell>
          <cell r="H1163" t="str">
            <v>אגבארייה מאהר</v>
          </cell>
          <cell r="I1163" t="str">
            <v>מעלה עירון אגבארייה מאהר</v>
          </cell>
          <cell r="J1163">
            <v>6561</v>
          </cell>
          <cell r="K1163">
            <v>6561</v>
          </cell>
          <cell r="L1163">
            <v>6.6758116140832185E-2</v>
          </cell>
          <cell r="M1163">
            <v>438</v>
          </cell>
          <cell r="N1163">
            <v>6.6758116140832185E-2</v>
          </cell>
          <cell r="O1163">
            <v>437.99999999999994</v>
          </cell>
          <cell r="P1163">
            <v>11</v>
          </cell>
          <cell r="Q1163" t="b">
            <v>0</v>
          </cell>
          <cell r="R1163">
            <v>0</v>
          </cell>
          <cell r="S1163">
            <v>596</v>
          </cell>
          <cell r="T1163">
            <v>10.200000000000001</v>
          </cell>
          <cell r="U1163" t="str">
            <v>Gap</v>
          </cell>
          <cell r="V1163">
            <v>0</v>
          </cell>
          <cell r="W1163" t="str">
            <v>FALSE מעלה עירון</v>
          </cell>
          <cell r="X1163">
            <v>501</v>
          </cell>
          <cell r="Y1163">
            <v>0</v>
          </cell>
          <cell r="Z1163">
            <v>11</v>
          </cell>
          <cell r="AA1163" t="str">
            <v/>
          </cell>
          <cell r="AB1163">
            <v>0</v>
          </cell>
        </row>
        <row r="1164">
          <cell r="B1164">
            <v>1327</v>
          </cell>
          <cell r="C1164" t="str">
            <v>מעלה עירון</v>
          </cell>
          <cell r="D1164">
            <v>8419</v>
          </cell>
          <cell r="E1164" t="str">
            <v>ק</v>
          </cell>
          <cell r="F1164" t="str">
            <v>ק מעלה עירון</v>
          </cell>
          <cell r="G1164" t="str">
            <v>אלבנאא</v>
          </cell>
          <cell r="I1164" t="str">
            <v xml:space="preserve">מעלה עירון </v>
          </cell>
          <cell r="J1164">
            <v>6561</v>
          </cell>
          <cell r="K1164">
            <v>6561</v>
          </cell>
          <cell r="L1164">
            <v>4.8773052888279227E-3</v>
          </cell>
          <cell r="M1164">
            <v>32</v>
          </cell>
          <cell r="N1164">
            <v>4.8773052888279227E-3</v>
          </cell>
          <cell r="O1164">
            <v>32</v>
          </cell>
          <cell r="P1164">
            <v>11</v>
          </cell>
          <cell r="Q1164" t="b">
            <v>0</v>
          </cell>
          <cell r="R1164">
            <v>0</v>
          </cell>
          <cell r="S1164">
            <v>596</v>
          </cell>
          <cell r="T1164">
            <v>10.200000000000001</v>
          </cell>
          <cell r="U1164" t="str">
            <v>Gap</v>
          </cell>
          <cell r="V1164">
            <v>0</v>
          </cell>
          <cell r="W1164" t="str">
            <v>FALSE מעלה עירון</v>
          </cell>
          <cell r="X1164">
            <v>501</v>
          </cell>
          <cell r="Y1164">
            <v>0</v>
          </cell>
          <cell r="Z1164">
            <v>11</v>
          </cell>
          <cell r="AA1164" t="str">
            <v/>
          </cell>
          <cell r="AB1164">
            <v>0</v>
          </cell>
        </row>
        <row r="1165">
          <cell r="B1165">
            <v>1327</v>
          </cell>
          <cell r="C1165" t="str">
            <v>מעלה עירון</v>
          </cell>
          <cell r="D1165">
            <v>8419</v>
          </cell>
          <cell r="E1165" t="str">
            <v>ץ</v>
          </cell>
          <cell r="F1165" t="str">
            <v>ץ מעלה עירון</v>
          </cell>
          <cell r="G1165" t="str">
            <v>אל עדאלה</v>
          </cell>
          <cell r="H1165" t="str">
            <v>ג'בארין עלי</v>
          </cell>
          <cell r="I1165" t="str">
            <v>מעלה עירון ג'בארין עלי</v>
          </cell>
          <cell r="J1165">
            <v>6561</v>
          </cell>
          <cell r="K1165">
            <v>6561</v>
          </cell>
          <cell r="L1165">
            <v>2.7434842249657062E-3</v>
          </cell>
          <cell r="M1165">
            <v>18</v>
          </cell>
          <cell r="N1165">
            <v>2.7434842249657062E-3</v>
          </cell>
          <cell r="O1165">
            <v>18</v>
          </cell>
          <cell r="P1165">
            <v>11</v>
          </cell>
          <cell r="Q1165" t="b">
            <v>0</v>
          </cell>
          <cell r="R1165">
            <v>0</v>
          </cell>
          <cell r="S1165">
            <v>596</v>
          </cell>
          <cell r="T1165">
            <v>10.200000000000001</v>
          </cell>
          <cell r="U1165" t="str">
            <v>Gap</v>
          </cell>
          <cell r="V1165">
            <v>0</v>
          </cell>
          <cell r="W1165" t="str">
            <v>FALSE מעלה עירון</v>
          </cell>
          <cell r="X1165">
            <v>501</v>
          </cell>
          <cell r="Y1165">
            <v>0</v>
          </cell>
          <cell r="Z1165">
            <v>11</v>
          </cell>
          <cell r="AA1165" t="str">
            <v/>
          </cell>
          <cell r="AB1165">
            <v>0</v>
          </cell>
        </row>
        <row r="1166">
          <cell r="B1166">
            <v>1327</v>
          </cell>
          <cell r="C1166" t="str">
            <v>מעלה עירון</v>
          </cell>
          <cell r="D1166">
            <v>8419</v>
          </cell>
          <cell r="E1166" t="str">
            <v>ז</v>
          </cell>
          <cell r="F1166" t="str">
            <v>ז מעלה עירון</v>
          </cell>
          <cell r="G1166" t="str">
            <v>אלתואפוק</v>
          </cell>
          <cell r="H1166" t="str">
            <v>אגבאריה מוסטפא</v>
          </cell>
          <cell r="I1166" t="str">
            <v>מעלה עירון אגבאריה מוסטפא</v>
          </cell>
          <cell r="J1166">
            <v>6561</v>
          </cell>
          <cell r="K1166">
            <v>6561</v>
          </cell>
          <cell r="L1166">
            <v>1.9814052735863436E-3</v>
          </cell>
          <cell r="M1166">
            <v>13</v>
          </cell>
          <cell r="N1166">
            <v>1.9814052735863436E-3</v>
          </cell>
          <cell r="O1166">
            <v>13</v>
          </cell>
          <cell r="P1166">
            <v>11</v>
          </cell>
          <cell r="Q1166" t="b">
            <v>0</v>
          </cell>
          <cell r="R1166">
            <v>0</v>
          </cell>
          <cell r="S1166">
            <v>596</v>
          </cell>
          <cell r="T1166">
            <v>10.200000000000001</v>
          </cell>
          <cell r="U1166" t="str">
            <v>Gap</v>
          </cell>
          <cell r="V1166">
            <v>0</v>
          </cell>
          <cell r="W1166" t="str">
            <v>FALSE מעלה עירון</v>
          </cell>
          <cell r="X1166">
            <v>501</v>
          </cell>
          <cell r="Y1166">
            <v>0</v>
          </cell>
          <cell r="Z1166">
            <v>11</v>
          </cell>
          <cell r="AA1166" t="str">
            <v/>
          </cell>
          <cell r="AB1166">
            <v>0</v>
          </cell>
        </row>
        <row r="1167">
          <cell r="B1167">
            <v>1063</v>
          </cell>
          <cell r="C1167" t="str">
            <v>מעלות-תרשיחא</v>
          </cell>
          <cell r="D1167">
            <v>17930</v>
          </cell>
          <cell r="E1167" t="str">
            <v>מתש</v>
          </cell>
          <cell r="F1167" t="str">
            <v>מתש מעלות-תרשיחא</v>
          </cell>
          <cell r="G1167" t="str">
            <v>מעלות תרשיחא שלנו</v>
          </cell>
          <cell r="H1167" t="str">
            <v>בוחבוט שלמה</v>
          </cell>
          <cell r="I1167" t="str">
            <v>מעלות-תרשיחא בוחבוט שלמה</v>
          </cell>
          <cell r="J1167">
            <v>10863</v>
          </cell>
          <cell r="K1167">
            <v>10863</v>
          </cell>
          <cell r="L1167">
            <v>0.27865230599281965</v>
          </cell>
          <cell r="M1167">
            <v>3027</v>
          </cell>
          <cell r="N1167">
            <v>0.27865230599281965</v>
          </cell>
          <cell r="O1167">
            <v>3027</v>
          </cell>
          <cell r="P1167">
            <v>13</v>
          </cell>
          <cell r="Q1167" t="b">
            <v>1</v>
          </cell>
          <cell r="R1167">
            <v>3.6</v>
          </cell>
          <cell r="S1167">
            <v>836</v>
          </cell>
          <cell r="T1167">
            <v>9.6000000000000014</v>
          </cell>
          <cell r="U1167" t="str">
            <v>Gap</v>
          </cell>
          <cell r="V1167">
            <v>1</v>
          </cell>
          <cell r="W1167" t="str">
            <v>TRUE מעלות-תרשיחא</v>
          </cell>
          <cell r="X1167">
            <v>8001</v>
          </cell>
          <cell r="Y1167">
            <v>5</v>
          </cell>
          <cell r="Z1167">
            <v>12</v>
          </cell>
          <cell r="AA1167" t="str">
            <v>Gap</v>
          </cell>
          <cell r="AB1167">
            <v>6</v>
          </cell>
        </row>
        <row r="1168">
          <cell r="B1168">
            <v>1063</v>
          </cell>
          <cell r="C1168" t="str">
            <v>מעלות-תרשיחא</v>
          </cell>
          <cell r="D1168">
            <v>17930</v>
          </cell>
          <cell r="E1168" t="str">
            <v>ל</v>
          </cell>
          <cell r="F1168" t="str">
            <v>ל מעלות-תרשיחא</v>
          </cell>
          <cell r="G1168" t="str">
            <v>מעלות תרשיחא ביתנו בראשות ארקדי פומרנץ</v>
          </cell>
          <cell r="H1168" t="str">
            <v>פומרנץ ארקדי</v>
          </cell>
          <cell r="I1168" t="str">
            <v>מעלות-תרשיחא פומרנץ ארקדי</v>
          </cell>
          <cell r="J1168">
            <v>10863</v>
          </cell>
          <cell r="K1168">
            <v>10863</v>
          </cell>
          <cell r="L1168">
            <v>0.15925619073920649</v>
          </cell>
          <cell r="M1168">
            <v>1730</v>
          </cell>
          <cell r="N1168">
            <v>0.15925619073920649</v>
          </cell>
          <cell r="O1168">
            <v>1730.0000000000002</v>
          </cell>
          <cell r="P1168">
            <v>13</v>
          </cell>
          <cell r="Q1168" t="b">
            <v>1</v>
          </cell>
          <cell r="R1168">
            <v>2.1</v>
          </cell>
          <cell r="S1168">
            <v>836</v>
          </cell>
          <cell r="T1168">
            <v>9.6000000000000014</v>
          </cell>
          <cell r="U1168" t="str">
            <v>Gap</v>
          </cell>
          <cell r="V1168">
            <v>0</v>
          </cell>
          <cell r="W1168" t="str">
            <v>TRUE מעלות-תרשיחא</v>
          </cell>
          <cell r="X1168">
            <v>8001</v>
          </cell>
          <cell r="Y1168">
            <v>3</v>
          </cell>
          <cell r="Z1168">
            <v>12</v>
          </cell>
          <cell r="AA1168" t="str">
            <v>Gap</v>
          </cell>
          <cell r="AB1168">
            <v>3</v>
          </cell>
        </row>
        <row r="1169">
          <cell r="B1169">
            <v>1063</v>
          </cell>
          <cell r="C1169" t="str">
            <v>מעלות-תרשיחא</v>
          </cell>
          <cell r="D1169">
            <v>17930</v>
          </cell>
          <cell r="E1169" t="str">
            <v>ד</v>
          </cell>
          <cell r="F1169" t="str">
            <v>ד מעלות-תרשיחא</v>
          </cell>
          <cell r="G1169" t="str">
            <v>ברית לאומית דימוקרטית</v>
          </cell>
          <cell r="I1169" t="str">
            <v xml:space="preserve">מעלות-תרשיחא </v>
          </cell>
          <cell r="J1169">
            <v>10863</v>
          </cell>
          <cell r="K1169">
            <v>10863</v>
          </cell>
          <cell r="L1169">
            <v>8.2205652213937219E-2</v>
          </cell>
          <cell r="M1169">
            <v>893</v>
          </cell>
          <cell r="N1169">
            <v>8.2205652213937219E-2</v>
          </cell>
          <cell r="O1169">
            <v>893</v>
          </cell>
          <cell r="P1169">
            <v>13</v>
          </cell>
          <cell r="Q1169" t="b">
            <v>1</v>
          </cell>
          <cell r="R1169">
            <v>1.1000000000000001</v>
          </cell>
          <cell r="S1169">
            <v>836</v>
          </cell>
          <cell r="T1169">
            <v>9.6000000000000014</v>
          </cell>
          <cell r="U1169" t="str">
            <v>Gap</v>
          </cell>
          <cell r="V1169">
            <v>0</v>
          </cell>
          <cell r="W1169" t="str">
            <v>TRUE מעלות-תרשיחא</v>
          </cell>
          <cell r="X1169">
            <v>8001</v>
          </cell>
          <cell r="Y1169">
            <v>1</v>
          </cell>
          <cell r="Z1169">
            <v>12</v>
          </cell>
          <cell r="AA1169" t="str">
            <v>Gap</v>
          </cell>
          <cell r="AB1169">
            <v>1</v>
          </cell>
        </row>
        <row r="1170">
          <cell r="B1170">
            <v>1063</v>
          </cell>
          <cell r="C1170" t="str">
            <v>מעלות-תרשיחא</v>
          </cell>
          <cell r="D1170">
            <v>17930</v>
          </cell>
          <cell r="E1170" t="str">
            <v>מחל</v>
          </cell>
          <cell r="F1170" t="str">
            <v>מחל מעלות-תרשיחא</v>
          </cell>
          <cell r="G1170" t="str">
            <v>הליכוד בראשות ליאור לסרי</v>
          </cell>
          <cell r="I1170" t="str">
            <v xml:space="preserve">מעלות-תרשיחא </v>
          </cell>
          <cell r="J1170">
            <v>10863</v>
          </cell>
          <cell r="K1170">
            <v>10863</v>
          </cell>
          <cell r="L1170">
            <v>7.6590260517352488E-2</v>
          </cell>
          <cell r="M1170">
            <v>832</v>
          </cell>
          <cell r="N1170">
            <v>7.6590260517352488E-2</v>
          </cell>
          <cell r="O1170">
            <v>832.00000000000011</v>
          </cell>
          <cell r="P1170">
            <v>13</v>
          </cell>
          <cell r="Q1170" t="b">
            <v>1</v>
          </cell>
          <cell r="R1170">
            <v>1</v>
          </cell>
          <cell r="S1170">
            <v>836</v>
          </cell>
          <cell r="T1170">
            <v>9.6000000000000014</v>
          </cell>
          <cell r="U1170" t="str">
            <v>Gap</v>
          </cell>
          <cell r="V1170">
            <v>0</v>
          </cell>
          <cell r="W1170" t="str">
            <v>TRUE מעלות-תרשיחא</v>
          </cell>
          <cell r="X1170">
            <v>8001</v>
          </cell>
          <cell r="Y1170">
            <v>1</v>
          </cell>
          <cell r="Z1170">
            <v>12</v>
          </cell>
          <cell r="AA1170" t="str">
            <v>Gap</v>
          </cell>
          <cell r="AB1170">
            <v>1</v>
          </cell>
        </row>
        <row r="1171">
          <cell r="B1171">
            <v>1063</v>
          </cell>
          <cell r="C1171" t="str">
            <v>מעלות-תרשיחא</v>
          </cell>
          <cell r="D1171">
            <v>17930</v>
          </cell>
          <cell r="E1171" t="str">
            <v>ק</v>
          </cell>
          <cell r="F1171" t="str">
            <v>ק מעלות-תרשיחא</v>
          </cell>
          <cell r="G1171" t="str">
            <v>אחווה ושיתוף</v>
          </cell>
          <cell r="I1171" t="str">
            <v xml:space="preserve">מעלות-תרשיחא </v>
          </cell>
          <cell r="J1171">
            <v>10863</v>
          </cell>
          <cell r="K1171">
            <v>10863</v>
          </cell>
          <cell r="L1171">
            <v>7.1987480438184662E-2</v>
          </cell>
          <cell r="M1171">
            <v>782</v>
          </cell>
          <cell r="N1171">
            <v>7.1987480438184662E-2</v>
          </cell>
          <cell r="O1171">
            <v>782</v>
          </cell>
          <cell r="P1171">
            <v>13</v>
          </cell>
          <cell r="Q1171" t="b">
            <v>1</v>
          </cell>
          <cell r="R1171">
            <v>0.9</v>
          </cell>
          <cell r="S1171">
            <v>836</v>
          </cell>
          <cell r="T1171">
            <v>9.6000000000000014</v>
          </cell>
          <cell r="U1171" t="str">
            <v>Gap</v>
          </cell>
          <cell r="V1171">
            <v>0</v>
          </cell>
          <cell r="W1171" t="str">
            <v>TRUE מעלות-תרשיחא</v>
          </cell>
          <cell r="X1171">
            <v>8001</v>
          </cell>
          <cell r="Y1171">
            <v>1</v>
          </cell>
          <cell r="Z1171">
            <v>12</v>
          </cell>
          <cell r="AA1171" t="str">
            <v>Gap</v>
          </cell>
          <cell r="AB1171">
            <v>1</v>
          </cell>
        </row>
        <row r="1172">
          <cell r="B1172">
            <v>1063</v>
          </cell>
          <cell r="C1172" t="str">
            <v>מעלות-תרשיחא</v>
          </cell>
          <cell r="D1172">
            <v>17930</v>
          </cell>
          <cell r="E1172" t="str">
            <v>שס</v>
          </cell>
          <cell r="F1172" t="str">
            <v>שס מעלות-תרשיחא</v>
          </cell>
          <cell r="G1172" t="str">
            <v>ההתאחדות הספרדית העולמית שומרי תורה</v>
          </cell>
          <cell r="I1172" t="str">
            <v xml:space="preserve">מעלות-תרשיחא </v>
          </cell>
          <cell r="J1172">
            <v>10863</v>
          </cell>
          <cell r="K1172">
            <v>10863</v>
          </cell>
          <cell r="L1172">
            <v>6.7844978366933623E-2</v>
          </cell>
          <cell r="M1172">
            <v>737</v>
          </cell>
          <cell r="N1172">
            <v>6.7844978366933623E-2</v>
          </cell>
          <cell r="O1172">
            <v>736.99999999999989</v>
          </cell>
          <cell r="P1172">
            <v>13</v>
          </cell>
          <cell r="Q1172" t="b">
            <v>1</v>
          </cell>
          <cell r="R1172">
            <v>0.9</v>
          </cell>
          <cell r="S1172">
            <v>836</v>
          </cell>
          <cell r="T1172">
            <v>9.6000000000000014</v>
          </cell>
          <cell r="U1172" t="str">
            <v>Gap</v>
          </cell>
          <cell r="V1172">
            <v>0</v>
          </cell>
          <cell r="W1172" t="str">
            <v>TRUE מעלות-תרשיחא</v>
          </cell>
          <cell r="X1172">
            <v>8001</v>
          </cell>
          <cell r="Y1172">
            <v>1</v>
          </cell>
          <cell r="Z1172">
            <v>12</v>
          </cell>
          <cell r="AA1172" t="str">
            <v>Gap</v>
          </cell>
          <cell r="AB1172">
            <v>1</v>
          </cell>
        </row>
        <row r="1173">
          <cell r="B1173">
            <v>1063</v>
          </cell>
          <cell r="C1173" t="str">
            <v>מעלות-תרשיחא</v>
          </cell>
          <cell r="D1173">
            <v>17930</v>
          </cell>
          <cell r="E1173" t="str">
            <v>טב</v>
          </cell>
          <cell r="F1173" t="str">
            <v>טב מעלות-תרשיחא</v>
          </cell>
          <cell r="G1173" t="str">
            <v>הבית היהודי</v>
          </cell>
          <cell r="I1173" t="str">
            <v xml:space="preserve">מעלות-תרשיחא </v>
          </cell>
          <cell r="J1173">
            <v>10863</v>
          </cell>
          <cell r="K1173">
            <v>10863</v>
          </cell>
          <cell r="L1173">
            <v>5.5693638957930593E-2</v>
          </cell>
          <cell r="M1173">
            <v>605</v>
          </cell>
          <cell r="N1173">
            <v>5.5693638957930593E-2</v>
          </cell>
          <cell r="O1173">
            <v>605</v>
          </cell>
          <cell r="P1173">
            <v>13</v>
          </cell>
          <cell r="Q1173" t="b">
            <v>0</v>
          </cell>
          <cell r="R1173">
            <v>0</v>
          </cell>
          <cell r="S1173">
            <v>836</v>
          </cell>
          <cell r="T1173">
            <v>9.6000000000000014</v>
          </cell>
          <cell r="U1173" t="str">
            <v>Gap</v>
          </cell>
          <cell r="V1173">
            <v>0</v>
          </cell>
          <cell r="W1173" t="str">
            <v>FALSE מעלות-תרשיחא</v>
          </cell>
          <cell r="X1173">
            <v>2862</v>
          </cell>
          <cell r="Y1173">
            <v>0</v>
          </cell>
          <cell r="Z1173">
            <v>12</v>
          </cell>
          <cell r="AA1173" t="str">
            <v>Gap</v>
          </cell>
          <cell r="AB1173">
            <v>0</v>
          </cell>
        </row>
        <row r="1174">
          <cell r="B1174">
            <v>1063</v>
          </cell>
          <cell r="C1174" t="str">
            <v>מעלות-תרשיחא</v>
          </cell>
          <cell r="D1174">
            <v>17930</v>
          </cell>
          <cell r="E1174" t="str">
            <v>ע</v>
          </cell>
          <cell r="F1174" t="str">
            <v>ע מעלות-תרשיחא</v>
          </cell>
          <cell r="G1174" t="str">
            <v>המפלגה הדמוקרטית הערבית</v>
          </cell>
          <cell r="I1174" t="str">
            <v xml:space="preserve">מעלות-תרשיחא </v>
          </cell>
          <cell r="J1174">
            <v>10863</v>
          </cell>
          <cell r="K1174">
            <v>10863</v>
          </cell>
          <cell r="L1174">
            <v>5.0262358464512567E-2</v>
          </cell>
          <cell r="M1174">
            <v>546</v>
          </cell>
          <cell r="N1174">
            <v>5.0262358464512567E-2</v>
          </cell>
          <cell r="O1174">
            <v>546</v>
          </cell>
          <cell r="P1174">
            <v>13</v>
          </cell>
          <cell r="Q1174" t="b">
            <v>0</v>
          </cell>
          <cell r="R1174">
            <v>0</v>
          </cell>
          <cell r="S1174">
            <v>836</v>
          </cell>
          <cell r="T1174">
            <v>9.6000000000000014</v>
          </cell>
          <cell r="U1174" t="str">
            <v>Gap</v>
          </cell>
          <cell r="V1174">
            <v>0</v>
          </cell>
          <cell r="W1174" t="str">
            <v>FALSE מעלות-תרשיחא</v>
          </cell>
          <cell r="X1174">
            <v>2862</v>
          </cell>
          <cell r="Y1174">
            <v>0</v>
          </cell>
          <cell r="Z1174">
            <v>12</v>
          </cell>
          <cell r="AA1174" t="str">
            <v>Gap</v>
          </cell>
          <cell r="AB1174">
            <v>0</v>
          </cell>
        </row>
        <row r="1175">
          <cell r="B1175">
            <v>1063</v>
          </cell>
          <cell r="C1175" t="str">
            <v>מעלות-תרשיחא</v>
          </cell>
          <cell r="D1175">
            <v>17930</v>
          </cell>
          <cell r="E1175" t="str">
            <v>נ</v>
          </cell>
          <cell r="F1175" t="str">
            <v>נ מעלות-תרשיחא</v>
          </cell>
          <cell r="G1175" t="str">
            <v>תרשיחא העתיד אלמוסתקבל</v>
          </cell>
          <cell r="I1175" t="str">
            <v xml:space="preserve">מעלות-תרשיחא </v>
          </cell>
          <cell r="J1175">
            <v>10863</v>
          </cell>
          <cell r="K1175">
            <v>10863</v>
          </cell>
          <cell r="L1175">
            <v>4.6856301205928381E-2</v>
          </cell>
          <cell r="M1175">
            <v>509</v>
          </cell>
          <cell r="N1175">
            <v>4.6856301205928381E-2</v>
          </cell>
          <cell r="O1175">
            <v>509</v>
          </cell>
          <cell r="P1175">
            <v>13</v>
          </cell>
          <cell r="Q1175" t="b">
            <v>0</v>
          </cell>
          <cell r="R1175">
            <v>0</v>
          </cell>
          <cell r="S1175">
            <v>836</v>
          </cell>
          <cell r="T1175">
            <v>9.6000000000000014</v>
          </cell>
          <cell r="U1175" t="str">
            <v>Gap</v>
          </cell>
          <cell r="V1175">
            <v>0</v>
          </cell>
          <cell r="W1175" t="str">
            <v>FALSE מעלות-תרשיחא</v>
          </cell>
          <cell r="X1175">
            <v>2862</v>
          </cell>
          <cell r="Y1175">
            <v>0</v>
          </cell>
          <cell r="Z1175">
            <v>12</v>
          </cell>
          <cell r="AA1175" t="str">
            <v>Gap</v>
          </cell>
          <cell r="AB1175">
            <v>0</v>
          </cell>
        </row>
        <row r="1176">
          <cell r="B1176">
            <v>1063</v>
          </cell>
          <cell r="C1176" t="str">
            <v>מעלות-תרשיחא</v>
          </cell>
          <cell r="D1176">
            <v>17930</v>
          </cell>
          <cell r="E1176" t="str">
            <v>ת</v>
          </cell>
          <cell r="F1176" t="str">
            <v>ת מעלות-תרשיחא</v>
          </cell>
          <cell r="G1176" t="str">
            <v>תרשיחא לשינוי והתחדשות בראשות ג'ורג' עבליני</v>
          </cell>
          <cell r="I1176" t="str">
            <v xml:space="preserve">מעלות-תרשיחא </v>
          </cell>
          <cell r="J1176">
            <v>10863</v>
          </cell>
          <cell r="K1176">
            <v>10863</v>
          </cell>
          <cell r="L1176">
            <v>4.2713799134677342E-2</v>
          </cell>
          <cell r="M1176">
            <v>464</v>
          </cell>
          <cell r="N1176">
            <v>4.2713799134677342E-2</v>
          </cell>
          <cell r="O1176">
            <v>463.99999999999994</v>
          </cell>
          <cell r="P1176">
            <v>13</v>
          </cell>
          <cell r="Q1176" t="b">
            <v>0</v>
          </cell>
          <cell r="R1176">
            <v>0</v>
          </cell>
          <cell r="S1176">
            <v>836</v>
          </cell>
          <cell r="T1176">
            <v>9.6000000000000014</v>
          </cell>
          <cell r="U1176" t="str">
            <v>Gap</v>
          </cell>
          <cell r="V1176">
            <v>0</v>
          </cell>
          <cell r="W1176" t="str">
            <v>FALSE מעלות-תרשיחא</v>
          </cell>
          <cell r="X1176">
            <v>2862</v>
          </cell>
          <cell r="Y1176">
            <v>0</v>
          </cell>
          <cell r="Z1176">
            <v>12</v>
          </cell>
          <cell r="AA1176" t="str">
            <v>Gap</v>
          </cell>
          <cell r="AB1176">
            <v>0</v>
          </cell>
        </row>
        <row r="1177">
          <cell r="B1177">
            <v>1063</v>
          </cell>
          <cell r="C1177" t="str">
            <v>מעלות-תרשיחא</v>
          </cell>
          <cell r="D1177">
            <v>17930</v>
          </cell>
          <cell r="E1177" t="str">
            <v>זך</v>
          </cell>
          <cell r="F1177" t="str">
            <v>זך מעלות-תרשיחא</v>
          </cell>
          <cell r="G1177" t="str">
            <v>אחדות בהובלת ברוך מיכאלי,יואב בןשטרית,יעל רוזנפלד,דני אברגיל,יורם ביתן,מנחם ולדמן</v>
          </cell>
          <cell r="I1177" t="str">
            <v xml:space="preserve">מעלות-תרשיחא </v>
          </cell>
          <cell r="J1177">
            <v>10863</v>
          </cell>
          <cell r="K1177">
            <v>10863</v>
          </cell>
          <cell r="L1177">
            <v>3.4520850593758631E-2</v>
          </cell>
          <cell r="M1177">
            <v>375</v>
          </cell>
          <cell r="N1177">
            <v>3.4520850593758631E-2</v>
          </cell>
          <cell r="O1177">
            <v>375</v>
          </cell>
          <cell r="P1177">
            <v>13</v>
          </cell>
          <cell r="Q1177" t="b">
            <v>0</v>
          </cell>
          <cell r="R1177">
            <v>0</v>
          </cell>
          <cell r="S1177">
            <v>836</v>
          </cell>
          <cell r="T1177">
            <v>9.6000000000000014</v>
          </cell>
          <cell r="U1177" t="str">
            <v>Gap</v>
          </cell>
          <cell r="V1177">
            <v>0</v>
          </cell>
          <cell r="W1177" t="str">
            <v>FALSE מעלות-תרשיחא</v>
          </cell>
          <cell r="X1177">
            <v>2862</v>
          </cell>
          <cell r="Y1177">
            <v>0</v>
          </cell>
          <cell r="Z1177">
            <v>12</v>
          </cell>
          <cell r="AA1177" t="str">
            <v>Gap</v>
          </cell>
          <cell r="AB1177">
            <v>0</v>
          </cell>
        </row>
        <row r="1178">
          <cell r="B1178">
            <v>1063</v>
          </cell>
          <cell r="C1178" t="str">
            <v>מעלות-תרשיחא</v>
          </cell>
          <cell r="D1178">
            <v>17930</v>
          </cell>
          <cell r="E1178" t="str">
            <v>בס</v>
          </cell>
          <cell r="F1178" t="str">
            <v>בס מעלות-תרשיחא</v>
          </cell>
          <cell r="G1178" t="str">
            <v>חזית דתית מעלות</v>
          </cell>
          <cell r="H1178" t="str">
            <v>זגורי שמעון אברהם</v>
          </cell>
          <cell r="I1178" t="str">
            <v>מעלות-תרשיחא זגורי שמעון אברהם</v>
          </cell>
          <cell r="J1178">
            <v>10863</v>
          </cell>
          <cell r="K1178">
            <v>10863</v>
          </cell>
          <cell r="L1178">
            <v>1.7582619902421062E-2</v>
          </cell>
          <cell r="M1178">
            <v>191</v>
          </cell>
          <cell r="N1178">
            <v>1.7582619902421062E-2</v>
          </cell>
          <cell r="O1178">
            <v>191</v>
          </cell>
          <cell r="P1178">
            <v>13</v>
          </cell>
          <cell r="Q1178" t="b">
            <v>0</v>
          </cell>
          <cell r="R1178">
            <v>0</v>
          </cell>
          <cell r="S1178">
            <v>836</v>
          </cell>
          <cell r="T1178">
            <v>9.6000000000000014</v>
          </cell>
          <cell r="U1178" t="str">
            <v>Gap</v>
          </cell>
          <cell r="V1178">
            <v>0</v>
          </cell>
          <cell r="W1178" t="str">
            <v>FALSE מעלות-תרשיחא</v>
          </cell>
          <cell r="X1178">
            <v>2862</v>
          </cell>
          <cell r="Y1178">
            <v>0</v>
          </cell>
          <cell r="Z1178">
            <v>12</v>
          </cell>
          <cell r="AA1178" t="str">
            <v>Gap</v>
          </cell>
          <cell r="AB1178">
            <v>0</v>
          </cell>
        </row>
        <row r="1179">
          <cell r="B1179">
            <v>1063</v>
          </cell>
          <cell r="C1179" t="str">
            <v>מעלות-תרשיחא</v>
          </cell>
          <cell r="D1179">
            <v>17930</v>
          </cell>
          <cell r="E1179" t="str">
            <v>י</v>
          </cell>
          <cell r="F1179" t="str">
            <v>י מעלות-תרשיחא</v>
          </cell>
          <cell r="G1179" t="str">
            <v>מעלות החדשה</v>
          </cell>
          <cell r="I1179" t="str">
            <v xml:space="preserve">מעלות-תרשיחא </v>
          </cell>
          <cell r="J1179">
            <v>10863</v>
          </cell>
          <cell r="K1179">
            <v>10863</v>
          </cell>
          <cell r="L1179">
            <v>1.5833563472337293E-2</v>
          </cell>
          <cell r="M1179">
            <v>172</v>
          </cell>
          <cell r="N1179">
            <v>1.5833563472337293E-2</v>
          </cell>
          <cell r="O1179">
            <v>172</v>
          </cell>
          <cell r="P1179">
            <v>13</v>
          </cell>
          <cell r="Q1179" t="b">
            <v>0</v>
          </cell>
          <cell r="R1179">
            <v>0</v>
          </cell>
          <cell r="S1179">
            <v>836</v>
          </cell>
          <cell r="T1179">
            <v>9.6000000000000014</v>
          </cell>
          <cell r="U1179" t="str">
            <v>Gap</v>
          </cell>
          <cell r="V1179">
            <v>0</v>
          </cell>
          <cell r="W1179" t="str">
            <v>FALSE מעלות-תרשיחא</v>
          </cell>
          <cell r="X1179">
            <v>2862</v>
          </cell>
          <cell r="Y1179">
            <v>0</v>
          </cell>
          <cell r="Z1179">
            <v>12</v>
          </cell>
          <cell r="AA1179" t="str">
            <v>Gap</v>
          </cell>
          <cell r="AB1179">
            <v>0</v>
          </cell>
        </row>
        <row r="1180">
          <cell r="B1180">
            <v>99</v>
          </cell>
          <cell r="C1180" t="str">
            <v>מצפה רמון</v>
          </cell>
          <cell r="D1180">
            <v>3726</v>
          </cell>
          <cell r="E1180" t="str">
            <v>רם</v>
          </cell>
          <cell r="F1180" t="str">
            <v>רם מצפה רמון</v>
          </cell>
          <cell r="G1180" t="str">
            <v>יוזמה ושינוי</v>
          </cell>
          <cell r="H1180" t="str">
            <v>מרום רוני</v>
          </cell>
          <cell r="I1180" t="str">
            <v>מצפה רמון מרום רוני</v>
          </cell>
          <cell r="J1180">
            <v>2514</v>
          </cell>
          <cell r="K1180">
            <v>2514</v>
          </cell>
          <cell r="L1180">
            <v>0.29594272076372313</v>
          </cell>
          <cell r="M1180">
            <v>744</v>
          </cell>
          <cell r="N1180">
            <v>0.29594272076372313</v>
          </cell>
          <cell r="O1180">
            <v>744</v>
          </cell>
          <cell r="P1180">
            <v>9</v>
          </cell>
          <cell r="Q1180" t="b">
            <v>1</v>
          </cell>
          <cell r="R1180">
            <v>2.7</v>
          </cell>
          <cell r="S1180">
            <v>279</v>
          </cell>
          <cell r="T1180">
            <v>7.9000000000000012</v>
          </cell>
          <cell r="U1180" t="str">
            <v>Gap</v>
          </cell>
          <cell r="V1180">
            <v>1</v>
          </cell>
          <cell r="W1180" t="str">
            <v>TRUE מצפה רמון</v>
          </cell>
          <cell r="X1180">
            <v>2196</v>
          </cell>
          <cell r="Y1180">
            <v>3</v>
          </cell>
          <cell r="Z1180">
            <v>8</v>
          </cell>
          <cell r="AA1180" t="str">
            <v>Gap</v>
          </cell>
          <cell r="AB1180">
            <v>4</v>
          </cell>
        </row>
        <row r="1181">
          <cell r="B1181">
            <v>99</v>
          </cell>
          <cell r="C1181" t="str">
            <v>מצפה רמון</v>
          </cell>
          <cell r="D1181">
            <v>3726</v>
          </cell>
          <cell r="E1181" t="str">
            <v>אמת</v>
          </cell>
          <cell r="F1181" t="str">
            <v>אמת מצפה רמון</v>
          </cell>
          <cell r="G1181" t="str">
            <v>מצפה אחת בראשות פלורה שושן</v>
          </cell>
          <cell r="H1181" t="str">
            <v>שושן פלורה</v>
          </cell>
          <cell r="I1181" t="str">
            <v>מצפה רמון שושן פלורה</v>
          </cell>
          <cell r="J1181">
            <v>2514</v>
          </cell>
          <cell r="K1181">
            <v>2514</v>
          </cell>
          <cell r="L1181">
            <v>0.2354813046937152</v>
          </cell>
          <cell r="M1181">
            <v>592</v>
          </cell>
          <cell r="N1181">
            <v>0.2354813046937152</v>
          </cell>
          <cell r="O1181">
            <v>592</v>
          </cell>
          <cell r="P1181">
            <v>9</v>
          </cell>
          <cell r="Q1181" t="b">
            <v>1</v>
          </cell>
          <cell r="R1181">
            <v>2.1</v>
          </cell>
          <cell r="S1181">
            <v>279</v>
          </cell>
          <cell r="T1181">
            <v>7.9000000000000012</v>
          </cell>
          <cell r="U1181" t="str">
            <v>Gap</v>
          </cell>
          <cell r="V1181">
            <v>0</v>
          </cell>
          <cell r="W1181" t="str">
            <v>TRUE מצפה רמון</v>
          </cell>
          <cell r="X1181">
            <v>2196</v>
          </cell>
          <cell r="Y1181">
            <v>2</v>
          </cell>
          <cell r="Z1181">
            <v>8</v>
          </cell>
          <cell r="AA1181" t="str">
            <v>Gap</v>
          </cell>
          <cell r="AB1181">
            <v>2</v>
          </cell>
        </row>
        <row r="1182">
          <cell r="B1182">
            <v>99</v>
          </cell>
          <cell r="C1182" t="str">
            <v>מצפה רמון</v>
          </cell>
          <cell r="D1182">
            <v>3726</v>
          </cell>
          <cell r="E1182" t="str">
            <v>נ</v>
          </cell>
          <cell r="F1182" t="str">
            <v>נ מצפה רמון</v>
          </cell>
          <cell r="G1182" t="str">
            <v>מאמינים במצפה</v>
          </cell>
          <cell r="I1182" t="str">
            <v xml:space="preserve">מצפה רמון </v>
          </cell>
          <cell r="J1182">
            <v>2514</v>
          </cell>
          <cell r="K1182">
            <v>2514</v>
          </cell>
          <cell r="L1182">
            <v>0.21280827366746222</v>
          </cell>
          <cell r="M1182">
            <v>535</v>
          </cell>
          <cell r="N1182">
            <v>0.21280827366746222</v>
          </cell>
          <cell r="O1182">
            <v>535</v>
          </cell>
          <cell r="P1182">
            <v>9</v>
          </cell>
          <cell r="Q1182" t="b">
            <v>1</v>
          </cell>
          <cell r="R1182">
            <v>1.9</v>
          </cell>
          <cell r="S1182">
            <v>279</v>
          </cell>
          <cell r="T1182">
            <v>7.9000000000000012</v>
          </cell>
          <cell r="U1182" t="str">
            <v>Gap</v>
          </cell>
          <cell r="V1182">
            <v>0</v>
          </cell>
          <cell r="W1182" t="str">
            <v>TRUE מצפה רמון</v>
          </cell>
          <cell r="X1182">
            <v>2196</v>
          </cell>
          <cell r="Y1182">
            <v>2</v>
          </cell>
          <cell r="Z1182">
            <v>8</v>
          </cell>
          <cell r="AA1182" t="str">
            <v>Gap</v>
          </cell>
          <cell r="AB1182">
            <v>2</v>
          </cell>
        </row>
        <row r="1183">
          <cell r="B1183">
            <v>99</v>
          </cell>
          <cell r="C1183" t="str">
            <v>מצפה רמון</v>
          </cell>
          <cell r="D1183">
            <v>3726</v>
          </cell>
          <cell r="E1183" t="str">
            <v>ל</v>
          </cell>
          <cell r="F1183" t="str">
            <v>ל מצפה רמון</v>
          </cell>
          <cell r="G1183" t="str">
            <v>ישראל ביתנו</v>
          </cell>
          <cell r="I1183" t="str">
            <v xml:space="preserve">מצפה רמון </v>
          </cell>
          <cell r="J1183">
            <v>2514</v>
          </cell>
          <cell r="K1183">
            <v>2514</v>
          </cell>
          <cell r="L1183">
            <v>0.12927605409705648</v>
          </cell>
          <cell r="M1183">
            <v>325</v>
          </cell>
          <cell r="N1183">
            <v>0.12927605409705648</v>
          </cell>
          <cell r="O1183">
            <v>325</v>
          </cell>
          <cell r="P1183">
            <v>9</v>
          </cell>
          <cell r="Q1183" t="b">
            <v>1</v>
          </cell>
          <cell r="R1183">
            <v>1.2</v>
          </cell>
          <cell r="S1183">
            <v>279</v>
          </cell>
          <cell r="T1183">
            <v>7.9000000000000012</v>
          </cell>
          <cell r="U1183" t="str">
            <v>Gap</v>
          </cell>
          <cell r="V1183">
            <v>0</v>
          </cell>
          <cell r="W1183" t="str">
            <v>TRUE מצפה רמון</v>
          </cell>
          <cell r="X1183">
            <v>2196</v>
          </cell>
          <cell r="Y1183">
            <v>1</v>
          </cell>
          <cell r="Z1183">
            <v>8</v>
          </cell>
          <cell r="AA1183" t="str">
            <v>Gap</v>
          </cell>
          <cell r="AB1183">
            <v>1</v>
          </cell>
        </row>
        <row r="1184">
          <cell r="B1184">
            <v>99</v>
          </cell>
          <cell r="C1184" t="str">
            <v>מצפה רמון</v>
          </cell>
          <cell r="D1184">
            <v>3726</v>
          </cell>
          <cell r="E1184" t="str">
            <v>חי</v>
          </cell>
          <cell r="F1184" t="str">
            <v>חי מצפה רמון</v>
          </cell>
          <cell r="G1184" t="str">
            <v>יחד</v>
          </cell>
          <cell r="H1184" t="str">
            <v>שיטרית דני</v>
          </cell>
          <cell r="I1184" t="str">
            <v>מצפה רמון שיטרית דני</v>
          </cell>
          <cell r="J1184">
            <v>2514</v>
          </cell>
          <cell r="K1184">
            <v>2514</v>
          </cell>
          <cell r="L1184">
            <v>5.4097056483691328E-2</v>
          </cell>
          <cell r="M1184">
            <v>136</v>
          </cell>
          <cell r="N1184">
            <v>5.4097056483691328E-2</v>
          </cell>
          <cell r="O1184">
            <v>136</v>
          </cell>
          <cell r="P1184">
            <v>9</v>
          </cell>
          <cell r="Q1184" t="b">
            <v>0</v>
          </cell>
          <cell r="R1184">
            <v>0</v>
          </cell>
          <cell r="S1184">
            <v>279</v>
          </cell>
          <cell r="T1184">
            <v>7.9000000000000012</v>
          </cell>
          <cell r="U1184" t="str">
            <v>Gap</v>
          </cell>
          <cell r="V1184">
            <v>0</v>
          </cell>
          <cell r="W1184" t="str">
            <v>FALSE מצפה רמון</v>
          </cell>
          <cell r="X1184">
            <v>318</v>
          </cell>
          <cell r="Y1184">
            <v>0</v>
          </cell>
          <cell r="Z1184">
            <v>8</v>
          </cell>
          <cell r="AA1184" t="str">
            <v>Gap</v>
          </cell>
          <cell r="AB1184">
            <v>0</v>
          </cell>
        </row>
        <row r="1185">
          <cell r="B1185">
            <v>99</v>
          </cell>
          <cell r="C1185" t="str">
            <v>מצפה רמון</v>
          </cell>
          <cell r="D1185">
            <v>3726</v>
          </cell>
          <cell r="E1185" t="str">
            <v>מרצ</v>
          </cell>
          <cell r="F1185" t="str">
            <v>מרצ מצפה רמון</v>
          </cell>
          <cell r="G1185" t="str">
            <v>מרצ בוחרים חיים</v>
          </cell>
          <cell r="I1185" t="str">
            <v xml:space="preserve">מצפה רמון </v>
          </cell>
          <cell r="J1185">
            <v>2514</v>
          </cell>
          <cell r="K1185">
            <v>2514</v>
          </cell>
          <cell r="L1185">
            <v>3.8583929992044554E-2</v>
          </cell>
          <cell r="M1185">
            <v>97</v>
          </cell>
          <cell r="N1185">
            <v>3.8583929992044554E-2</v>
          </cell>
          <cell r="O1185">
            <v>97.000000000000014</v>
          </cell>
          <cell r="P1185">
            <v>9</v>
          </cell>
          <cell r="Q1185" t="b">
            <v>0</v>
          </cell>
          <cell r="R1185">
            <v>0</v>
          </cell>
          <cell r="S1185">
            <v>279</v>
          </cell>
          <cell r="T1185">
            <v>7.9000000000000012</v>
          </cell>
          <cell r="U1185" t="str">
            <v>Gap</v>
          </cell>
          <cell r="V1185">
            <v>0</v>
          </cell>
          <cell r="W1185" t="str">
            <v>FALSE מצפה רמון</v>
          </cell>
          <cell r="X1185">
            <v>318</v>
          </cell>
          <cell r="Y1185">
            <v>0</v>
          </cell>
          <cell r="Z1185">
            <v>8</v>
          </cell>
          <cell r="AA1185" t="str">
            <v>Gap</v>
          </cell>
          <cell r="AB1185">
            <v>0</v>
          </cell>
        </row>
        <row r="1186">
          <cell r="B1186">
            <v>99</v>
          </cell>
          <cell r="C1186" t="str">
            <v>מצפה רמון</v>
          </cell>
          <cell r="D1186">
            <v>3726</v>
          </cell>
          <cell r="E1186" t="str">
            <v>ק</v>
          </cell>
          <cell r="F1186" t="str">
            <v>ק מצפה רמון</v>
          </cell>
          <cell r="G1186" t="str">
            <v>תלמ"ר - תושבים למען מצפה רמון בראשות אייבי אמר</v>
          </cell>
          <cell r="I1186" t="str">
            <v xml:space="preserve">מצפה רמון </v>
          </cell>
          <cell r="J1186">
            <v>2514</v>
          </cell>
          <cell r="K1186">
            <v>2514</v>
          </cell>
          <cell r="L1186">
            <v>3.3810660302307081E-2</v>
          </cell>
          <cell r="M1186">
            <v>85</v>
          </cell>
          <cell r="N1186">
            <v>3.3810660302307081E-2</v>
          </cell>
          <cell r="O1186">
            <v>85</v>
          </cell>
          <cell r="P1186">
            <v>9</v>
          </cell>
          <cell r="Q1186" t="b">
            <v>0</v>
          </cell>
          <cell r="R1186">
            <v>0</v>
          </cell>
          <cell r="S1186">
            <v>279</v>
          </cell>
          <cell r="T1186">
            <v>7.9000000000000012</v>
          </cell>
          <cell r="U1186" t="str">
            <v>Gap</v>
          </cell>
          <cell r="V1186">
            <v>0</v>
          </cell>
          <cell r="W1186" t="str">
            <v>FALSE מצפה רמון</v>
          </cell>
          <cell r="X1186">
            <v>318</v>
          </cell>
          <cell r="Y1186">
            <v>0</v>
          </cell>
          <cell r="Z1186">
            <v>8</v>
          </cell>
          <cell r="AA1186" t="str">
            <v>Gap</v>
          </cell>
          <cell r="AB1186">
            <v>0</v>
          </cell>
        </row>
        <row r="1187">
          <cell r="B1187">
            <v>520</v>
          </cell>
          <cell r="C1187" t="str">
            <v>משהד</v>
          </cell>
          <cell r="D1187">
            <v>4900</v>
          </cell>
          <cell r="E1187" t="str">
            <v>ץ</v>
          </cell>
          <cell r="F1187" t="str">
            <v>ץ משהד</v>
          </cell>
          <cell r="G1187" t="str">
            <v>אלקאימה אלוטניה</v>
          </cell>
          <cell r="I1187" t="str">
            <v xml:space="preserve">משהד </v>
          </cell>
          <cell r="J1187">
            <v>3759</v>
          </cell>
          <cell r="K1187">
            <v>3759</v>
          </cell>
          <cell r="L1187">
            <v>0.32561851556264965</v>
          </cell>
          <cell r="M1187">
            <v>1224</v>
          </cell>
          <cell r="N1187">
            <v>0.32561851556264965</v>
          </cell>
          <cell r="O1187">
            <v>1224</v>
          </cell>
          <cell r="P1187">
            <v>9</v>
          </cell>
          <cell r="Q1187" t="b">
            <v>1</v>
          </cell>
          <cell r="R1187">
            <v>2.9</v>
          </cell>
          <cell r="S1187">
            <v>418</v>
          </cell>
          <cell r="T1187">
            <v>8.9</v>
          </cell>
          <cell r="U1187" t="str">
            <v>Gap</v>
          </cell>
          <cell r="V1187">
            <v>0</v>
          </cell>
          <cell r="W1187" t="str">
            <v>TRUE משהד</v>
          </cell>
          <cell r="X1187">
            <v>3759</v>
          </cell>
          <cell r="Y1187">
            <v>3</v>
          </cell>
          <cell r="Z1187">
            <v>9</v>
          </cell>
          <cell r="AA1187" t="str">
            <v/>
          </cell>
          <cell r="AB1187">
            <v>3</v>
          </cell>
        </row>
        <row r="1188">
          <cell r="B1188">
            <v>520</v>
          </cell>
          <cell r="C1188" t="str">
            <v>משהד</v>
          </cell>
          <cell r="D1188">
            <v>4900</v>
          </cell>
          <cell r="E1188" t="str">
            <v>ק</v>
          </cell>
          <cell r="F1188" t="str">
            <v>ק משהד</v>
          </cell>
          <cell r="G1188" t="str">
            <v>אלג'יל אלג'דיד</v>
          </cell>
          <cell r="I1188" t="str">
            <v xml:space="preserve">משהד </v>
          </cell>
          <cell r="J1188">
            <v>3759</v>
          </cell>
          <cell r="K1188">
            <v>3759</v>
          </cell>
          <cell r="L1188">
            <v>0.17185421654695399</v>
          </cell>
          <cell r="M1188">
            <v>646</v>
          </cell>
          <cell r="N1188">
            <v>0.17185421654695399</v>
          </cell>
          <cell r="O1188">
            <v>646</v>
          </cell>
          <cell r="P1188">
            <v>9</v>
          </cell>
          <cell r="Q1188" t="b">
            <v>1</v>
          </cell>
          <cell r="R1188">
            <v>1.5</v>
          </cell>
          <cell r="S1188">
            <v>418</v>
          </cell>
          <cell r="T1188">
            <v>8.9</v>
          </cell>
          <cell r="U1188" t="str">
            <v>Gap</v>
          </cell>
          <cell r="V1188">
            <v>0</v>
          </cell>
          <cell r="W1188" t="str">
            <v>TRUE משהד</v>
          </cell>
          <cell r="X1188">
            <v>3759</v>
          </cell>
          <cell r="Y1188">
            <v>2</v>
          </cell>
          <cell r="Z1188">
            <v>9</v>
          </cell>
          <cell r="AA1188" t="str">
            <v/>
          </cell>
          <cell r="AB1188">
            <v>2</v>
          </cell>
        </row>
        <row r="1189">
          <cell r="B1189">
            <v>520</v>
          </cell>
          <cell r="C1189" t="str">
            <v>משהד</v>
          </cell>
          <cell r="D1189">
            <v>4900</v>
          </cell>
          <cell r="E1189" t="str">
            <v>ע</v>
          </cell>
          <cell r="F1189" t="str">
            <v>ע משהד</v>
          </cell>
          <cell r="G1189" t="str">
            <v>קדמה ואחווה</v>
          </cell>
          <cell r="H1189" t="str">
            <v>פריד אבראהים</v>
          </cell>
          <cell r="I1189" t="str">
            <v>משהד פריד אבראהים</v>
          </cell>
          <cell r="J1189">
            <v>3759</v>
          </cell>
          <cell r="K1189">
            <v>3759</v>
          </cell>
          <cell r="L1189">
            <v>0.15722266560255388</v>
          </cell>
          <cell r="M1189">
            <v>591</v>
          </cell>
          <cell r="N1189">
            <v>0.15722266560255388</v>
          </cell>
          <cell r="O1189">
            <v>591</v>
          </cell>
          <cell r="P1189">
            <v>9</v>
          </cell>
          <cell r="Q1189" t="b">
            <v>1</v>
          </cell>
          <cell r="R1189">
            <v>1.4</v>
          </cell>
          <cell r="S1189">
            <v>418</v>
          </cell>
          <cell r="T1189">
            <v>8.9</v>
          </cell>
          <cell r="U1189" t="str">
            <v>Gap</v>
          </cell>
          <cell r="V1189">
            <v>0</v>
          </cell>
          <cell r="W1189" t="str">
            <v>TRUE משהד</v>
          </cell>
          <cell r="X1189">
            <v>3759</v>
          </cell>
          <cell r="Y1189">
            <v>1</v>
          </cell>
          <cell r="Z1189">
            <v>9</v>
          </cell>
          <cell r="AA1189" t="str">
            <v/>
          </cell>
          <cell r="AB1189">
            <v>1</v>
          </cell>
        </row>
        <row r="1190">
          <cell r="B1190">
            <v>520</v>
          </cell>
          <cell r="C1190" t="str">
            <v>משהד</v>
          </cell>
          <cell r="D1190">
            <v>4900</v>
          </cell>
          <cell r="E1190" t="str">
            <v>ף</v>
          </cell>
          <cell r="F1190" t="str">
            <v>ף משהד</v>
          </cell>
          <cell r="G1190" t="str">
            <v>דרך השלום</v>
          </cell>
          <cell r="I1190" t="str">
            <v xml:space="preserve">משהד </v>
          </cell>
          <cell r="J1190">
            <v>3759</v>
          </cell>
          <cell r="K1190">
            <v>3759</v>
          </cell>
          <cell r="L1190">
            <v>0.12955573290768821</v>
          </cell>
          <cell r="M1190">
            <v>487</v>
          </cell>
          <cell r="N1190">
            <v>0.12955573290768821</v>
          </cell>
          <cell r="O1190">
            <v>487</v>
          </cell>
          <cell r="P1190">
            <v>9</v>
          </cell>
          <cell r="Q1190" t="b">
            <v>1</v>
          </cell>
          <cell r="R1190">
            <v>1.2</v>
          </cell>
          <cell r="S1190">
            <v>418</v>
          </cell>
          <cell r="T1190">
            <v>8.9</v>
          </cell>
          <cell r="U1190" t="str">
            <v>Gap</v>
          </cell>
          <cell r="V1190">
            <v>0</v>
          </cell>
          <cell r="W1190" t="str">
            <v>TRUE משהד</v>
          </cell>
          <cell r="X1190">
            <v>3759</v>
          </cell>
          <cell r="Y1190">
            <v>1</v>
          </cell>
          <cell r="Z1190">
            <v>9</v>
          </cell>
          <cell r="AA1190" t="str">
            <v/>
          </cell>
          <cell r="AB1190">
            <v>1</v>
          </cell>
        </row>
        <row r="1191">
          <cell r="B1191">
            <v>520</v>
          </cell>
          <cell r="C1191" t="str">
            <v>משהד</v>
          </cell>
          <cell r="D1191">
            <v>4900</v>
          </cell>
          <cell r="E1191" t="str">
            <v>י</v>
          </cell>
          <cell r="F1191" t="str">
            <v>י משהד</v>
          </cell>
          <cell r="G1191" t="str">
            <v>רואיה סאדקה</v>
          </cell>
          <cell r="I1191" t="str">
            <v xml:space="preserve">משהד </v>
          </cell>
          <cell r="J1191">
            <v>3759</v>
          </cell>
          <cell r="K1191">
            <v>3759</v>
          </cell>
          <cell r="L1191">
            <v>0.11252992817238627</v>
          </cell>
          <cell r="M1191">
            <v>423</v>
          </cell>
          <cell r="N1191">
            <v>0.11252992817238627</v>
          </cell>
          <cell r="O1191">
            <v>423</v>
          </cell>
          <cell r="P1191">
            <v>9</v>
          </cell>
          <cell r="Q1191" t="b">
            <v>1</v>
          </cell>
          <cell r="R1191">
            <v>1</v>
          </cell>
          <cell r="S1191">
            <v>418</v>
          </cell>
          <cell r="T1191">
            <v>8.9</v>
          </cell>
          <cell r="U1191" t="str">
            <v>Gap</v>
          </cell>
          <cell r="V1191">
            <v>0</v>
          </cell>
          <cell r="W1191" t="str">
            <v>TRUE משהד</v>
          </cell>
          <cell r="X1191">
            <v>3759</v>
          </cell>
          <cell r="Y1191">
            <v>1</v>
          </cell>
          <cell r="Z1191">
            <v>9</v>
          </cell>
          <cell r="AA1191" t="str">
            <v/>
          </cell>
          <cell r="AB1191">
            <v>1</v>
          </cell>
        </row>
        <row r="1192">
          <cell r="B1192">
            <v>520</v>
          </cell>
          <cell r="C1192" t="str">
            <v>משהד</v>
          </cell>
          <cell r="D1192">
            <v>4900</v>
          </cell>
          <cell r="E1192" t="str">
            <v>ום</v>
          </cell>
          <cell r="F1192" t="str">
            <v>ום משהד</v>
          </cell>
          <cell r="G1192" t="str">
            <v>בלדנא אלמוואחדא</v>
          </cell>
          <cell r="I1192" t="str">
            <v xml:space="preserve">משהד </v>
          </cell>
          <cell r="J1192">
            <v>3759</v>
          </cell>
          <cell r="K1192">
            <v>3759</v>
          </cell>
          <cell r="L1192">
            <v>0.10321894120776802</v>
          </cell>
          <cell r="M1192">
            <v>388</v>
          </cell>
          <cell r="N1192">
            <v>0.10321894120776802</v>
          </cell>
          <cell r="O1192">
            <v>388</v>
          </cell>
          <cell r="P1192">
            <v>9</v>
          </cell>
          <cell r="Q1192" t="b">
            <v>1</v>
          </cell>
          <cell r="R1192">
            <v>0.9</v>
          </cell>
          <cell r="S1192">
            <v>418</v>
          </cell>
          <cell r="T1192">
            <v>8.9</v>
          </cell>
          <cell r="U1192" t="str">
            <v>Gap</v>
          </cell>
          <cell r="V1192">
            <v>0</v>
          </cell>
          <cell r="W1192" t="str">
            <v>TRUE משהד</v>
          </cell>
          <cell r="X1192">
            <v>3759</v>
          </cell>
          <cell r="Y1192">
            <v>1</v>
          </cell>
          <cell r="Z1192">
            <v>9</v>
          </cell>
          <cell r="AA1192" t="str">
            <v/>
          </cell>
          <cell r="AB1192">
            <v>1</v>
          </cell>
        </row>
        <row r="1193">
          <cell r="B1193">
            <v>520</v>
          </cell>
          <cell r="C1193" t="str">
            <v>משהד</v>
          </cell>
          <cell r="D1193">
            <v>4900</v>
          </cell>
          <cell r="E1193" t="str">
            <v>יז</v>
          </cell>
          <cell r="F1193" t="str">
            <v>יז משהד</v>
          </cell>
          <cell r="G1193" t="str">
            <v>קאאמת אלמסתקבל</v>
          </cell>
          <cell r="H1193" t="str">
            <v>מרעי פח'רי</v>
          </cell>
          <cell r="I1193" t="str">
            <v>משהד מרעי פח'רי</v>
          </cell>
          <cell r="J1193">
            <v>3759</v>
          </cell>
          <cell r="K1193">
            <v>3759</v>
          </cell>
          <cell r="L1193">
            <v>0</v>
          </cell>
          <cell r="N1193">
            <v>0</v>
          </cell>
          <cell r="O1193">
            <v>0</v>
          </cell>
          <cell r="P1193">
            <v>9</v>
          </cell>
          <cell r="Q1193" t="b">
            <v>0</v>
          </cell>
          <cell r="R1193">
            <v>0</v>
          </cell>
          <cell r="S1193">
            <v>418</v>
          </cell>
          <cell r="T1193">
            <v>8.9</v>
          </cell>
          <cell r="U1193" t="str">
            <v>Gap</v>
          </cell>
          <cell r="V1193">
            <v>0</v>
          </cell>
          <cell r="W1193" t="str">
            <v>FALSE משהד</v>
          </cell>
          <cell r="X1193">
            <v>0</v>
          </cell>
          <cell r="Y1193">
            <v>0</v>
          </cell>
          <cell r="Z1193">
            <v>9</v>
          </cell>
          <cell r="AA1193" t="str">
            <v/>
          </cell>
          <cell r="AB1193">
            <v>0</v>
          </cell>
        </row>
        <row r="1194">
          <cell r="B1194">
            <v>520</v>
          </cell>
          <cell r="C1194" t="str">
            <v>משהד</v>
          </cell>
          <cell r="D1194">
            <v>4900</v>
          </cell>
          <cell r="E1194" t="str">
            <v>ךי</v>
          </cell>
          <cell r="F1194" t="str">
            <v>ךי משהד</v>
          </cell>
          <cell r="G1194" t="str">
            <v>אלבנאא ולתנמיה</v>
          </cell>
          <cell r="H1194" t="str">
            <v>סלימאן חוסיין</v>
          </cell>
          <cell r="I1194" t="str">
            <v>משהד סלימאן חוסיין</v>
          </cell>
          <cell r="J1194">
            <v>3759</v>
          </cell>
          <cell r="K1194">
            <v>3759</v>
          </cell>
          <cell r="L1194">
            <v>0</v>
          </cell>
          <cell r="N1194">
            <v>0</v>
          </cell>
          <cell r="O1194">
            <v>0</v>
          </cell>
          <cell r="P1194">
            <v>9</v>
          </cell>
          <cell r="Q1194" t="b">
            <v>0</v>
          </cell>
          <cell r="R1194">
            <v>0</v>
          </cell>
          <cell r="S1194">
            <v>418</v>
          </cell>
          <cell r="T1194">
            <v>8.9</v>
          </cell>
          <cell r="U1194" t="str">
            <v>Gap</v>
          </cell>
          <cell r="V1194">
            <v>0</v>
          </cell>
          <cell r="W1194" t="str">
            <v>FALSE משהד</v>
          </cell>
          <cell r="X1194">
            <v>0</v>
          </cell>
          <cell r="Y1194">
            <v>0</v>
          </cell>
          <cell r="Z1194">
            <v>9</v>
          </cell>
          <cell r="AA1194" t="str">
            <v/>
          </cell>
          <cell r="AB1194">
            <v>0</v>
          </cell>
        </row>
        <row r="1195">
          <cell r="B1195">
            <v>520</v>
          </cell>
          <cell r="C1195" t="str">
            <v>משהד</v>
          </cell>
          <cell r="D1195">
            <v>4900</v>
          </cell>
          <cell r="E1195" t="str">
            <v>ם</v>
          </cell>
          <cell r="F1195" t="str">
            <v>ם משהד</v>
          </cell>
          <cell r="G1195" t="str">
            <v>אלמשהד אוולן</v>
          </cell>
          <cell r="H1195" t="str">
            <v>חסן מוחמד</v>
          </cell>
          <cell r="I1195" t="str">
            <v>משהד חסן מוחמד</v>
          </cell>
          <cell r="J1195">
            <v>3759</v>
          </cell>
          <cell r="K1195">
            <v>3759</v>
          </cell>
          <cell r="L1195">
            <v>0</v>
          </cell>
          <cell r="N1195">
            <v>0</v>
          </cell>
          <cell r="O1195">
            <v>0</v>
          </cell>
          <cell r="P1195">
            <v>9</v>
          </cell>
          <cell r="Q1195" t="b">
            <v>0</v>
          </cell>
          <cell r="R1195">
            <v>0</v>
          </cell>
          <cell r="S1195">
            <v>418</v>
          </cell>
          <cell r="T1195">
            <v>8.9</v>
          </cell>
          <cell r="U1195" t="str">
            <v>Gap</v>
          </cell>
          <cell r="V1195">
            <v>1</v>
          </cell>
          <cell r="W1195" t="str">
            <v>FALSE משהד</v>
          </cell>
          <cell r="X1195">
            <v>0</v>
          </cell>
          <cell r="Y1195">
            <v>0</v>
          </cell>
          <cell r="Z1195">
            <v>9</v>
          </cell>
          <cell r="AA1195" t="str">
            <v/>
          </cell>
          <cell r="AB1195">
            <v>1</v>
          </cell>
        </row>
        <row r="1196">
          <cell r="B1196">
            <v>520</v>
          </cell>
          <cell r="C1196" t="str">
            <v>משהד</v>
          </cell>
          <cell r="D1196">
            <v>4900</v>
          </cell>
          <cell r="E1196" t="str">
            <v>נ</v>
          </cell>
          <cell r="F1196" t="str">
            <v>נ משהד</v>
          </cell>
          <cell r="G1196" t="str">
            <v>אלמשהד בלדנא</v>
          </cell>
          <cell r="H1196" t="str">
            <v>סלימאן וג'יה</v>
          </cell>
          <cell r="I1196" t="str">
            <v>משהד סלימאן וג'יה</v>
          </cell>
          <cell r="J1196">
            <v>3759</v>
          </cell>
          <cell r="K1196">
            <v>3759</v>
          </cell>
          <cell r="L1196">
            <v>0</v>
          </cell>
          <cell r="N1196">
            <v>0</v>
          </cell>
          <cell r="O1196">
            <v>0</v>
          </cell>
          <cell r="P1196">
            <v>9</v>
          </cell>
          <cell r="Q1196" t="b">
            <v>0</v>
          </cell>
          <cell r="R1196">
            <v>0</v>
          </cell>
          <cell r="S1196">
            <v>418</v>
          </cell>
          <cell r="T1196">
            <v>8.9</v>
          </cell>
          <cell r="U1196" t="str">
            <v>Gap</v>
          </cell>
          <cell r="V1196">
            <v>0</v>
          </cell>
          <cell r="W1196" t="str">
            <v>FALSE משהד</v>
          </cell>
          <cell r="X1196">
            <v>0</v>
          </cell>
          <cell r="Y1196">
            <v>0</v>
          </cell>
          <cell r="Z1196">
            <v>9</v>
          </cell>
          <cell r="AA1196" t="str">
            <v/>
          </cell>
          <cell r="AB1196">
            <v>0</v>
          </cell>
        </row>
        <row r="1197">
          <cell r="B1197">
            <v>520</v>
          </cell>
          <cell r="C1197" t="str">
            <v>משהד</v>
          </cell>
          <cell r="D1197">
            <v>4900</v>
          </cell>
          <cell r="E1197" t="str">
            <v>נק</v>
          </cell>
          <cell r="F1197" t="str">
            <v>נק משהד</v>
          </cell>
          <cell r="G1197" t="str">
            <v>אלמשהד עאאלתי</v>
          </cell>
          <cell r="H1197" t="str">
            <v>חסן פארוק</v>
          </cell>
          <cell r="I1197" t="str">
            <v>משהד חסן פארוק</v>
          </cell>
          <cell r="J1197">
            <v>3759</v>
          </cell>
          <cell r="K1197">
            <v>3759</v>
          </cell>
          <cell r="L1197">
            <v>0</v>
          </cell>
          <cell r="N1197">
            <v>0</v>
          </cell>
          <cell r="O1197">
            <v>0</v>
          </cell>
          <cell r="P1197">
            <v>9</v>
          </cell>
          <cell r="Q1197" t="b">
            <v>0</v>
          </cell>
          <cell r="R1197">
            <v>0</v>
          </cell>
          <cell r="S1197">
            <v>418</v>
          </cell>
          <cell r="T1197">
            <v>8.9</v>
          </cell>
          <cell r="U1197" t="str">
            <v>Gap</v>
          </cell>
          <cell r="V1197">
            <v>0</v>
          </cell>
          <cell r="W1197" t="str">
            <v>FALSE משהד</v>
          </cell>
          <cell r="X1197">
            <v>0</v>
          </cell>
          <cell r="Y1197">
            <v>0</v>
          </cell>
          <cell r="Z1197">
            <v>9</v>
          </cell>
          <cell r="AA1197" t="str">
            <v/>
          </cell>
          <cell r="AB1197">
            <v>0</v>
          </cell>
        </row>
        <row r="1198">
          <cell r="B1198">
            <v>9100</v>
          </cell>
          <cell r="C1198" t="str">
            <v>נהריה</v>
          </cell>
          <cell r="D1198">
            <v>47328</v>
          </cell>
          <cell r="E1198" t="str">
            <v>חי</v>
          </cell>
          <cell r="F1198" t="str">
            <v>חי נהריה</v>
          </cell>
          <cell r="G1198" t="str">
            <v>נהריה אחת בראשות ז'קי סבג</v>
          </cell>
          <cell r="H1198" t="str">
            <v>סבג ז'קי</v>
          </cell>
          <cell r="I1198" t="str">
            <v>נהריה סבג ז'קי</v>
          </cell>
          <cell r="J1198">
            <v>24446</v>
          </cell>
          <cell r="K1198">
            <v>24446</v>
          </cell>
          <cell r="L1198">
            <v>0.16661212468297473</v>
          </cell>
          <cell r="M1198">
            <v>4073</v>
          </cell>
          <cell r="N1198">
            <v>0.16661212468297473</v>
          </cell>
          <cell r="O1198">
            <v>4073.0000000000005</v>
          </cell>
          <cell r="P1198">
            <v>17</v>
          </cell>
          <cell r="Q1198" t="b">
            <v>1</v>
          </cell>
          <cell r="R1198">
            <v>2.8</v>
          </cell>
          <cell r="S1198">
            <v>1438</v>
          </cell>
          <cell r="T1198">
            <v>15.9</v>
          </cell>
          <cell r="U1198" t="str">
            <v>Gap</v>
          </cell>
          <cell r="V1198">
            <v>1</v>
          </cell>
          <cell r="W1198" t="str">
            <v>TRUE נהריה</v>
          </cell>
          <cell r="X1198">
            <v>22901</v>
          </cell>
          <cell r="Y1198">
            <v>3</v>
          </cell>
          <cell r="Z1198">
            <v>17</v>
          </cell>
          <cell r="AA1198" t="str">
            <v/>
          </cell>
          <cell r="AB1198">
            <v>4</v>
          </cell>
        </row>
        <row r="1199">
          <cell r="B1199">
            <v>9100</v>
          </cell>
          <cell r="C1199" t="str">
            <v>נהריה</v>
          </cell>
          <cell r="D1199">
            <v>47328</v>
          </cell>
          <cell r="E1199" t="str">
            <v>רק</v>
          </cell>
          <cell r="F1199" t="str">
            <v>רק נהריה</v>
          </cell>
          <cell r="G1199" t="str">
            <v>הירוקים לנהריה חזקה בראשות אייל וייזר</v>
          </cell>
          <cell r="H1199" t="str">
            <v>וייזר אייל</v>
          </cell>
          <cell r="I1199" t="str">
            <v>נהריה וייזר אייל</v>
          </cell>
          <cell r="J1199">
            <v>24446</v>
          </cell>
          <cell r="K1199">
            <v>24446</v>
          </cell>
          <cell r="L1199">
            <v>0.16092612288308925</v>
          </cell>
          <cell r="M1199">
            <v>3934</v>
          </cell>
          <cell r="N1199">
            <v>0.16092612288308925</v>
          </cell>
          <cell r="O1199">
            <v>3933.9999999999995</v>
          </cell>
          <cell r="P1199">
            <v>17</v>
          </cell>
          <cell r="Q1199" t="b">
            <v>1</v>
          </cell>
          <cell r="R1199">
            <v>2.7</v>
          </cell>
          <cell r="S1199">
            <v>1438</v>
          </cell>
          <cell r="T1199">
            <v>15.9</v>
          </cell>
          <cell r="U1199" t="str">
            <v>Gap</v>
          </cell>
          <cell r="V1199">
            <v>0</v>
          </cell>
          <cell r="W1199" t="str">
            <v>TRUE נהריה</v>
          </cell>
          <cell r="X1199">
            <v>22901</v>
          </cell>
          <cell r="Y1199">
            <v>3</v>
          </cell>
          <cell r="Z1199">
            <v>17</v>
          </cell>
          <cell r="AA1199" t="str">
            <v/>
          </cell>
          <cell r="AB1199">
            <v>3</v>
          </cell>
        </row>
        <row r="1200">
          <cell r="B1200">
            <v>9100</v>
          </cell>
          <cell r="C1200" t="str">
            <v>נהריה</v>
          </cell>
          <cell r="D1200">
            <v>47328</v>
          </cell>
          <cell r="E1200" t="str">
            <v>נר</v>
          </cell>
          <cell r="F1200" t="str">
            <v>נר נהריה</v>
          </cell>
          <cell r="G1200" t="str">
            <v>מחר חדש</v>
          </cell>
          <cell r="H1200" t="str">
            <v>סודאי אורן</v>
          </cell>
          <cell r="I1200" t="str">
            <v>נהריה סודאי אורן</v>
          </cell>
          <cell r="J1200">
            <v>24446</v>
          </cell>
          <cell r="K1200">
            <v>24446</v>
          </cell>
          <cell r="L1200">
            <v>0.12108320379612207</v>
          </cell>
          <cell r="M1200">
            <v>2960</v>
          </cell>
          <cell r="N1200">
            <v>0.12108320379612207</v>
          </cell>
          <cell r="O1200">
            <v>2960</v>
          </cell>
          <cell r="P1200">
            <v>17</v>
          </cell>
          <cell r="Q1200" t="b">
            <v>1</v>
          </cell>
          <cell r="R1200">
            <v>2.1</v>
          </cell>
          <cell r="S1200">
            <v>1438</v>
          </cell>
          <cell r="T1200">
            <v>15.9</v>
          </cell>
          <cell r="U1200" t="str">
            <v>Gap</v>
          </cell>
          <cell r="V1200">
            <v>0</v>
          </cell>
          <cell r="W1200" t="str">
            <v>TRUE נהריה</v>
          </cell>
          <cell r="X1200">
            <v>22901</v>
          </cell>
          <cell r="Y1200">
            <v>2</v>
          </cell>
          <cell r="Z1200">
            <v>17</v>
          </cell>
          <cell r="AA1200" t="str">
            <v/>
          </cell>
          <cell r="AB1200">
            <v>2</v>
          </cell>
        </row>
        <row r="1201">
          <cell r="B1201">
            <v>9100</v>
          </cell>
          <cell r="C1201" t="str">
            <v>נהריה</v>
          </cell>
          <cell r="D1201">
            <v>47328</v>
          </cell>
          <cell r="E1201" t="str">
            <v>סו</v>
          </cell>
          <cell r="F1201" t="str">
            <v>סו נהריה</v>
          </cell>
          <cell r="G1201" t="str">
            <v>נהריה ביתנו</v>
          </cell>
          <cell r="I1201" t="str">
            <v xml:space="preserve">נהריה </v>
          </cell>
          <cell r="J1201">
            <v>24446</v>
          </cell>
          <cell r="K1201">
            <v>24446</v>
          </cell>
          <cell r="L1201">
            <v>0.11821974965229486</v>
          </cell>
          <cell r="M1201">
            <v>2890</v>
          </cell>
          <cell r="N1201">
            <v>0.11821974965229486</v>
          </cell>
          <cell r="O1201">
            <v>2890</v>
          </cell>
          <cell r="P1201">
            <v>17</v>
          </cell>
          <cell r="Q1201" t="b">
            <v>1</v>
          </cell>
          <cell r="R1201">
            <v>2</v>
          </cell>
          <cell r="S1201">
            <v>1438</v>
          </cell>
          <cell r="T1201">
            <v>15.9</v>
          </cell>
          <cell r="U1201" t="str">
            <v>Gap</v>
          </cell>
          <cell r="V1201">
            <v>0</v>
          </cell>
          <cell r="W1201" t="str">
            <v>TRUE נהריה</v>
          </cell>
          <cell r="X1201">
            <v>22901</v>
          </cell>
          <cell r="Y1201">
            <v>2</v>
          </cell>
          <cell r="Z1201">
            <v>17</v>
          </cell>
          <cell r="AA1201" t="str">
            <v/>
          </cell>
          <cell r="AB1201">
            <v>2</v>
          </cell>
        </row>
        <row r="1202">
          <cell r="B1202">
            <v>9100</v>
          </cell>
          <cell r="C1202" t="str">
            <v>נהריה</v>
          </cell>
          <cell r="D1202">
            <v>47328</v>
          </cell>
          <cell r="E1202" t="str">
            <v>צ</v>
          </cell>
          <cell r="F1202" t="str">
            <v>צ נהריה</v>
          </cell>
          <cell r="G1202" t="str">
            <v>צעירי נהריה</v>
          </cell>
          <cell r="I1202" t="str">
            <v xml:space="preserve">נהריה </v>
          </cell>
          <cell r="J1202">
            <v>24446</v>
          </cell>
          <cell r="K1202">
            <v>24446</v>
          </cell>
          <cell r="L1202">
            <v>0.10766587580790313</v>
          </cell>
          <cell r="M1202">
            <v>2632</v>
          </cell>
          <cell r="N1202">
            <v>0.10766587580790313</v>
          </cell>
          <cell r="O1202">
            <v>2632</v>
          </cell>
          <cell r="P1202">
            <v>17</v>
          </cell>
          <cell r="Q1202" t="b">
            <v>1</v>
          </cell>
          <cell r="R1202">
            <v>1.8</v>
          </cell>
          <cell r="S1202">
            <v>1438</v>
          </cell>
          <cell r="T1202">
            <v>15.9</v>
          </cell>
          <cell r="U1202" t="str">
            <v>Gap</v>
          </cell>
          <cell r="V1202">
            <v>0</v>
          </cell>
          <cell r="W1202" t="str">
            <v>TRUE נהריה</v>
          </cell>
          <cell r="X1202">
            <v>22901</v>
          </cell>
          <cell r="Y1202">
            <v>2</v>
          </cell>
          <cell r="Z1202">
            <v>17</v>
          </cell>
          <cell r="AA1202" t="str">
            <v/>
          </cell>
          <cell r="AB1202">
            <v>2</v>
          </cell>
        </row>
        <row r="1203">
          <cell r="B1203">
            <v>9100</v>
          </cell>
          <cell r="C1203" t="str">
            <v>נהריה</v>
          </cell>
          <cell r="D1203">
            <v>47328</v>
          </cell>
          <cell r="E1203" t="str">
            <v>שס</v>
          </cell>
          <cell r="F1203" t="str">
            <v>שס נהריה</v>
          </cell>
          <cell r="G1203" t="str">
            <v>התאחדות הספרדים העולמית שומרי תורה</v>
          </cell>
          <cell r="I1203" t="str">
            <v xml:space="preserve">נהריה </v>
          </cell>
          <cell r="J1203">
            <v>24446</v>
          </cell>
          <cell r="K1203">
            <v>24446</v>
          </cell>
          <cell r="L1203">
            <v>9.7643786304507901E-2</v>
          </cell>
          <cell r="M1203">
            <v>2387</v>
          </cell>
          <cell r="N1203">
            <v>9.7643786304507901E-2</v>
          </cell>
          <cell r="O1203">
            <v>2387</v>
          </cell>
          <cell r="P1203">
            <v>17</v>
          </cell>
          <cell r="Q1203" t="b">
            <v>1</v>
          </cell>
          <cell r="R1203">
            <v>1.7</v>
          </cell>
          <cell r="S1203">
            <v>1438</v>
          </cell>
          <cell r="T1203">
            <v>15.9</v>
          </cell>
          <cell r="U1203" t="str">
            <v>Gap</v>
          </cell>
          <cell r="V1203">
            <v>0</v>
          </cell>
          <cell r="W1203" t="str">
            <v>TRUE נהריה</v>
          </cell>
          <cell r="X1203">
            <v>22901</v>
          </cell>
          <cell r="Y1203">
            <v>2</v>
          </cell>
          <cell r="Z1203">
            <v>17</v>
          </cell>
          <cell r="AA1203" t="str">
            <v/>
          </cell>
          <cell r="AB1203">
            <v>2</v>
          </cell>
        </row>
        <row r="1204">
          <cell r="B1204">
            <v>9100</v>
          </cell>
          <cell r="C1204" t="str">
            <v>נהריה</v>
          </cell>
          <cell r="D1204">
            <v>47328</v>
          </cell>
          <cell r="E1204" t="str">
            <v>טב</v>
          </cell>
          <cell r="F1204" t="str">
            <v>טב נהריה</v>
          </cell>
          <cell r="G1204" t="str">
            <v>הבית היהודי בראשות קובי ויצמן</v>
          </cell>
          <cell r="I1204" t="str">
            <v xml:space="preserve">נהריה </v>
          </cell>
          <cell r="J1204">
            <v>24446</v>
          </cell>
          <cell r="K1204">
            <v>24446</v>
          </cell>
          <cell r="L1204">
            <v>5.9805285118219746E-2</v>
          </cell>
          <cell r="M1204">
            <v>1462</v>
          </cell>
          <cell r="N1204">
            <v>5.9805285118219746E-2</v>
          </cell>
          <cell r="O1204">
            <v>1462</v>
          </cell>
          <cell r="P1204">
            <v>17</v>
          </cell>
          <cell r="Q1204" t="b">
            <v>1</v>
          </cell>
          <cell r="R1204">
            <v>1</v>
          </cell>
          <cell r="S1204">
            <v>1438</v>
          </cell>
          <cell r="T1204">
            <v>15.9</v>
          </cell>
          <cell r="U1204" t="str">
            <v>Gap</v>
          </cell>
          <cell r="V1204">
            <v>0</v>
          </cell>
          <cell r="W1204" t="str">
            <v>TRUE נהריה</v>
          </cell>
          <cell r="X1204">
            <v>22901</v>
          </cell>
          <cell r="Y1204">
            <v>1</v>
          </cell>
          <cell r="Z1204">
            <v>17</v>
          </cell>
          <cell r="AA1204" t="str">
            <v/>
          </cell>
          <cell r="AB1204">
            <v>1</v>
          </cell>
        </row>
        <row r="1205">
          <cell r="B1205">
            <v>9100</v>
          </cell>
          <cell r="C1205" t="str">
            <v>נהריה</v>
          </cell>
          <cell r="D1205">
            <v>47328</v>
          </cell>
          <cell r="E1205" t="str">
            <v>פ</v>
          </cell>
          <cell r="F1205" t="str">
            <v>פ נהריה</v>
          </cell>
          <cell r="G1205" t="str">
            <v>אור</v>
          </cell>
          <cell r="I1205" t="str">
            <v xml:space="preserve">נהריה </v>
          </cell>
          <cell r="J1205">
            <v>24446</v>
          </cell>
          <cell r="K1205">
            <v>24446</v>
          </cell>
          <cell r="L1205">
            <v>5.4037470342796365E-2</v>
          </cell>
          <cell r="M1205">
            <v>1321</v>
          </cell>
          <cell r="N1205">
            <v>5.4037470342796365E-2</v>
          </cell>
          <cell r="O1205">
            <v>1321</v>
          </cell>
          <cell r="P1205">
            <v>17</v>
          </cell>
          <cell r="Q1205" t="b">
            <v>1</v>
          </cell>
          <cell r="R1205">
            <v>0.9</v>
          </cell>
          <cell r="S1205">
            <v>1438</v>
          </cell>
          <cell r="T1205">
            <v>15.9</v>
          </cell>
          <cell r="U1205" t="str">
            <v>Gap</v>
          </cell>
          <cell r="V1205">
            <v>0</v>
          </cell>
          <cell r="W1205" t="str">
            <v>TRUE נהריה</v>
          </cell>
          <cell r="X1205">
            <v>22901</v>
          </cell>
          <cell r="Y1205">
            <v>1</v>
          </cell>
          <cell r="Z1205">
            <v>17</v>
          </cell>
          <cell r="AA1205" t="str">
            <v/>
          </cell>
          <cell r="AB1205">
            <v>1</v>
          </cell>
        </row>
        <row r="1206">
          <cell r="B1206">
            <v>9100</v>
          </cell>
          <cell r="C1206" t="str">
            <v>נהריה</v>
          </cell>
          <cell r="D1206">
            <v>47328</v>
          </cell>
          <cell r="E1206" t="str">
            <v>אמת</v>
          </cell>
          <cell r="F1206" t="str">
            <v>אמת נהריה</v>
          </cell>
          <cell r="G1206" t="str">
            <v>נהריה אחרת בראשות אשר שמואלי</v>
          </cell>
          <cell r="I1206" t="str">
            <v xml:space="preserve">נהריה </v>
          </cell>
          <cell r="J1206">
            <v>24446</v>
          </cell>
          <cell r="K1206">
            <v>24446</v>
          </cell>
          <cell r="L1206">
            <v>5.0805857809048519E-2</v>
          </cell>
          <cell r="M1206">
            <v>1242</v>
          </cell>
          <cell r="N1206">
            <v>5.0805857809048519E-2</v>
          </cell>
          <cell r="O1206">
            <v>1242</v>
          </cell>
          <cell r="P1206">
            <v>17</v>
          </cell>
          <cell r="Q1206" t="b">
            <v>1</v>
          </cell>
          <cell r="R1206">
            <v>0.9</v>
          </cell>
          <cell r="S1206">
            <v>1438</v>
          </cell>
          <cell r="T1206">
            <v>15.9</v>
          </cell>
          <cell r="U1206" t="str">
            <v>Gap</v>
          </cell>
          <cell r="V1206">
            <v>0</v>
          </cell>
          <cell r="W1206" t="str">
            <v>TRUE נהריה</v>
          </cell>
          <cell r="X1206">
            <v>22901</v>
          </cell>
          <cell r="Y1206">
            <v>1</v>
          </cell>
          <cell r="Z1206">
            <v>17</v>
          </cell>
          <cell r="AA1206" t="str">
            <v/>
          </cell>
          <cell r="AB1206">
            <v>1</v>
          </cell>
        </row>
        <row r="1207">
          <cell r="B1207">
            <v>9100</v>
          </cell>
          <cell r="C1207" t="str">
            <v>נהריה</v>
          </cell>
          <cell r="D1207">
            <v>47328</v>
          </cell>
          <cell r="E1207" t="str">
            <v>ך</v>
          </cell>
          <cell r="F1207" t="str">
            <v>ך נהריה</v>
          </cell>
          <cell r="G1207" t="str">
            <v>ביושר</v>
          </cell>
          <cell r="I1207" t="str">
            <v xml:space="preserve">נהריה </v>
          </cell>
          <cell r="J1207">
            <v>24446</v>
          </cell>
          <cell r="K1207">
            <v>24446</v>
          </cell>
          <cell r="L1207">
            <v>2.4339360222531293E-2</v>
          </cell>
          <cell r="M1207">
            <v>595</v>
          </cell>
          <cell r="N1207">
            <v>2.4339360222531293E-2</v>
          </cell>
          <cell r="O1207">
            <v>595</v>
          </cell>
          <cell r="P1207">
            <v>17</v>
          </cell>
          <cell r="Q1207" t="b">
            <v>0</v>
          </cell>
          <cell r="R1207">
            <v>0</v>
          </cell>
          <cell r="S1207">
            <v>1438</v>
          </cell>
          <cell r="T1207">
            <v>15.9</v>
          </cell>
          <cell r="U1207" t="str">
            <v>Gap</v>
          </cell>
          <cell r="V1207">
            <v>0</v>
          </cell>
          <cell r="W1207" t="str">
            <v>FALSE נהריה</v>
          </cell>
          <cell r="X1207">
            <v>1545</v>
          </cell>
          <cell r="Y1207">
            <v>0</v>
          </cell>
          <cell r="Z1207">
            <v>17</v>
          </cell>
          <cell r="AA1207" t="str">
            <v/>
          </cell>
          <cell r="AB1207">
            <v>0</v>
          </cell>
        </row>
        <row r="1208">
          <cell r="B1208">
            <v>9100</v>
          </cell>
          <cell r="C1208" t="str">
            <v>נהריה</v>
          </cell>
          <cell r="D1208">
            <v>47328</v>
          </cell>
          <cell r="E1208" t="str">
            <v>ץ</v>
          </cell>
          <cell r="F1208" t="str">
            <v>ץ נהריה</v>
          </cell>
          <cell r="G1208" t="str">
            <v>ספורט תיירות בריאות</v>
          </cell>
          <cell r="I1208" t="str">
            <v xml:space="preserve">נהריה </v>
          </cell>
          <cell r="J1208">
            <v>24446</v>
          </cell>
          <cell r="K1208">
            <v>24446</v>
          </cell>
          <cell r="L1208">
            <v>2.2007690419700566E-2</v>
          </cell>
          <cell r="M1208">
            <v>538</v>
          </cell>
          <cell r="N1208">
            <v>2.2007690419700566E-2</v>
          </cell>
          <cell r="O1208">
            <v>538</v>
          </cell>
          <cell r="P1208">
            <v>17</v>
          </cell>
          <cell r="Q1208" t="b">
            <v>0</v>
          </cell>
          <cell r="R1208">
            <v>0</v>
          </cell>
          <cell r="S1208">
            <v>1438</v>
          </cell>
          <cell r="T1208">
            <v>15.9</v>
          </cell>
          <cell r="U1208" t="str">
            <v>Gap</v>
          </cell>
          <cell r="V1208">
            <v>0</v>
          </cell>
          <cell r="W1208" t="str">
            <v>FALSE נהריה</v>
          </cell>
          <cell r="X1208">
            <v>1545</v>
          </cell>
          <cell r="Y1208">
            <v>0</v>
          </cell>
          <cell r="Z1208">
            <v>17</v>
          </cell>
          <cell r="AA1208" t="str">
            <v/>
          </cell>
          <cell r="AB1208">
            <v>0</v>
          </cell>
        </row>
        <row r="1209">
          <cell r="B1209">
            <v>9100</v>
          </cell>
          <cell r="C1209" t="str">
            <v>נהריה</v>
          </cell>
          <cell r="D1209">
            <v>47328</v>
          </cell>
          <cell r="E1209" t="str">
            <v>מחל</v>
          </cell>
          <cell r="F1209" t="str">
            <v>מחל נהריה</v>
          </cell>
          <cell r="G1209" t="str">
            <v>הליכוד בראשות מאיר שצברג</v>
          </cell>
          <cell r="I1209" t="str">
            <v xml:space="preserve">נהריה </v>
          </cell>
          <cell r="J1209">
            <v>24446</v>
          </cell>
          <cell r="K1209">
            <v>24446</v>
          </cell>
          <cell r="L1209">
            <v>1.6853472960811584E-2</v>
          </cell>
          <cell r="M1209">
            <v>412</v>
          </cell>
          <cell r="N1209">
            <v>1.6853472960811584E-2</v>
          </cell>
          <cell r="O1209">
            <v>412</v>
          </cell>
          <cell r="P1209">
            <v>17</v>
          </cell>
          <cell r="Q1209" t="b">
            <v>0</v>
          </cell>
          <cell r="R1209">
            <v>0</v>
          </cell>
          <cell r="S1209">
            <v>1438</v>
          </cell>
          <cell r="T1209">
            <v>15.9</v>
          </cell>
          <cell r="U1209" t="str">
            <v>Gap</v>
          </cell>
          <cell r="V1209">
            <v>0</v>
          </cell>
          <cell r="W1209" t="str">
            <v>FALSE נהריה</v>
          </cell>
          <cell r="X1209">
            <v>1545</v>
          </cell>
          <cell r="Y1209">
            <v>0</v>
          </cell>
          <cell r="Z1209">
            <v>17</v>
          </cell>
          <cell r="AA1209" t="str">
            <v/>
          </cell>
          <cell r="AB1209">
            <v>0</v>
          </cell>
        </row>
        <row r="1210">
          <cell r="B1210">
            <v>522</v>
          </cell>
          <cell r="C1210" t="str">
            <v>נחף</v>
          </cell>
          <cell r="D1210">
            <v>7178</v>
          </cell>
          <cell r="E1210" t="str">
            <v>ף</v>
          </cell>
          <cell r="F1210" t="str">
            <v>ף נחף</v>
          </cell>
          <cell r="G1210" t="str">
            <v>אלפגר</v>
          </cell>
          <cell r="I1210" t="str">
            <v xml:space="preserve">נחף </v>
          </cell>
          <cell r="J1210">
            <v>6057</v>
          </cell>
          <cell r="K1210">
            <v>6057</v>
          </cell>
          <cell r="L1210">
            <v>0.17021627868581807</v>
          </cell>
          <cell r="M1210">
            <v>1031</v>
          </cell>
          <cell r="N1210">
            <v>0.17021627868581807</v>
          </cell>
          <cell r="O1210">
            <v>1031</v>
          </cell>
          <cell r="P1210">
            <v>11</v>
          </cell>
          <cell r="Q1210" t="b">
            <v>1</v>
          </cell>
          <cell r="R1210">
            <v>1.9</v>
          </cell>
          <cell r="S1210">
            <v>551</v>
          </cell>
          <cell r="T1210">
            <v>9.6</v>
          </cell>
          <cell r="U1210" t="str">
            <v>Gap</v>
          </cell>
          <cell r="V1210">
            <v>0</v>
          </cell>
          <cell r="W1210" t="str">
            <v>TRUE נחף</v>
          </cell>
          <cell r="X1210">
            <v>5231</v>
          </cell>
          <cell r="Y1210">
            <v>2</v>
          </cell>
          <cell r="Z1210">
            <v>11</v>
          </cell>
          <cell r="AA1210" t="str">
            <v/>
          </cell>
          <cell r="AB1210">
            <v>2</v>
          </cell>
        </row>
        <row r="1211">
          <cell r="B1211">
            <v>522</v>
          </cell>
          <cell r="C1211" t="str">
            <v>נחף</v>
          </cell>
          <cell r="D1211">
            <v>7178</v>
          </cell>
          <cell r="E1211" t="str">
            <v>ץ</v>
          </cell>
          <cell r="F1211" t="str">
            <v>ץ נחף</v>
          </cell>
          <cell r="G1211" t="str">
            <v>אלופאא ואלאסלאח</v>
          </cell>
          <cell r="H1211" t="str">
            <v>אסמאעיל עומר</v>
          </cell>
          <cell r="I1211" t="str">
            <v>נחף אסמאעיל עומר</v>
          </cell>
          <cell r="J1211">
            <v>6057</v>
          </cell>
          <cell r="K1211">
            <v>6057</v>
          </cell>
          <cell r="L1211">
            <v>0.15436684827472347</v>
          </cell>
          <cell r="M1211">
            <v>935</v>
          </cell>
          <cell r="N1211">
            <v>0.15436684827472347</v>
          </cell>
          <cell r="O1211">
            <v>935</v>
          </cell>
          <cell r="P1211">
            <v>11</v>
          </cell>
          <cell r="Q1211" t="b">
            <v>1</v>
          </cell>
          <cell r="R1211">
            <v>1.7</v>
          </cell>
          <cell r="S1211">
            <v>551</v>
          </cell>
          <cell r="T1211">
            <v>9.6</v>
          </cell>
          <cell r="U1211" t="str">
            <v>Gap</v>
          </cell>
          <cell r="V1211">
            <v>0</v>
          </cell>
          <cell r="W1211" t="str">
            <v>TRUE נחף</v>
          </cell>
          <cell r="X1211">
            <v>5231</v>
          </cell>
          <cell r="Y1211">
            <v>2</v>
          </cell>
          <cell r="Z1211">
            <v>11</v>
          </cell>
          <cell r="AA1211" t="str">
            <v/>
          </cell>
          <cell r="AB1211">
            <v>2</v>
          </cell>
        </row>
        <row r="1212">
          <cell r="B1212">
            <v>522</v>
          </cell>
          <cell r="C1212" t="str">
            <v>נחף</v>
          </cell>
          <cell r="D1212">
            <v>7178</v>
          </cell>
          <cell r="E1212" t="str">
            <v>קף</v>
          </cell>
          <cell r="F1212" t="str">
            <v>קף נחף</v>
          </cell>
          <cell r="G1212" t="str">
            <v>אלחקמא</v>
          </cell>
          <cell r="H1212" t="str">
            <v>מסרי מוחמד</v>
          </cell>
          <cell r="I1212" t="str">
            <v>נחף מסרי מוחמד</v>
          </cell>
          <cell r="J1212">
            <v>6057</v>
          </cell>
          <cell r="K1212">
            <v>6057</v>
          </cell>
          <cell r="L1212">
            <v>0.1342248637939574</v>
          </cell>
          <cell r="M1212">
            <v>813</v>
          </cell>
          <cell r="N1212">
            <v>0.1342248637939574</v>
          </cell>
          <cell r="O1212">
            <v>813</v>
          </cell>
          <cell r="P1212">
            <v>11</v>
          </cell>
          <cell r="Q1212" t="b">
            <v>1</v>
          </cell>
          <cell r="R1212">
            <v>1.5</v>
          </cell>
          <cell r="S1212">
            <v>551</v>
          </cell>
          <cell r="T1212">
            <v>9.6</v>
          </cell>
          <cell r="U1212" t="str">
            <v>Gap</v>
          </cell>
          <cell r="V1212">
            <v>0</v>
          </cell>
          <cell r="W1212" t="str">
            <v>TRUE נחף</v>
          </cell>
          <cell r="X1212">
            <v>5231</v>
          </cell>
          <cell r="Y1212">
            <v>2</v>
          </cell>
          <cell r="Z1212">
            <v>11</v>
          </cell>
          <cell r="AA1212" t="str">
            <v/>
          </cell>
          <cell r="AB1212">
            <v>2</v>
          </cell>
        </row>
        <row r="1213">
          <cell r="B1213">
            <v>522</v>
          </cell>
          <cell r="C1213" t="str">
            <v>נחף</v>
          </cell>
          <cell r="D1213">
            <v>7178</v>
          </cell>
          <cell r="E1213" t="str">
            <v>ךנ</v>
          </cell>
          <cell r="F1213" t="str">
            <v>ךנ נחף</v>
          </cell>
          <cell r="G1213" t="str">
            <v>אלקראמה</v>
          </cell>
          <cell r="I1213" t="str">
            <v xml:space="preserve">נחף </v>
          </cell>
          <cell r="J1213">
            <v>6057</v>
          </cell>
          <cell r="K1213">
            <v>6057</v>
          </cell>
          <cell r="L1213">
            <v>0.12035661218424963</v>
          </cell>
          <cell r="M1213">
            <v>729</v>
          </cell>
          <cell r="N1213">
            <v>0.12035661218424963</v>
          </cell>
          <cell r="O1213">
            <v>729</v>
          </cell>
          <cell r="P1213">
            <v>11</v>
          </cell>
          <cell r="Q1213" t="b">
            <v>1</v>
          </cell>
          <cell r="R1213">
            <v>1.3</v>
          </cell>
          <cell r="S1213">
            <v>551</v>
          </cell>
          <cell r="T1213">
            <v>9.6</v>
          </cell>
          <cell r="U1213" t="str">
            <v>Gap</v>
          </cell>
          <cell r="V1213">
            <v>0</v>
          </cell>
          <cell r="W1213" t="str">
            <v>TRUE נחף</v>
          </cell>
          <cell r="X1213">
            <v>5231</v>
          </cell>
          <cell r="Y1213">
            <v>2</v>
          </cell>
          <cell r="Z1213">
            <v>11</v>
          </cell>
          <cell r="AA1213" t="str">
            <v/>
          </cell>
          <cell r="AB1213">
            <v>2</v>
          </cell>
        </row>
        <row r="1214">
          <cell r="B1214">
            <v>522</v>
          </cell>
          <cell r="C1214" t="str">
            <v>נחף</v>
          </cell>
          <cell r="D1214">
            <v>7178</v>
          </cell>
          <cell r="E1214" t="str">
            <v>הל</v>
          </cell>
          <cell r="F1214" t="str">
            <v>הל נחף</v>
          </cell>
          <cell r="G1214" t="str">
            <v>אלהלאל</v>
          </cell>
          <cell r="I1214" t="str">
            <v xml:space="preserve">נחף </v>
          </cell>
          <cell r="J1214">
            <v>6057</v>
          </cell>
          <cell r="K1214">
            <v>6057</v>
          </cell>
          <cell r="L1214">
            <v>0.11573386164768037</v>
          </cell>
          <cell r="M1214">
            <v>701</v>
          </cell>
          <cell r="N1214">
            <v>0.11573386164768037</v>
          </cell>
          <cell r="O1214">
            <v>701</v>
          </cell>
          <cell r="P1214">
            <v>11</v>
          </cell>
          <cell r="Q1214" t="b">
            <v>1</v>
          </cell>
          <cell r="R1214">
            <v>1.3</v>
          </cell>
          <cell r="S1214">
            <v>551</v>
          </cell>
          <cell r="T1214">
            <v>9.6</v>
          </cell>
          <cell r="U1214" t="str">
            <v>Gap</v>
          </cell>
          <cell r="V1214">
            <v>0</v>
          </cell>
          <cell r="W1214" t="str">
            <v>TRUE נחף</v>
          </cell>
          <cell r="X1214">
            <v>5231</v>
          </cell>
          <cell r="Y1214">
            <v>1</v>
          </cell>
          <cell r="Z1214">
            <v>11</v>
          </cell>
          <cell r="AA1214" t="str">
            <v/>
          </cell>
          <cell r="AB1214">
            <v>1</v>
          </cell>
        </row>
        <row r="1215">
          <cell r="B1215">
            <v>522</v>
          </cell>
          <cell r="C1215" t="str">
            <v>נחף</v>
          </cell>
          <cell r="D1215">
            <v>7178</v>
          </cell>
          <cell r="E1215" t="str">
            <v>י</v>
          </cell>
          <cell r="F1215" t="str">
            <v>י נחף</v>
          </cell>
          <cell r="G1215" t="str">
            <v>נחף אלמוסתקבל</v>
          </cell>
          <cell r="I1215" t="str">
            <v xml:space="preserve">נחף </v>
          </cell>
          <cell r="J1215">
            <v>6057</v>
          </cell>
          <cell r="K1215">
            <v>6057</v>
          </cell>
          <cell r="L1215">
            <v>9.1299323097242854E-2</v>
          </cell>
          <cell r="M1215">
            <v>553</v>
          </cell>
          <cell r="N1215">
            <v>9.1299323097242854E-2</v>
          </cell>
          <cell r="O1215">
            <v>553</v>
          </cell>
          <cell r="P1215">
            <v>11</v>
          </cell>
          <cell r="Q1215" t="b">
            <v>1</v>
          </cell>
          <cell r="R1215">
            <v>1</v>
          </cell>
          <cell r="S1215">
            <v>551</v>
          </cell>
          <cell r="T1215">
            <v>9.6</v>
          </cell>
          <cell r="U1215" t="str">
            <v>Gap</v>
          </cell>
          <cell r="V1215">
            <v>0</v>
          </cell>
          <cell r="W1215" t="str">
            <v>TRUE נחף</v>
          </cell>
          <cell r="X1215">
            <v>5231</v>
          </cell>
          <cell r="Y1215">
            <v>1</v>
          </cell>
          <cell r="Z1215">
            <v>11</v>
          </cell>
          <cell r="AA1215" t="str">
            <v/>
          </cell>
          <cell r="AB1215">
            <v>1</v>
          </cell>
        </row>
        <row r="1216">
          <cell r="B1216">
            <v>522</v>
          </cell>
          <cell r="C1216" t="str">
            <v>נחף</v>
          </cell>
          <cell r="D1216">
            <v>7178</v>
          </cell>
          <cell r="E1216" t="str">
            <v>וי</v>
          </cell>
          <cell r="F1216" t="str">
            <v>וי נחף</v>
          </cell>
          <cell r="G1216" t="str">
            <v>ופאא ואנתמאא</v>
          </cell>
          <cell r="I1216" t="str">
            <v xml:space="preserve">נחף </v>
          </cell>
          <cell r="J1216">
            <v>6057</v>
          </cell>
          <cell r="K1216">
            <v>6057</v>
          </cell>
          <cell r="L1216">
            <v>7.7431071487535086E-2</v>
          </cell>
          <cell r="M1216">
            <v>469</v>
          </cell>
          <cell r="N1216">
            <v>7.7431071487535086E-2</v>
          </cell>
          <cell r="O1216">
            <v>469</v>
          </cell>
          <cell r="P1216">
            <v>11</v>
          </cell>
          <cell r="Q1216" t="b">
            <v>1</v>
          </cell>
          <cell r="R1216">
            <v>0.9</v>
          </cell>
          <cell r="S1216">
            <v>551</v>
          </cell>
          <cell r="T1216">
            <v>9.6</v>
          </cell>
          <cell r="U1216" t="str">
            <v>Gap</v>
          </cell>
          <cell r="V1216">
            <v>0</v>
          </cell>
          <cell r="W1216" t="str">
            <v>TRUE נחף</v>
          </cell>
          <cell r="X1216">
            <v>5231</v>
          </cell>
          <cell r="Y1216">
            <v>1</v>
          </cell>
          <cell r="Z1216">
            <v>11</v>
          </cell>
          <cell r="AA1216" t="str">
            <v/>
          </cell>
          <cell r="AB1216">
            <v>1</v>
          </cell>
        </row>
        <row r="1217">
          <cell r="B1217">
            <v>522</v>
          </cell>
          <cell r="C1217" t="str">
            <v>נחף</v>
          </cell>
          <cell r="D1217">
            <v>7178</v>
          </cell>
          <cell r="E1217" t="str">
            <v>נ</v>
          </cell>
          <cell r="F1217" t="str">
            <v>נ נחף</v>
          </cell>
          <cell r="G1217" t="str">
            <v>אלנהדה</v>
          </cell>
          <cell r="H1217" t="str">
            <v>מטר וליד</v>
          </cell>
          <cell r="I1217" t="str">
            <v>נחף מטר וליד</v>
          </cell>
          <cell r="J1217">
            <v>6057</v>
          </cell>
          <cell r="K1217">
            <v>6057</v>
          </cell>
          <cell r="L1217">
            <v>6.5378900445765234E-2</v>
          </cell>
          <cell r="M1217">
            <v>396</v>
          </cell>
          <cell r="N1217">
            <v>6.5378900445765234E-2</v>
          </cell>
          <cell r="O1217">
            <v>396</v>
          </cell>
          <cell r="P1217">
            <v>11</v>
          </cell>
          <cell r="Q1217" t="b">
            <v>0</v>
          </cell>
          <cell r="R1217">
            <v>0</v>
          </cell>
          <cell r="S1217">
            <v>551</v>
          </cell>
          <cell r="T1217">
            <v>9.6</v>
          </cell>
          <cell r="U1217" t="str">
            <v>Gap</v>
          </cell>
          <cell r="V1217">
            <v>0</v>
          </cell>
          <cell r="W1217" t="str">
            <v>FALSE נחף</v>
          </cell>
          <cell r="X1217">
            <v>826</v>
          </cell>
          <cell r="Y1217">
            <v>0</v>
          </cell>
          <cell r="Z1217">
            <v>11</v>
          </cell>
          <cell r="AA1217" t="str">
            <v/>
          </cell>
          <cell r="AB1217">
            <v>0</v>
          </cell>
        </row>
        <row r="1218">
          <cell r="B1218">
            <v>522</v>
          </cell>
          <cell r="C1218" t="str">
            <v>נחף</v>
          </cell>
          <cell r="D1218">
            <v>7178</v>
          </cell>
          <cell r="E1218" t="str">
            <v>טה</v>
          </cell>
          <cell r="F1218" t="str">
            <v>טה נחף</v>
          </cell>
          <cell r="G1218" t="str">
            <v>אלטליעה</v>
          </cell>
          <cell r="H1218" t="str">
            <v>עבאס מוכלס</v>
          </cell>
          <cell r="I1218" t="str">
            <v>נחף עבאס מוכלס</v>
          </cell>
          <cell r="J1218">
            <v>6057</v>
          </cell>
          <cell r="K1218">
            <v>6057</v>
          </cell>
          <cell r="L1218">
            <v>4.2430245996367841E-2</v>
          </cell>
          <cell r="M1218">
            <v>257</v>
          </cell>
          <cell r="N1218">
            <v>4.2430245996367841E-2</v>
          </cell>
          <cell r="O1218">
            <v>257</v>
          </cell>
          <cell r="P1218">
            <v>11</v>
          </cell>
          <cell r="Q1218" t="b">
            <v>0</v>
          </cell>
          <cell r="R1218">
            <v>0</v>
          </cell>
          <cell r="S1218">
            <v>551</v>
          </cell>
          <cell r="T1218">
            <v>9.6</v>
          </cell>
          <cell r="U1218" t="str">
            <v>Gap</v>
          </cell>
          <cell r="V1218">
            <v>0</v>
          </cell>
          <cell r="W1218" t="str">
            <v>FALSE נחף</v>
          </cell>
          <cell r="X1218">
            <v>826</v>
          </cell>
          <cell r="Y1218">
            <v>0</v>
          </cell>
          <cell r="Z1218">
            <v>11</v>
          </cell>
          <cell r="AA1218" t="str">
            <v/>
          </cell>
          <cell r="AB1218">
            <v>0</v>
          </cell>
        </row>
        <row r="1219">
          <cell r="B1219">
            <v>522</v>
          </cell>
          <cell r="C1219" t="str">
            <v>נחף</v>
          </cell>
          <cell r="D1219">
            <v>7178</v>
          </cell>
          <cell r="E1219" t="str">
            <v>ק</v>
          </cell>
          <cell r="F1219" t="str">
            <v>ק נחף</v>
          </cell>
          <cell r="G1219" t="str">
            <v>בלדנא</v>
          </cell>
          <cell r="I1219" t="str">
            <v xml:space="preserve">נחף </v>
          </cell>
          <cell r="J1219">
            <v>6057</v>
          </cell>
          <cell r="K1219">
            <v>6057</v>
          </cell>
          <cell r="L1219">
            <v>1.9646689780419349E-2</v>
          </cell>
          <cell r="M1219">
            <v>119</v>
          </cell>
          <cell r="N1219">
            <v>1.9646689780419349E-2</v>
          </cell>
          <cell r="O1219">
            <v>119</v>
          </cell>
          <cell r="P1219">
            <v>11</v>
          </cell>
          <cell r="Q1219" t="b">
            <v>0</v>
          </cell>
          <cell r="R1219">
            <v>0</v>
          </cell>
          <cell r="S1219">
            <v>551</v>
          </cell>
          <cell r="T1219">
            <v>9.6</v>
          </cell>
          <cell r="U1219" t="str">
            <v>Gap</v>
          </cell>
          <cell r="V1219">
            <v>0</v>
          </cell>
          <cell r="W1219" t="str">
            <v>FALSE נחף</v>
          </cell>
          <cell r="X1219">
            <v>826</v>
          </cell>
          <cell r="Y1219">
            <v>0</v>
          </cell>
          <cell r="Z1219">
            <v>11</v>
          </cell>
          <cell r="AA1219" t="str">
            <v/>
          </cell>
          <cell r="AB1219">
            <v>0</v>
          </cell>
        </row>
        <row r="1220">
          <cell r="B1220">
            <v>522</v>
          </cell>
          <cell r="C1220" t="str">
            <v>נחף</v>
          </cell>
          <cell r="D1220">
            <v>7178</v>
          </cell>
          <cell r="E1220" t="str">
            <v>נץ</v>
          </cell>
          <cell r="F1220" t="str">
            <v>נץ נחף</v>
          </cell>
          <cell r="G1220" t="str">
            <v>אלשרוק</v>
          </cell>
          <cell r="H1220" t="str">
            <v>סרחאן סאמי</v>
          </cell>
          <cell r="I1220" t="str">
            <v>נחף סרחאן סאמי</v>
          </cell>
          <cell r="J1220">
            <v>6057</v>
          </cell>
          <cell r="K1220">
            <v>6057</v>
          </cell>
          <cell r="L1220">
            <v>3.3019646689780419E-3</v>
          </cell>
          <cell r="M1220">
            <v>20</v>
          </cell>
          <cell r="N1220">
            <v>3.3019646689780419E-3</v>
          </cell>
          <cell r="O1220">
            <v>20</v>
          </cell>
          <cell r="P1220">
            <v>11</v>
          </cell>
          <cell r="Q1220" t="b">
            <v>0</v>
          </cell>
          <cell r="R1220">
            <v>0</v>
          </cell>
          <cell r="S1220">
            <v>551</v>
          </cell>
          <cell r="T1220">
            <v>9.6</v>
          </cell>
          <cell r="U1220" t="str">
            <v>Gap</v>
          </cell>
          <cell r="V1220">
            <v>0</v>
          </cell>
          <cell r="W1220" t="str">
            <v>FALSE נחף</v>
          </cell>
          <cell r="X1220">
            <v>826</v>
          </cell>
          <cell r="Y1220">
            <v>0</v>
          </cell>
          <cell r="Z1220">
            <v>11</v>
          </cell>
          <cell r="AA1220" t="str">
            <v/>
          </cell>
          <cell r="AB1220">
            <v>0</v>
          </cell>
        </row>
        <row r="1221">
          <cell r="B1221">
            <v>522</v>
          </cell>
          <cell r="C1221" t="str">
            <v>נחף</v>
          </cell>
          <cell r="D1221">
            <v>7178</v>
          </cell>
          <cell r="E1221" t="str">
            <v>יף</v>
          </cell>
          <cell r="F1221" t="str">
            <v>יף נחף</v>
          </cell>
          <cell r="G1221" t="str">
            <v>אלמג'ד</v>
          </cell>
          <cell r="H1221" t="str">
            <v>סעיד יוסף</v>
          </cell>
          <cell r="I1221" t="str">
            <v>נחף סעיד יוסף</v>
          </cell>
          <cell r="J1221">
            <v>6057</v>
          </cell>
          <cell r="K1221">
            <v>6057</v>
          </cell>
          <cell r="L1221">
            <v>2.9717682020802376E-3</v>
          </cell>
          <cell r="M1221">
            <v>18</v>
          </cell>
          <cell r="N1221">
            <v>2.9717682020802376E-3</v>
          </cell>
          <cell r="O1221">
            <v>18</v>
          </cell>
          <cell r="P1221">
            <v>11</v>
          </cell>
          <cell r="Q1221" t="b">
            <v>0</v>
          </cell>
          <cell r="R1221">
            <v>0</v>
          </cell>
          <cell r="S1221">
            <v>551</v>
          </cell>
          <cell r="T1221">
            <v>9.6</v>
          </cell>
          <cell r="U1221" t="str">
            <v>Gap</v>
          </cell>
          <cell r="V1221">
            <v>0</v>
          </cell>
          <cell r="W1221" t="str">
            <v>FALSE נחף</v>
          </cell>
          <cell r="X1221">
            <v>826</v>
          </cell>
          <cell r="Y1221">
            <v>0</v>
          </cell>
          <cell r="Z1221">
            <v>11</v>
          </cell>
          <cell r="AA1221" t="str">
            <v/>
          </cell>
          <cell r="AB1221">
            <v>0</v>
          </cell>
        </row>
        <row r="1222">
          <cell r="B1222">
            <v>522</v>
          </cell>
          <cell r="C1222" t="str">
            <v>נחף</v>
          </cell>
          <cell r="D1222">
            <v>7178</v>
          </cell>
          <cell r="E1222" t="str">
            <v>קי</v>
          </cell>
          <cell r="F1222" t="str">
            <v>קי נחף</v>
          </cell>
          <cell r="G1222" t="str">
            <v>אלשמס</v>
          </cell>
          <cell r="H1222" t="str">
            <v>סרחאן סאלח</v>
          </cell>
          <cell r="I1222" t="str">
            <v>נחף סרחאן סאלח</v>
          </cell>
          <cell r="J1222">
            <v>6057</v>
          </cell>
          <cell r="K1222">
            <v>6057</v>
          </cell>
          <cell r="L1222">
            <v>2.1462770348357274E-3</v>
          </cell>
          <cell r="M1222">
            <v>13</v>
          </cell>
          <cell r="N1222">
            <v>2.1462770348357274E-3</v>
          </cell>
          <cell r="O1222">
            <v>13.000000000000002</v>
          </cell>
          <cell r="P1222">
            <v>11</v>
          </cell>
          <cell r="Q1222" t="b">
            <v>0</v>
          </cell>
          <cell r="R1222">
            <v>0</v>
          </cell>
          <cell r="S1222">
            <v>551</v>
          </cell>
          <cell r="T1222">
            <v>9.6</v>
          </cell>
          <cell r="U1222" t="str">
            <v>Gap</v>
          </cell>
          <cell r="V1222">
            <v>0</v>
          </cell>
          <cell r="W1222" t="str">
            <v>FALSE נחף</v>
          </cell>
          <cell r="X1222">
            <v>826</v>
          </cell>
          <cell r="Y1222">
            <v>0</v>
          </cell>
          <cell r="Z1222">
            <v>11</v>
          </cell>
          <cell r="AA1222" t="str">
            <v/>
          </cell>
          <cell r="AB1222">
            <v>0</v>
          </cell>
        </row>
        <row r="1223">
          <cell r="B1223">
            <v>522</v>
          </cell>
          <cell r="C1223" t="str">
            <v>נחף</v>
          </cell>
          <cell r="D1223">
            <v>7178</v>
          </cell>
          <cell r="E1223" t="str">
            <v>ז</v>
          </cell>
          <cell r="F1223" t="str">
            <v>ז נחף</v>
          </cell>
          <cell r="G1223" t="str">
            <v>אלביאן</v>
          </cell>
          <cell r="H1223" t="str">
            <v>קיס עבד אל באסט</v>
          </cell>
          <cell r="I1223" t="str">
            <v>נחף קיס עבד אל באסט</v>
          </cell>
          <cell r="J1223">
            <v>6057</v>
          </cell>
          <cell r="K1223">
            <v>6057</v>
          </cell>
          <cell r="L1223">
            <v>4.9529470034670627E-4</v>
          </cell>
          <cell r="M1223">
            <v>3</v>
          </cell>
          <cell r="N1223">
            <v>4.9529470034670627E-4</v>
          </cell>
          <cell r="O1223">
            <v>3</v>
          </cell>
          <cell r="P1223">
            <v>11</v>
          </cell>
          <cell r="Q1223" t="b">
            <v>0</v>
          </cell>
          <cell r="R1223">
            <v>0</v>
          </cell>
          <cell r="S1223">
            <v>551</v>
          </cell>
          <cell r="T1223">
            <v>9.6</v>
          </cell>
          <cell r="U1223" t="str">
            <v>Gap</v>
          </cell>
          <cell r="V1223">
            <v>0</v>
          </cell>
          <cell r="W1223" t="str">
            <v>FALSE נחף</v>
          </cell>
          <cell r="X1223">
            <v>826</v>
          </cell>
          <cell r="Y1223">
            <v>0</v>
          </cell>
          <cell r="Z1223">
            <v>11</v>
          </cell>
          <cell r="AA1223" t="str">
            <v/>
          </cell>
          <cell r="AB1223">
            <v>0</v>
          </cell>
        </row>
        <row r="1224">
          <cell r="B1224">
            <v>7200</v>
          </cell>
          <cell r="C1224" t="str">
            <v>נס ציונה</v>
          </cell>
          <cell r="D1224">
            <v>30280</v>
          </cell>
          <cell r="E1224" t="str">
            <v>טל</v>
          </cell>
          <cell r="F1224" t="str">
            <v>טל נס ציונה</v>
          </cell>
          <cell r="G1224" t="str">
            <v>נס ציונה נטו בראשות יוסי שבו</v>
          </cell>
          <cell r="H1224" t="str">
            <v>שבו יוסף</v>
          </cell>
          <cell r="I1224" t="str">
            <v>נס ציונה שבו יוסף</v>
          </cell>
          <cell r="J1224">
            <v>15031</v>
          </cell>
          <cell r="K1224">
            <v>15031</v>
          </cell>
          <cell r="L1224">
            <v>0.37123278557647527</v>
          </cell>
          <cell r="M1224">
            <v>5580</v>
          </cell>
          <cell r="N1224">
            <v>0.37123278557647527</v>
          </cell>
          <cell r="O1224">
            <v>5580</v>
          </cell>
          <cell r="P1224">
            <v>15</v>
          </cell>
          <cell r="Q1224" t="b">
            <v>1</v>
          </cell>
          <cell r="R1224">
            <v>5.6</v>
          </cell>
          <cell r="S1224">
            <v>1002</v>
          </cell>
          <cell r="T1224">
            <v>15.100000000000001</v>
          </cell>
          <cell r="U1224" t="str">
            <v>Gap</v>
          </cell>
          <cell r="V1224">
            <v>1</v>
          </cell>
          <cell r="W1224" t="str">
            <v>TRUE נס ציונה</v>
          </cell>
          <cell r="X1224">
            <v>15031</v>
          </cell>
          <cell r="Y1224">
            <v>6</v>
          </cell>
          <cell r="Z1224">
            <v>15</v>
          </cell>
          <cell r="AA1224" t="str">
            <v/>
          </cell>
          <cell r="AB1224">
            <v>7</v>
          </cell>
        </row>
        <row r="1225">
          <cell r="B1225">
            <v>7200</v>
          </cell>
          <cell r="C1225" t="str">
            <v>נס ציונה</v>
          </cell>
          <cell r="D1225">
            <v>30280</v>
          </cell>
          <cell r="E1225" t="str">
            <v>רק</v>
          </cell>
          <cell r="F1225" t="str">
            <v>רק נס ציונה</v>
          </cell>
          <cell r="G1225" t="str">
            <v>לב לצעירים ברשות שחר רובין</v>
          </cell>
          <cell r="I1225" t="str">
            <v xml:space="preserve">נס ציונה </v>
          </cell>
          <cell r="J1225">
            <v>15031</v>
          </cell>
          <cell r="K1225">
            <v>15031</v>
          </cell>
          <cell r="L1225">
            <v>0.23251945978311489</v>
          </cell>
          <cell r="M1225">
            <v>3495</v>
          </cell>
          <cell r="N1225">
            <v>0.23251945978311489</v>
          </cell>
          <cell r="O1225">
            <v>3495</v>
          </cell>
          <cell r="P1225">
            <v>15</v>
          </cell>
          <cell r="Q1225" t="b">
            <v>1</v>
          </cell>
          <cell r="R1225">
            <v>3.5</v>
          </cell>
          <cell r="S1225">
            <v>1002</v>
          </cell>
          <cell r="T1225">
            <v>15.100000000000001</v>
          </cell>
          <cell r="U1225" t="str">
            <v>Gap</v>
          </cell>
          <cell r="V1225">
            <v>0</v>
          </cell>
          <cell r="W1225" t="str">
            <v>TRUE נס ציונה</v>
          </cell>
          <cell r="X1225">
            <v>15031</v>
          </cell>
          <cell r="Y1225">
            <v>3</v>
          </cell>
          <cell r="Z1225">
            <v>15</v>
          </cell>
          <cell r="AA1225" t="str">
            <v/>
          </cell>
          <cell r="AB1225">
            <v>3</v>
          </cell>
        </row>
        <row r="1226">
          <cell r="B1226">
            <v>7200</v>
          </cell>
          <cell r="C1226" t="str">
            <v>נס ציונה</v>
          </cell>
          <cell r="D1226">
            <v>30280</v>
          </cell>
          <cell r="E1226" t="str">
            <v>אמת</v>
          </cell>
          <cell r="F1226" t="str">
            <v>אמת נס ציונה</v>
          </cell>
          <cell r="G1226" t="str">
            <v>העבודה בראשות עמוס לוגסי</v>
          </cell>
          <cell r="I1226" t="str">
            <v xml:space="preserve">נס ציונה </v>
          </cell>
          <cell r="J1226">
            <v>15031</v>
          </cell>
          <cell r="K1226">
            <v>15031</v>
          </cell>
          <cell r="L1226">
            <v>0.13764885902468232</v>
          </cell>
          <cell r="M1226">
            <v>2069</v>
          </cell>
          <cell r="N1226">
            <v>0.13764885902468232</v>
          </cell>
          <cell r="O1226">
            <v>2069</v>
          </cell>
          <cell r="P1226">
            <v>15</v>
          </cell>
          <cell r="Q1226" t="b">
            <v>1</v>
          </cell>
          <cell r="R1226">
            <v>2.1</v>
          </cell>
          <cell r="S1226">
            <v>1002</v>
          </cell>
          <cell r="T1226">
            <v>15.100000000000001</v>
          </cell>
          <cell r="U1226" t="str">
            <v>Gap</v>
          </cell>
          <cell r="V1226">
            <v>0</v>
          </cell>
          <cell r="W1226" t="str">
            <v>TRUE נס ציונה</v>
          </cell>
          <cell r="X1226">
            <v>15031</v>
          </cell>
          <cell r="Y1226">
            <v>2</v>
          </cell>
          <cell r="Z1226">
            <v>15</v>
          </cell>
          <cell r="AA1226" t="str">
            <v/>
          </cell>
          <cell r="AB1226">
            <v>2</v>
          </cell>
        </row>
        <row r="1227">
          <cell r="B1227">
            <v>7200</v>
          </cell>
          <cell r="C1227" t="str">
            <v>נס ציונה</v>
          </cell>
          <cell r="D1227">
            <v>30280</v>
          </cell>
          <cell r="E1227" t="str">
            <v>פה</v>
          </cell>
          <cell r="F1227" t="str">
            <v>פה נס ציונה</v>
          </cell>
          <cell r="G1227" t="str">
            <v>יש עתיד בנס ציונה</v>
          </cell>
          <cell r="I1227" t="str">
            <v xml:space="preserve">נס ציונה </v>
          </cell>
          <cell r="J1227">
            <v>15031</v>
          </cell>
          <cell r="K1227">
            <v>15031</v>
          </cell>
          <cell r="L1227">
            <v>0.11961945313019759</v>
          </cell>
          <cell r="M1227">
            <v>1798</v>
          </cell>
          <cell r="N1227">
            <v>0.11961945313019759</v>
          </cell>
          <cell r="O1227">
            <v>1798</v>
          </cell>
          <cell r="P1227">
            <v>15</v>
          </cell>
          <cell r="Q1227" t="b">
            <v>1</v>
          </cell>
          <cell r="R1227">
            <v>1.8</v>
          </cell>
          <cell r="S1227">
            <v>1002</v>
          </cell>
          <cell r="T1227">
            <v>15.100000000000001</v>
          </cell>
          <cell r="U1227" t="str">
            <v>Gap</v>
          </cell>
          <cell r="V1227">
            <v>0</v>
          </cell>
          <cell r="W1227" t="str">
            <v>TRUE נס ציונה</v>
          </cell>
          <cell r="X1227">
            <v>15031</v>
          </cell>
          <cell r="Y1227">
            <v>2</v>
          </cell>
          <cell r="Z1227">
            <v>15</v>
          </cell>
          <cell r="AA1227" t="str">
            <v/>
          </cell>
          <cell r="AB1227">
            <v>2</v>
          </cell>
        </row>
        <row r="1228">
          <cell r="B1228">
            <v>7200</v>
          </cell>
          <cell r="C1228" t="str">
            <v>נס ציונה</v>
          </cell>
          <cell r="D1228">
            <v>30280</v>
          </cell>
          <cell r="E1228" t="str">
            <v>שס</v>
          </cell>
          <cell r="F1228" t="str">
            <v>שס נס ציונה</v>
          </cell>
          <cell r="G1228" t="str">
            <v>התאחדות הספרדים העולמית שומרי תורה</v>
          </cell>
          <cell r="I1228" t="str">
            <v xml:space="preserve">נס ציונה </v>
          </cell>
          <cell r="J1228">
            <v>15031</v>
          </cell>
          <cell r="K1228">
            <v>15031</v>
          </cell>
          <cell r="L1228">
            <v>8.808462510810991E-2</v>
          </cell>
          <cell r="M1228">
            <v>1324</v>
          </cell>
          <cell r="N1228">
            <v>8.808462510810991E-2</v>
          </cell>
          <cell r="O1228">
            <v>1324</v>
          </cell>
          <cell r="P1228">
            <v>15</v>
          </cell>
          <cell r="Q1228" t="b">
            <v>1</v>
          </cell>
          <cell r="R1228">
            <v>1.3</v>
          </cell>
          <cell r="S1228">
            <v>1002</v>
          </cell>
          <cell r="T1228">
            <v>15.100000000000001</v>
          </cell>
          <cell r="U1228" t="str">
            <v>Gap</v>
          </cell>
          <cell r="V1228">
            <v>0</v>
          </cell>
          <cell r="W1228" t="str">
            <v>TRUE נס ציונה</v>
          </cell>
          <cell r="X1228">
            <v>15031</v>
          </cell>
          <cell r="Y1228">
            <v>1</v>
          </cell>
          <cell r="Z1228">
            <v>15</v>
          </cell>
          <cell r="AA1228" t="str">
            <v/>
          </cell>
          <cell r="AB1228">
            <v>1</v>
          </cell>
        </row>
        <row r="1229">
          <cell r="B1229">
            <v>7200</v>
          </cell>
          <cell r="C1229" t="str">
            <v>נס ציונה</v>
          </cell>
          <cell r="D1229">
            <v>30280</v>
          </cell>
          <cell r="E1229" t="str">
            <v>טב</v>
          </cell>
          <cell r="F1229" t="str">
            <v>טב נס ציונה</v>
          </cell>
          <cell r="G1229" t="str">
            <v>הבית היהודי בראשות יצחק כהן</v>
          </cell>
          <cell r="I1229" t="str">
            <v xml:space="preserve">נס ציונה </v>
          </cell>
          <cell r="J1229">
            <v>15031</v>
          </cell>
          <cell r="K1229">
            <v>15031</v>
          </cell>
          <cell r="L1229">
            <v>5.089481737742E-2</v>
          </cell>
          <cell r="M1229">
            <v>765</v>
          </cell>
          <cell r="N1229">
            <v>5.089481737742E-2</v>
          </cell>
          <cell r="O1229">
            <v>765</v>
          </cell>
          <cell r="P1229">
            <v>15</v>
          </cell>
          <cell r="Q1229" t="b">
            <v>1</v>
          </cell>
          <cell r="R1229">
            <v>0.8</v>
          </cell>
          <cell r="S1229">
            <v>1002</v>
          </cell>
          <cell r="T1229">
            <v>15.100000000000001</v>
          </cell>
          <cell r="U1229" t="str">
            <v>Gap</v>
          </cell>
          <cell r="V1229">
            <v>0</v>
          </cell>
          <cell r="W1229" t="str">
            <v>TRUE נס ציונה</v>
          </cell>
          <cell r="X1229">
            <v>15031</v>
          </cell>
          <cell r="Y1229">
            <v>1</v>
          </cell>
          <cell r="Z1229">
            <v>15</v>
          </cell>
          <cell r="AA1229" t="str">
            <v/>
          </cell>
          <cell r="AB1229">
            <v>1</v>
          </cell>
        </row>
        <row r="1230">
          <cell r="B1230">
            <v>7300</v>
          </cell>
          <cell r="C1230" t="str">
            <v>נצרת</v>
          </cell>
          <cell r="D1230">
            <v>53934</v>
          </cell>
          <cell r="E1230" t="str">
            <v>א</v>
          </cell>
          <cell r="F1230" t="str">
            <v>א נצרת</v>
          </cell>
          <cell r="G1230" t="str">
            <v>רשימת נצרת המאוחדת</v>
          </cell>
          <cell r="H1230" t="str">
            <v>עיאד יוסף</v>
          </cell>
          <cell r="I1230" t="str">
            <v>נצרת עיאד יוסף</v>
          </cell>
          <cell r="K1230">
            <v>0</v>
          </cell>
          <cell r="L1230">
            <v>0</v>
          </cell>
          <cell r="M1230">
            <v>0</v>
          </cell>
          <cell r="N1230" t="str">
            <v>אין דיווח</v>
          </cell>
          <cell r="O1230">
            <v>0</v>
          </cell>
          <cell r="P1230">
            <v>19</v>
          </cell>
          <cell r="Q1230" t="b">
            <v>0</v>
          </cell>
          <cell r="R1230">
            <v>0</v>
          </cell>
          <cell r="S1230">
            <v>0</v>
          </cell>
          <cell r="T1230">
            <v>0</v>
          </cell>
          <cell r="U1230" t="str">
            <v>Gap</v>
          </cell>
          <cell r="V1230">
            <v>0</v>
          </cell>
          <cell r="W1230" t="str">
            <v>FALSE נצרת</v>
          </cell>
          <cell r="X1230">
            <v>0</v>
          </cell>
          <cell r="Y1230">
            <v>0</v>
          </cell>
          <cell r="Z1230">
            <v>0</v>
          </cell>
          <cell r="AA1230" t="str">
            <v>Gap</v>
          </cell>
          <cell r="AB1230">
            <v>0</v>
          </cell>
        </row>
        <row r="1231">
          <cell r="B1231">
            <v>7300</v>
          </cell>
          <cell r="C1231" t="str">
            <v>נצרת</v>
          </cell>
          <cell r="D1231">
            <v>53934</v>
          </cell>
          <cell r="E1231" t="str">
            <v>גד</v>
          </cell>
          <cell r="F1231" t="str">
            <v>גד נצרת</v>
          </cell>
          <cell r="G1231" t="str">
            <v>חזית נצרת הדמוקרטית</v>
          </cell>
          <cell r="H1231" t="str">
            <v>ג'ראיסי ראמז</v>
          </cell>
          <cell r="I1231" t="str">
            <v>נצרת ג'ראיסי ראמז</v>
          </cell>
          <cell r="K1231">
            <v>0</v>
          </cell>
          <cell r="L1231">
            <v>0</v>
          </cell>
          <cell r="M1231">
            <v>0</v>
          </cell>
          <cell r="N1231" t="str">
            <v>אין דיווח</v>
          </cell>
          <cell r="O1231">
            <v>0</v>
          </cell>
          <cell r="P1231">
            <v>19</v>
          </cell>
          <cell r="Q1231" t="b">
            <v>0</v>
          </cell>
          <cell r="R1231">
            <v>0</v>
          </cell>
          <cell r="S1231">
            <v>0</v>
          </cell>
          <cell r="T1231">
            <v>0</v>
          </cell>
          <cell r="U1231" t="str">
            <v>Gap</v>
          </cell>
          <cell r="V1231">
            <v>0</v>
          </cell>
          <cell r="W1231" t="str">
            <v>FALSE נצרת</v>
          </cell>
          <cell r="X1231">
            <v>0</v>
          </cell>
          <cell r="Y1231">
            <v>0</v>
          </cell>
          <cell r="Z1231">
            <v>0</v>
          </cell>
          <cell r="AA1231" t="str">
            <v>Gap</v>
          </cell>
          <cell r="AB1231">
            <v>0</v>
          </cell>
        </row>
        <row r="1232">
          <cell r="B1232">
            <v>7300</v>
          </cell>
          <cell r="C1232" t="str">
            <v>נצרת</v>
          </cell>
          <cell r="D1232">
            <v>53934</v>
          </cell>
          <cell r="E1232" t="str">
            <v>ד</v>
          </cell>
          <cell r="F1232" t="str">
            <v>ד נצרת</v>
          </cell>
          <cell r="G1232" t="str">
            <v>לכל אלנאס</v>
          </cell>
          <cell r="H1232" t="str">
            <v>זועבי חנין</v>
          </cell>
          <cell r="I1232" t="str">
            <v>נצרת זועבי חנין</v>
          </cell>
          <cell r="K1232">
            <v>0</v>
          </cell>
          <cell r="L1232">
            <v>0</v>
          </cell>
          <cell r="M1232">
            <v>0</v>
          </cell>
          <cell r="N1232" t="str">
            <v>אין דיווח</v>
          </cell>
          <cell r="O1232">
            <v>0</v>
          </cell>
          <cell r="P1232">
            <v>19</v>
          </cell>
          <cell r="Q1232" t="b">
            <v>0</v>
          </cell>
          <cell r="R1232">
            <v>0</v>
          </cell>
          <cell r="S1232">
            <v>0</v>
          </cell>
          <cell r="T1232">
            <v>0</v>
          </cell>
          <cell r="U1232" t="str">
            <v>Gap</v>
          </cell>
          <cell r="V1232">
            <v>0</v>
          </cell>
          <cell r="W1232" t="str">
            <v>FALSE נצרת</v>
          </cell>
          <cell r="X1232">
            <v>0</v>
          </cell>
          <cell r="Y1232">
            <v>0</v>
          </cell>
          <cell r="Z1232">
            <v>0</v>
          </cell>
          <cell r="AA1232" t="str">
            <v>Gap</v>
          </cell>
          <cell r="AB1232">
            <v>0</v>
          </cell>
        </row>
        <row r="1233">
          <cell r="B1233">
            <v>7300</v>
          </cell>
          <cell r="C1233" t="str">
            <v>נצרת</v>
          </cell>
          <cell r="D1233">
            <v>53934</v>
          </cell>
          <cell r="E1233" t="str">
            <v>עם</v>
          </cell>
          <cell r="F1233" t="str">
            <v>עם נצרת</v>
          </cell>
          <cell r="G1233" t="str">
            <v>תחאלף אל נאצרה והתנועה האסלאמית</v>
          </cell>
          <cell r="H1233" t="str">
            <v>אבו אחמד תאופיק</v>
          </cell>
          <cell r="I1233" t="str">
            <v>נצרת אבו אחמד תאופיק</v>
          </cell>
          <cell r="K1233">
            <v>0</v>
          </cell>
          <cell r="L1233">
            <v>0</v>
          </cell>
          <cell r="M1233">
            <v>0</v>
          </cell>
          <cell r="N1233" t="str">
            <v>אין דיווח</v>
          </cell>
          <cell r="O1233">
            <v>0</v>
          </cell>
          <cell r="P1233">
            <v>19</v>
          </cell>
          <cell r="Q1233" t="b">
            <v>0</v>
          </cell>
          <cell r="R1233">
            <v>0</v>
          </cell>
          <cell r="S1233">
            <v>0</v>
          </cell>
          <cell r="T1233">
            <v>0</v>
          </cell>
          <cell r="U1233" t="str">
            <v>Gap</v>
          </cell>
          <cell r="V1233">
            <v>0</v>
          </cell>
          <cell r="W1233" t="str">
            <v>FALSE נצרת</v>
          </cell>
          <cell r="X1233">
            <v>0</v>
          </cell>
          <cell r="Y1233">
            <v>0</v>
          </cell>
          <cell r="Z1233">
            <v>0</v>
          </cell>
          <cell r="AA1233" t="str">
            <v>Gap</v>
          </cell>
          <cell r="AB1233">
            <v>0</v>
          </cell>
        </row>
        <row r="1234">
          <cell r="B1234">
            <v>7300</v>
          </cell>
          <cell r="C1234" t="str">
            <v>נצרת</v>
          </cell>
          <cell r="D1234">
            <v>53934</v>
          </cell>
          <cell r="E1234" t="str">
            <v>צח</v>
          </cell>
          <cell r="F1234" t="str">
            <v>צח נצרת</v>
          </cell>
          <cell r="G1234" t="str">
            <v>נצרת שלי</v>
          </cell>
          <cell r="H1234" t="str">
            <v>סלאם עלי</v>
          </cell>
          <cell r="I1234" t="str">
            <v>נצרת סלאם עלי</v>
          </cell>
          <cell r="K1234">
            <v>0</v>
          </cell>
          <cell r="L1234">
            <v>0</v>
          </cell>
          <cell r="M1234">
            <v>0</v>
          </cell>
          <cell r="N1234" t="str">
            <v>אין דיווח</v>
          </cell>
          <cell r="O1234">
            <v>0</v>
          </cell>
          <cell r="P1234">
            <v>19</v>
          </cell>
          <cell r="Q1234" t="b">
            <v>0</v>
          </cell>
          <cell r="R1234">
            <v>0</v>
          </cell>
          <cell r="S1234">
            <v>0</v>
          </cell>
          <cell r="T1234">
            <v>0</v>
          </cell>
          <cell r="U1234" t="str">
            <v>Gap</v>
          </cell>
          <cell r="V1234">
            <v>0</v>
          </cell>
          <cell r="W1234" t="str">
            <v>FALSE נצרת</v>
          </cell>
          <cell r="X1234">
            <v>0</v>
          </cell>
          <cell r="Y1234">
            <v>0</v>
          </cell>
          <cell r="Z1234">
            <v>0</v>
          </cell>
          <cell r="AA1234" t="str">
            <v>Gap</v>
          </cell>
          <cell r="AB1234">
            <v>0</v>
          </cell>
        </row>
        <row r="1235">
          <cell r="B1235">
            <v>7300</v>
          </cell>
          <cell r="C1235" t="str">
            <v>נצרת</v>
          </cell>
          <cell r="D1235">
            <v>53934</v>
          </cell>
          <cell r="E1235" t="str">
            <v>ק</v>
          </cell>
          <cell r="F1235" t="str">
            <v>ק נצרת</v>
          </cell>
          <cell r="G1235" t="str">
            <v>הרשימה האהלייה</v>
          </cell>
          <cell r="I1235" t="str">
            <v xml:space="preserve">נצרת </v>
          </cell>
          <cell r="K1235">
            <v>0</v>
          </cell>
          <cell r="L1235">
            <v>0</v>
          </cell>
          <cell r="M1235">
            <v>0</v>
          </cell>
          <cell r="N1235" t="str">
            <v>אין דיווח</v>
          </cell>
          <cell r="O1235">
            <v>0</v>
          </cell>
          <cell r="P1235">
            <v>19</v>
          </cell>
          <cell r="Q1235" t="b">
            <v>0</v>
          </cell>
          <cell r="R1235">
            <v>0</v>
          </cell>
          <cell r="S1235">
            <v>0</v>
          </cell>
          <cell r="T1235">
            <v>0</v>
          </cell>
          <cell r="U1235" t="str">
            <v>Gap</v>
          </cell>
          <cell r="V1235">
            <v>0</v>
          </cell>
          <cell r="W1235" t="str">
            <v>FALSE נצרת</v>
          </cell>
          <cell r="X1235">
            <v>0</v>
          </cell>
          <cell r="Y1235">
            <v>0</v>
          </cell>
          <cell r="Z1235">
            <v>0</v>
          </cell>
          <cell r="AA1235" t="str">
            <v>Gap</v>
          </cell>
          <cell r="AB1235">
            <v>0</v>
          </cell>
        </row>
        <row r="1236">
          <cell r="B1236">
            <v>7300</v>
          </cell>
          <cell r="C1236" t="str">
            <v>נצרת</v>
          </cell>
          <cell r="D1236">
            <v>53934</v>
          </cell>
          <cell r="E1236" t="str">
            <v>קנ</v>
          </cell>
          <cell r="F1236" t="str">
            <v>קנ נצרת</v>
          </cell>
          <cell r="G1236" t="str">
            <v>שבאב אל תג'ייר</v>
          </cell>
          <cell r="I1236" t="str">
            <v xml:space="preserve">נצרת </v>
          </cell>
          <cell r="K1236">
            <v>0</v>
          </cell>
          <cell r="L1236">
            <v>0</v>
          </cell>
          <cell r="M1236">
            <v>0</v>
          </cell>
          <cell r="N1236" t="str">
            <v>אין דיווח</v>
          </cell>
          <cell r="O1236">
            <v>0</v>
          </cell>
          <cell r="P1236">
            <v>19</v>
          </cell>
          <cell r="Q1236" t="b">
            <v>0</v>
          </cell>
          <cell r="R1236">
            <v>0</v>
          </cell>
          <cell r="S1236">
            <v>0</v>
          </cell>
          <cell r="T1236">
            <v>0</v>
          </cell>
          <cell r="U1236" t="str">
            <v>Gap</v>
          </cell>
          <cell r="V1236">
            <v>0</v>
          </cell>
          <cell r="W1236" t="str">
            <v>FALSE נצרת</v>
          </cell>
          <cell r="X1236">
            <v>0</v>
          </cell>
          <cell r="Y1236">
            <v>0</v>
          </cell>
          <cell r="Z1236">
            <v>0</v>
          </cell>
          <cell r="AA1236" t="str">
            <v>Gap</v>
          </cell>
          <cell r="AB1236">
            <v>0</v>
          </cell>
        </row>
        <row r="1237">
          <cell r="B1237">
            <v>1061</v>
          </cell>
          <cell r="C1237" t="str">
            <v>נצרת עילית</v>
          </cell>
          <cell r="D1237">
            <v>40481</v>
          </cell>
          <cell r="E1237" t="str">
            <v>ק</v>
          </cell>
          <cell r="F1237" t="str">
            <v>ק נצרת עילית</v>
          </cell>
          <cell r="G1237" t="str">
            <v>הרשימה המשותפת לדו-קיום</v>
          </cell>
          <cell r="I1237" t="str">
            <v xml:space="preserve">נצרת עילית </v>
          </cell>
          <cell r="J1237">
            <v>18615</v>
          </cell>
          <cell r="K1237">
            <v>18615</v>
          </cell>
          <cell r="L1237">
            <v>0.17330110126242279</v>
          </cell>
          <cell r="M1237">
            <v>3226</v>
          </cell>
          <cell r="N1237">
            <v>0.17330110126242279</v>
          </cell>
          <cell r="O1237">
            <v>3226.0000000000005</v>
          </cell>
          <cell r="P1237">
            <v>17</v>
          </cell>
          <cell r="Q1237" t="b">
            <v>1</v>
          </cell>
          <cell r="R1237">
            <v>2.9</v>
          </cell>
          <cell r="S1237">
            <v>1095</v>
          </cell>
          <cell r="T1237">
            <v>14.1</v>
          </cell>
          <cell r="U1237" t="str">
            <v>Gap</v>
          </cell>
          <cell r="V1237">
            <v>0</v>
          </cell>
          <cell r="W1237" t="str">
            <v>TRUE נצרת עילית</v>
          </cell>
          <cell r="X1237">
            <v>15589</v>
          </cell>
          <cell r="Y1237">
            <v>4</v>
          </cell>
          <cell r="Z1237">
            <v>16</v>
          </cell>
          <cell r="AA1237" t="str">
            <v>Gap</v>
          </cell>
          <cell r="AB1237">
            <v>4</v>
          </cell>
        </row>
        <row r="1238">
          <cell r="B1238">
            <v>1061</v>
          </cell>
          <cell r="C1238" t="str">
            <v>נצרת עילית</v>
          </cell>
          <cell r="D1238">
            <v>40481</v>
          </cell>
          <cell r="E1238" t="str">
            <v>ע</v>
          </cell>
          <cell r="F1238" t="str">
            <v>ע נצרת עילית</v>
          </cell>
          <cell r="G1238" t="str">
            <v>עורי עיר</v>
          </cell>
          <cell r="H1238" t="str">
            <v>גפסו שמעון</v>
          </cell>
          <cell r="I1238" t="str">
            <v>נצרת עילית גפסו שמעון</v>
          </cell>
          <cell r="J1238">
            <v>18615</v>
          </cell>
          <cell r="K1238">
            <v>18615</v>
          </cell>
          <cell r="L1238">
            <v>0.14273435401557882</v>
          </cell>
          <cell r="M1238">
            <v>2657</v>
          </cell>
          <cell r="N1238">
            <v>0.14273435401557882</v>
          </cell>
          <cell r="O1238">
            <v>2657</v>
          </cell>
          <cell r="P1238">
            <v>17</v>
          </cell>
          <cell r="Q1238" t="b">
            <v>1</v>
          </cell>
          <cell r="R1238">
            <v>2.4</v>
          </cell>
          <cell r="S1238">
            <v>1095</v>
          </cell>
          <cell r="T1238">
            <v>14.1</v>
          </cell>
          <cell r="U1238" t="str">
            <v>Gap</v>
          </cell>
          <cell r="V1238">
            <v>1</v>
          </cell>
          <cell r="W1238" t="str">
            <v>TRUE נצרת עילית</v>
          </cell>
          <cell r="X1238">
            <v>15589</v>
          </cell>
          <cell r="Y1238">
            <v>3</v>
          </cell>
          <cell r="Z1238">
            <v>16</v>
          </cell>
          <cell r="AA1238" t="str">
            <v>Gap</v>
          </cell>
          <cell r="AB1238">
            <v>4</v>
          </cell>
        </row>
        <row r="1239">
          <cell r="B1239">
            <v>1061</v>
          </cell>
          <cell r="C1239" t="str">
            <v>נצרת עילית</v>
          </cell>
          <cell r="D1239">
            <v>40481</v>
          </cell>
          <cell r="E1239" t="str">
            <v>סו</v>
          </cell>
          <cell r="F1239" t="str">
            <v>סו נצרת עילית</v>
          </cell>
          <cell r="G1239" t="str">
            <v>דרך חדשה</v>
          </cell>
          <cell r="I1239" t="str">
            <v xml:space="preserve">נצרת עילית </v>
          </cell>
          <cell r="J1239">
            <v>18615</v>
          </cell>
          <cell r="K1239">
            <v>18615</v>
          </cell>
          <cell r="L1239">
            <v>0.12280419016921837</v>
          </cell>
          <cell r="M1239">
            <v>2286</v>
          </cell>
          <cell r="N1239">
            <v>0.12280419016921837</v>
          </cell>
          <cell r="O1239">
            <v>2286</v>
          </cell>
          <cell r="P1239">
            <v>17</v>
          </cell>
          <cell r="Q1239" t="b">
            <v>1</v>
          </cell>
          <cell r="R1239">
            <v>2.1</v>
          </cell>
          <cell r="S1239">
            <v>1095</v>
          </cell>
          <cell r="T1239">
            <v>14.1</v>
          </cell>
          <cell r="U1239" t="str">
            <v>Gap</v>
          </cell>
          <cell r="V1239">
            <v>0</v>
          </cell>
          <cell r="W1239" t="str">
            <v>TRUE נצרת עילית</v>
          </cell>
          <cell r="X1239">
            <v>15589</v>
          </cell>
          <cell r="Y1239">
            <v>2</v>
          </cell>
          <cell r="Z1239">
            <v>16</v>
          </cell>
          <cell r="AA1239" t="str">
            <v>Gap</v>
          </cell>
          <cell r="AB1239">
            <v>2</v>
          </cell>
        </row>
        <row r="1240">
          <cell r="B1240">
            <v>1061</v>
          </cell>
          <cell r="C1240" t="str">
            <v>נצרת עילית</v>
          </cell>
          <cell r="D1240">
            <v>40481</v>
          </cell>
          <cell r="E1240" t="str">
            <v>צ</v>
          </cell>
          <cell r="F1240" t="str">
            <v>צ נצרת עילית</v>
          </cell>
          <cell r="G1240" t="str">
            <v>בית בנצרת עילית</v>
          </cell>
          <cell r="I1240" t="str">
            <v xml:space="preserve">נצרת עילית </v>
          </cell>
          <cell r="J1240">
            <v>18615</v>
          </cell>
          <cell r="K1240">
            <v>18615</v>
          </cell>
          <cell r="L1240">
            <v>9.0196078431372548E-2</v>
          </cell>
          <cell r="M1240">
            <v>1679</v>
          </cell>
          <cell r="N1240">
            <v>9.0196078431372548E-2</v>
          </cell>
          <cell r="O1240">
            <v>1679</v>
          </cell>
          <cell r="P1240">
            <v>17</v>
          </cell>
          <cell r="Q1240" t="b">
            <v>1</v>
          </cell>
          <cell r="R1240">
            <v>1.5</v>
          </cell>
          <cell r="S1240">
            <v>1095</v>
          </cell>
          <cell r="T1240">
            <v>14.1</v>
          </cell>
          <cell r="U1240" t="str">
            <v>Gap</v>
          </cell>
          <cell r="V1240">
            <v>0</v>
          </cell>
          <cell r="W1240" t="str">
            <v>TRUE נצרת עילית</v>
          </cell>
          <cell r="X1240">
            <v>15589</v>
          </cell>
          <cell r="Y1240">
            <v>2</v>
          </cell>
          <cell r="Z1240">
            <v>16</v>
          </cell>
          <cell r="AA1240" t="str">
            <v>Gap</v>
          </cell>
          <cell r="AB1240">
            <v>2</v>
          </cell>
        </row>
        <row r="1241">
          <cell r="B1241">
            <v>1061</v>
          </cell>
          <cell r="C1241" t="str">
            <v>נצרת עילית</v>
          </cell>
          <cell r="D1241">
            <v>40481</v>
          </cell>
          <cell r="E1241" t="str">
            <v>כן</v>
          </cell>
          <cell r="F1241" t="str">
            <v>כן נצרת עילית</v>
          </cell>
          <cell r="G1241" t="str">
            <v>אלכס גופמן למועצת העיר</v>
          </cell>
          <cell r="I1241" t="str">
            <v xml:space="preserve">נצרת עילית </v>
          </cell>
          <cell r="J1241">
            <v>18615</v>
          </cell>
          <cell r="K1241">
            <v>18615</v>
          </cell>
          <cell r="L1241">
            <v>7.2468439430566745E-2</v>
          </cell>
          <cell r="M1241">
            <v>1349</v>
          </cell>
          <cell r="N1241">
            <v>7.2468439430566745E-2</v>
          </cell>
          <cell r="O1241">
            <v>1349</v>
          </cell>
          <cell r="P1241">
            <v>17</v>
          </cell>
          <cell r="Q1241" t="b">
            <v>1</v>
          </cell>
          <cell r="R1241">
            <v>1.2</v>
          </cell>
          <cell r="S1241">
            <v>1095</v>
          </cell>
          <cell r="T1241">
            <v>14.1</v>
          </cell>
          <cell r="U1241" t="str">
            <v>Gap</v>
          </cell>
          <cell r="V1241">
            <v>0</v>
          </cell>
          <cell r="W1241" t="str">
            <v>TRUE נצרת עילית</v>
          </cell>
          <cell r="X1241">
            <v>15589</v>
          </cell>
          <cell r="Y1241">
            <v>1</v>
          </cell>
          <cell r="Z1241">
            <v>16</v>
          </cell>
          <cell r="AA1241" t="str">
            <v>Gap</v>
          </cell>
          <cell r="AB1241">
            <v>1</v>
          </cell>
        </row>
        <row r="1242">
          <cell r="B1242">
            <v>1061</v>
          </cell>
          <cell r="C1242" t="str">
            <v>נצרת עילית</v>
          </cell>
          <cell r="D1242">
            <v>40481</v>
          </cell>
          <cell r="E1242" t="str">
            <v>זך</v>
          </cell>
          <cell r="F1242" t="str">
            <v>זך נצרת עילית</v>
          </cell>
          <cell r="G1242" t="str">
            <v>אנחנו כאן</v>
          </cell>
          <cell r="I1242" t="str">
            <v xml:space="preserve">נצרת עילית </v>
          </cell>
          <cell r="J1242">
            <v>18615</v>
          </cell>
          <cell r="K1242">
            <v>18615</v>
          </cell>
          <cell r="L1242">
            <v>7.1179156594144505E-2</v>
          </cell>
          <cell r="M1242">
            <v>1325</v>
          </cell>
          <cell r="N1242">
            <v>7.1179156594144505E-2</v>
          </cell>
          <cell r="O1242">
            <v>1325</v>
          </cell>
          <cell r="P1242">
            <v>17</v>
          </cell>
          <cell r="Q1242" t="b">
            <v>1</v>
          </cell>
          <cell r="R1242">
            <v>1.2</v>
          </cell>
          <cell r="S1242">
            <v>1095</v>
          </cell>
          <cell r="T1242">
            <v>14.1</v>
          </cell>
          <cell r="U1242" t="str">
            <v>Gap</v>
          </cell>
          <cell r="V1242">
            <v>0</v>
          </cell>
          <cell r="W1242" t="str">
            <v>TRUE נצרת עילית</v>
          </cell>
          <cell r="X1242">
            <v>15589</v>
          </cell>
          <cell r="Y1242">
            <v>1</v>
          </cell>
          <cell r="Z1242">
            <v>16</v>
          </cell>
          <cell r="AA1242" t="str">
            <v>Gap</v>
          </cell>
          <cell r="AB1242">
            <v>1</v>
          </cell>
        </row>
        <row r="1243">
          <cell r="B1243">
            <v>1061</v>
          </cell>
          <cell r="C1243" t="str">
            <v>נצרת עילית</v>
          </cell>
          <cell r="D1243">
            <v>40481</v>
          </cell>
          <cell r="E1243" t="str">
            <v>טב</v>
          </cell>
          <cell r="F1243" t="str">
            <v>טב נצרת עילית</v>
          </cell>
          <cell r="G1243" t="str">
            <v>חזית יהודית מאוחדת</v>
          </cell>
          <cell r="I1243" t="str">
            <v xml:space="preserve">נצרת עילית </v>
          </cell>
          <cell r="J1243">
            <v>18615</v>
          </cell>
          <cell r="K1243">
            <v>18615</v>
          </cell>
          <cell r="L1243">
            <v>5.7373086220789689E-2</v>
          </cell>
          <cell r="M1243">
            <v>1068</v>
          </cell>
          <cell r="N1243">
            <v>5.7373086220789689E-2</v>
          </cell>
          <cell r="O1243">
            <v>1068</v>
          </cell>
          <cell r="P1243">
            <v>17</v>
          </cell>
          <cell r="Q1243" t="b">
            <v>1</v>
          </cell>
          <cell r="R1243">
            <v>1</v>
          </cell>
          <cell r="S1243">
            <v>1095</v>
          </cell>
          <cell r="T1243">
            <v>14.1</v>
          </cell>
          <cell r="U1243" t="str">
            <v>Gap</v>
          </cell>
          <cell r="V1243">
            <v>0</v>
          </cell>
          <cell r="W1243" t="str">
            <v>TRUE נצרת עילית</v>
          </cell>
          <cell r="X1243">
            <v>15589</v>
          </cell>
          <cell r="Y1243">
            <v>1</v>
          </cell>
          <cell r="Z1243">
            <v>16</v>
          </cell>
          <cell r="AA1243" t="str">
            <v>Gap</v>
          </cell>
          <cell r="AB1243">
            <v>1</v>
          </cell>
        </row>
        <row r="1244">
          <cell r="B1244">
            <v>1061</v>
          </cell>
          <cell r="C1244" t="str">
            <v>נצרת עילית</v>
          </cell>
          <cell r="D1244">
            <v>40481</v>
          </cell>
          <cell r="E1244" t="str">
            <v>ל</v>
          </cell>
          <cell r="F1244" t="str">
            <v>ל נצרת עילית</v>
          </cell>
          <cell r="G1244" t="str">
            <v>נצרת עילית ביתנו בראשות ליה שמטוב</v>
          </cell>
          <cell r="H1244" t="str">
            <v>שמטוב ליה</v>
          </cell>
          <cell r="I1244" t="str">
            <v>נצרת עילית שמטוב ליה</v>
          </cell>
          <cell r="J1244">
            <v>18615</v>
          </cell>
          <cell r="K1244">
            <v>18615</v>
          </cell>
          <cell r="L1244">
            <v>5.5385441847972068E-2</v>
          </cell>
          <cell r="M1244">
            <v>1031</v>
          </cell>
          <cell r="N1244">
            <v>5.5385441847972068E-2</v>
          </cell>
          <cell r="O1244">
            <v>1031</v>
          </cell>
          <cell r="P1244">
            <v>17</v>
          </cell>
          <cell r="Q1244" t="b">
            <v>1</v>
          </cell>
          <cell r="R1244">
            <v>0.9</v>
          </cell>
          <cell r="S1244">
            <v>1095</v>
          </cell>
          <cell r="T1244">
            <v>14.1</v>
          </cell>
          <cell r="U1244" t="str">
            <v>Gap</v>
          </cell>
          <cell r="V1244">
            <v>0</v>
          </cell>
          <cell r="W1244" t="str">
            <v>TRUE נצרת עילית</v>
          </cell>
          <cell r="X1244">
            <v>15589</v>
          </cell>
          <cell r="Y1244">
            <v>1</v>
          </cell>
          <cell r="Z1244">
            <v>16</v>
          </cell>
          <cell r="AA1244" t="str">
            <v>Gap</v>
          </cell>
          <cell r="AB1244">
            <v>1</v>
          </cell>
        </row>
        <row r="1245">
          <cell r="B1245">
            <v>1061</v>
          </cell>
          <cell r="C1245" t="str">
            <v>נצרת עילית</v>
          </cell>
          <cell r="D1245">
            <v>40481</v>
          </cell>
          <cell r="E1245" t="str">
            <v>ר</v>
          </cell>
          <cell r="F1245" t="str">
            <v>ר נצרת עילית</v>
          </cell>
          <cell r="G1245" t="str">
            <v>צעירי נצרת עילית</v>
          </cell>
          <cell r="I1245" t="str">
            <v xml:space="preserve">נצרת עילית </v>
          </cell>
          <cell r="J1245">
            <v>18615</v>
          </cell>
          <cell r="K1245">
            <v>18615</v>
          </cell>
          <cell r="L1245">
            <v>5.2001074402363685E-2</v>
          </cell>
          <cell r="M1245">
            <v>968</v>
          </cell>
          <cell r="N1245">
            <v>5.2001074402363685E-2</v>
          </cell>
          <cell r="O1245">
            <v>968</v>
          </cell>
          <cell r="P1245">
            <v>17</v>
          </cell>
          <cell r="Q1245" t="b">
            <v>1</v>
          </cell>
          <cell r="R1245">
            <v>0.9</v>
          </cell>
          <cell r="S1245">
            <v>1095</v>
          </cell>
          <cell r="T1245">
            <v>14.1</v>
          </cell>
          <cell r="U1245" t="str">
            <v>Gap</v>
          </cell>
          <cell r="V1245">
            <v>0</v>
          </cell>
          <cell r="W1245" t="str">
            <v>TRUE נצרת עילית</v>
          </cell>
          <cell r="X1245">
            <v>15589</v>
          </cell>
          <cell r="Y1245">
            <v>1</v>
          </cell>
          <cell r="Z1245">
            <v>16</v>
          </cell>
          <cell r="AA1245" t="str">
            <v>Gap</v>
          </cell>
          <cell r="AB1245">
            <v>1</v>
          </cell>
        </row>
        <row r="1246">
          <cell r="B1246">
            <v>1061</v>
          </cell>
          <cell r="C1246" t="str">
            <v>נצרת עילית</v>
          </cell>
          <cell r="D1246">
            <v>40481</v>
          </cell>
          <cell r="E1246" t="str">
            <v>י</v>
          </cell>
          <cell r="F1246" t="str">
            <v>י נצרת עילית</v>
          </cell>
          <cell r="G1246" t="str">
            <v>עוצמה</v>
          </cell>
          <cell r="I1246" t="str">
            <v xml:space="preserve">נצרת עילית </v>
          </cell>
          <cell r="J1246">
            <v>18615</v>
          </cell>
          <cell r="K1246">
            <v>18615</v>
          </cell>
          <cell r="L1246">
            <v>4.1095890410958902E-2</v>
          </cell>
          <cell r="M1246">
            <v>765</v>
          </cell>
          <cell r="N1246">
            <v>4.1095890410958902E-2</v>
          </cell>
          <cell r="O1246">
            <v>765</v>
          </cell>
          <cell r="P1246">
            <v>17</v>
          </cell>
          <cell r="Q1246" t="b">
            <v>0</v>
          </cell>
          <cell r="R1246">
            <v>0</v>
          </cell>
          <cell r="S1246">
            <v>1095</v>
          </cell>
          <cell r="T1246">
            <v>14.1</v>
          </cell>
          <cell r="U1246" t="str">
            <v>Gap</v>
          </cell>
          <cell r="V1246">
            <v>0</v>
          </cell>
          <cell r="W1246" t="str">
            <v>FALSE נצרת עילית</v>
          </cell>
          <cell r="X1246">
            <v>3026</v>
          </cell>
          <cell r="Y1246">
            <v>0</v>
          </cell>
          <cell r="Z1246">
            <v>16</v>
          </cell>
          <cell r="AA1246" t="str">
            <v>Gap</v>
          </cell>
          <cell r="AB1246">
            <v>0</v>
          </cell>
        </row>
        <row r="1247">
          <cell r="B1247">
            <v>1061</v>
          </cell>
          <cell r="C1247" t="str">
            <v>נצרת עילית</v>
          </cell>
          <cell r="D1247">
            <v>40481</v>
          </cell>
          <cell r="E1247" t="str">
            <v>ץ</v>
          </cell>
          <cell r="F1247" t="str">
            <v>ץ נצרת עילית</v>
          </cell>
          <cell r="G1247" t="str">
            <v>עתיד לנצרת עילית</v>
          </cell>
          <cell r="H1247" t="str">
            <v>ברקו עדי</v>
          </cell>
          <cell r="I1247" t="str">
            <v>נצרת עילית ברקו עדי</v>
          </cell>
          <cell r="J1247">
            <v>18615</v>
          </cell>
          <cell r="K1247">
            <v>18615</v>
          </cell>
          <cell r="L1247">
            <v>3.9699167338168147E-2</v>
          </cell>
          <cell r="M1247">
            <v>739</v>
          </cell>
          <cell r="N1247">
            <v>3.9699167338168147E-2</v>
          </cell>
          <cell r="O1247">
            <v>739</v>
          </cell>
          <cell r="P1247">
            <v>17</v>
          </cell>
          <cell r="Q1247" t="b">
            <v>0</v>
          </cell>
          <cell r="R1247">
            <v>0</v>
          </cell>
          <cell r="S1247">
            <v>1095</v>
          </cell>
          <cell r="T1247">
            <v>14.1</v>
          </cell>
          <cell r="U1247" t="str">
            <v>Gap</v>
          </cell>
          <cell r="V1247">
            <v>0</v>
          </cell>
          <cell r="W1247" t="str">
            <v>FALSE נצרת עילית</v>
          </cell>
          <cell r="X1247">
            <v>3026</v>
          </cell>
          <cell r="Y1247">
            <v>0</v>
          </cell>
          <cell r="Z1247">
            <v>16</v>
          </cell>
          <cell r="AA1247" t="str">
            <v>Gap</v>
          </cell>
          <cell r="AB1247">
            <v>0</v>
          </cell>
        </row>
        <row r="1248">
          <cell r="B1248">
            <v>1061</v>
          </cell>
          <cell r="C1248" t="str">
            <v>נצרת עילית</v>
          </cell>
          <cell r="D1248">
            <v>40481</v>
          </cell>
          <cell r="E1248" t="str">
            <v>מחל</v>
          </cell>
          <cell r="F1248" t="str">
            <v>מחל נצרת עילית</v>
          </cell>
          <cell r="G1248" t="str">
            <v>הליכוד</v>
          </cell>
          <cell r="I1248" t="str">
            <v xml:space="preserve">נצרת עילית </v>
          </cell>
          <cell r="J1248">
            <v>18615</v>
          </cell>
          <cell r="K1248">
            <v>18615</v>
          </cell>
          <cell r="L1248">
            <v>2.3529411764705882E-2</v>
          </cell>
          <cell r="M1248">
            <v>438</v>
          </cell>
          <cell r="N1248">
            <v>2.3529411764705882E-2</v>
          </cell>
          <cell r="O1248">
            <v>438</v>
          </cell>
          <cell r="P1248">
            <v>17</v>
          </cell>
          <cell r="Q1248" t="b">
            <v>0</v>
          </cell>
          <cell r="R1248">
            <v>0</v>
          </cell>
          <cell r="S1248">
            <v>1095</v>
          </cell>
          <cell r="T1248">
            <v>14.1</v>
          </cell>
          <cell r="U1248" t="str">
            <v>Gap</v>
          </cell>
          <cell r="V1248">
            <v>0</v>
          </cell>
          <cell r="W1248" t="str">
            <v>FALSE נצרת עילית</v>
          </cell>
          <cell r="X1248">
            <v>3026</v>
          </cell>
          <cell r="Y1248">
            <v>0</v>
          </cell>
          <cell r="Z1248">
            <v>16</v>
          </cell>
          <cell r="AA1248" t="str">
            <v>Gap</v>
          </cell>
          <cell r="AB1248">
            <v>0</v>
          </cell>
        </row>
        <row r="1249">
          <cell r="B1249">
            <v>1061</v>
          </cell>
          <cell r="C1249" t="str">
            <v>נצרת עילית</v>
          </cell>
          <cell r="D1249">
            <v>40481</v>
          </cell>
          <cell r="E1249" t="str">
            <v>יש</v>
          </cell>
          <cell r="F1249" t="str">
            <v>יש נצרת עילית</v>
          </cell>
          <cell r="G1249" t="str">
            <v>נצרת עילית בתנופה</v>
          </cell>
          <cell r="H1249" t="str">
            <v>שפושניק יוסף</v>
          </cell>
          <cell r="I1249" t="str">
            <v>נצרת עילית שפושניק יוסף</v>
          </cell>
          <cell r="J1249">
            <v>18615</v>
          </cell>
          <cell r="K1249">
            <v>18615</v>
          </cell>
          <cell r="L1249">
            <v>2.1488047273704004E-2</v>
          </cell>
          <cell r="M1249">
            <v>400</v>
          </cell>
          <cell r="N1249">
            <v>2.1488047273704004E-2</v>
          </cell>
          <cell r="O1249">
            <v>400</v>
          </cell>
          <cell r="P1249">
            <v>17</v>
          </cell>
          <cell r="Q1249" t="b">
            <v>0</v>
          </cell>
          <cell r="R1249">
            <v>0</v>
          </cell>
          <cell r="S1249">
            <v>1095</v>
          </cell>
          <cell r="T1249">
            <v>14.1</v>
          </cell>
          <cell r="U1249" t="str">
            <v>Gap</v>
          </cell>
          <cell r="V1249">
            <v>0</v>
          </cell>
          <cell r="W1249" t="str">
            <v>FALSE נצרת עילית</v>
          </cell>
          <cell r="X1249">
            <v>3026</v>
          </cell>
          <cell r="Y1249">
            <v>0</v>
          </cell>
          <cell r="Z1249">
            <v>16</v>
          </cell>
          <cell r="AA1249" t="str">
            <v>Gap</v>
          </cell>
          <cell r="AB1249">
            <v>0</v>
          </cell>
        </row>
        <row r="1250">
          <cell r="B1250">
            <v>1061</v>
          </cell>
          <cell r="C1250" t="str">
            <v>נצרת עילית</v>
          </cell>
          <cell r="D1250">
            <v>40481</v>
          </cell>
          <cell r="E1250" t="str">
            <v>ף</v>
          </cell>
          <cell r="F1250" t="str">
            <v>ף נצרת עילית</v>
          </cell>
          <cell r="G1250" t="str">
            <v>יחד</v>
          </cell>
          <cell r="I1250" t="str">
            <v xml:space="preserve">נצרת עילית </v>
          </cell>
          <cell r="J1250">
            <v>18615</v>
          </cell>
          <cell r="K1250">
            <v>18615</v>
          </cell>
          <cell r="L1250">
            <v>1.8802041364491002E-2</v>
          </cell>
          <cell r="M1250">
            <v>350</v>
          </cell>
          <cell r="N1250">
            <v>1.8802041364491002E-2</v>
          </cell>
          <cell r="O1250">
            <v>350</v>
          </cell>
          <cell r="P1250">
            <v>17</v>
          </cell>
          <cell r="Q1250" t="b">
            <v>0</v>
          </cell>
          <cell r="R1250">
            <v>0</v>
          </cell>
          <cell r="S1250">
            <v>1095</v>
          </cell>
          <cell r="T1250">
            <v>14.1</v>
          </cell>
          <cell r="U1250" t="str">
            <v>Gap</v>
          </cell>
          <cell r="V1250">
            <v>0</v>
          </cell>
          <cell r="W1250" t="str">
            <v>FALSE נצרת עילית</v>
          </cell>
          <cell r="X1250">
            <v>3026</v>
          </cell>
          <cell r="Y1250">
            <v>0</v>
          </cell>
          <cell r="Z1250">
            <v>16</v>
          </cell>
          <cell r="AA1250" t="str">
            <v>Gap</v>
          </cell>
          <cell r="AB1250">
            <v>0</v>
          </cell>
        </row>
        <row r="1251">
          <cell r="B1251">
            <v>1061</v>
          </cell>
          <cell r="C1251" t="str">
            <v>נצרת עילית</v>
          </cell>
          <cell r="D1251">
            <v>40481</v>
          </cell>
          <cell r="E1251" t="str">
            <v>אמת</v>
          </cell>
          <cell r="F1251" t="str">
            <v>אמת נצרת עילית</v>
          </cell>
          <cell r="G1251" t="str">
            <v>אמת למועצת העיר</v>
          </cell>
          <cell r="H1251" t="str">
            <v>כהן סמי</v>
          </cell>
          <cell r="I1251" t="str">
            <v>נצרת עילית כהן סמי</v>
          </cell>
          <cell r="J1251">
            <v>18615</v>
          </cell>
          <cell r="K1251">
            <v>18615</v>
          </cell>
          <cell r="L1251">
            <v>1.7942519473542841E-2</v>
          </cell>
          <cell r="M1251">
            <v>334</v>
          </cell>
          <cell r="N1251">
            <v>1.7942519473542841E-2</v>
          </cell>
          <cell r="O1251">
            <v>334</v>
          </cell>
          <cell r="P1251">
            <v>17</v>
          </cell>
          <cell r="Q1251" t="b">
            <v>0</v>
          </cell>
          <cell r="R1251">
            <v>0</v>
          </cell>
          <cell r="S1251">
            <v>1095</v>
          </cell>
          <cell r="T1251">
            <v>14.1</v>
          </cell>
          <cell r="U1251" t="str">
            <v>Gap</v>
          </cell>
          <cell r="V1251">
            <v>0</v>
          </cell>
          <cell r="W1251" t="str">
            <v>FALSE נצרת עילית</v>
          </cell>
          <cell r="X1251">
            <v>3026</v>
          </cell>
          <cell r="Y1251">
            <v>0</v>
          </cell>
          <cell r="Z1251">
            <v>16</v>
          </cell>
          <cell r="AA1251" t="str">
            <v>Gap</v>
          </cell>
          <cell r="AB1251">
            <v>0</v>
          </cell>
        </row>
        <row r="1252">
          <cell r="B1252">
            <v>2500</v>
          </cell>
          <cell r="C1252" t="str">
            <v>נשר</v>
          </cell>
          <cell r="D1252">
            <v>19447</v>
          </cell>
          <cell r="E1252" t="str">
            <v>ק</v>
          </cell>
          <cell r="F1252" t="str">
            <v>ק נשר</v>
          </cell>
          <cell r="G1252" t="str">
            <v>ירוקים למען נשר נשר אחת בראשות אבי בינמו</v>
          </cell>
          <cell r="H1252" t="str">
            <v>בינמו אברהם מכלוף</v>
          </cell>
          <cell r="I1252" t="str">
            <v>נשר בינמו אברהם מכלוף</v>
          </cell>
          <cell r="J1252">
            <v>9046</v>
          </cell>
          <cell r="K1252">
            <v>9046</v>
          </cell>
          <cell r="L1252">
            <v>0.27570196772053945</v>
          </cell>
          <cell r="M1252">
            <v>2494</v>
          </cell>
          <cell r="N1252">
            <v>0.27570196772053945</v>
          </cell>
          <cell r="O1252">
            <v>2494</v>
          </cell>
          <cell r="P1252">
            <v>13</v>
          </cell>
          <cell r="Q1252" t="b">
            <v>1</v>
          </cell>
          <cell r="R1252">
            <v>3.6</v>
          </cell>
          <cell r="S1252">
            <v>696</v>
          </cell>
          <cell r="T1252">
            <v>10.200000000000001</v>
          </cell>
          <cell r="U1252" t="str">
            <v>Gap</v>
          </cell>
          <cell r="V1252">
            <v>1</v>
          </cell>
          <cell r="W1252" t="str">
            <v>TRUE נשר</v>
          </cell>
          <cell r="X1252">
            <v>7018</v>
          </cell>
          <cell r="Y1252">
            <v>5</v>
          </cell>
          <cell r="Z1252">
            <v>14</v>
          </cell>
          <cell r="AA1252" t="str">
            <v>Gap</v>
          </cell>
          <cell r="AB1252">
            <v>5</v>
          </cell>
        </row>
        <row r="1253">
          <cell r="B1253">
            <v>2500</v>
          </cell>
          <cell r="C1253" t="str">
            <v>נשר</v>
          </cell>
          <cell r="D1253">
            <v>19447</v>
          </cell>
          <cell r="E1253" t="str">
            <v>פה</v>
          </cell>
          <cell r="F1253" t="str">
            <v>פה נשר</v>
          </cell>
          <cell r="G1253" t="str">
            <v>לצעירי נשר יש עתיד בראשות רועי לוי</v>
          </cell>
          <cell r="I1253" t="str">
            <v xml:space="preserve">נשר </v>
          </cell>
          <cell r="J1253">
            <v>9046</v>
          </cell>
          <cell r="K1253">
            <v>9046</v>
          </cell>
          <cell r="L1253">
            <v>0.21246959982312624</v>
          </cell>
          <cell r="M1253">
            <v>1922</v>
          </cell>
          <cell r="N1253">
            <v>0.21246959982312624</v>
          </cell>
          <cell r="O1253">
            <v>1922</v>
          </cell>
          <cell r="P1253">
            <v>13</v>
          </cell>
          <cell r="Q1253" t="b">
            <v>1</v>
          </cell>
          <cell r="R1253">
            <v>2.8</v>
          </cell>
          <cell r="S1253">
            <v>696</v>
          </cell>
          <cell r="T1253">
            <v>10.200000000000001</v>
          </cell>
          <cell r="U1253" t="str">
            <v>Gap</v>
          </cell>
          <cell r="V1253">
            <v>0</v>
          </cell>
          <cell r="W1253" t="str">
            <v>TRUE נשר</v>
          </cell>
          <cell r="X1253">
            <v>7018</v>
          </cell>
          <cell r="Y1253">
            <v>4</v>
          </cell>
          <cell r="Z1253">
            <v>14</v>
          </cell>
          <cell r="AA1253" t="str">
            <v>Gap</v>
          </cell>
          <cell r="AB1253">
            <v>4</v>
          </cell>
        </row>
        <row r="1254">
          <cell r="B1254">
            <v>2500</v>
          </cell>
          <cell r="C1254" t="str">
            <v>נשר</v>
          </cell>
          <cell r="D1254">
            <v>19447</v>
          </cell>
          <cell r="E1254" t="str">
            <v>דע</v>
          </cell>
          <cell r="F1254" t="str">
            <v>דע נשר</v>
          </cell>
          <cell r="G1254" t="str">
            <v>נשר בתנופה</v>
          </cell>
          <cell r="H1254" t="str">
            <v>עמר דוד</v>
          </cell>
          <cell r="I1254" t="str">
            <v>נשר עמר דוד</v>
          </cell>
          <cell r="J1254">
            <v>9046</v>
          </cell>
          <cell r="K1254">
            <v>9046</v>
          </cell>
          <cell r="L1254">
            <v>0.11552067212027416</v>
          </cell>
          <cell r="M1254">
            <v>1045</v>
          </cell>
          <cell r="N1254">
            <v>0.11552067212027416</v>
          </cell>
          <cell r="O1254">
            <v>1045</v>
          </cell>
          <cell r="P1254">
            <v>13</v>
          </cell>
          <cell r="Q1254" t="b">
            <v>1</v>
          </cell>
          <cell r="R1254">
            <v>1.5</v>
          </cell>
          <cell r="S1254">
            <v>696</v>
          </cell>
          <cell r="T1254">
            <v>10.200000000000001</v>
          </cell>
          <cell r="U1254" t="str">
            <v>Gap</v>
          </cell>
          <cell r="V1254">
            <v>0</v>
          </cell>
          <cell r="W1254" t="str">
            <v>TRUE נשר</v>
          </cell>
          <cell r="X1254">
            <v>7018</v>
          </cell>
          <cell r="Y1254">
            <v>2</v>
          </cell>
          <cell r="Z1254">
            <v>14</v>
          </cell>
          <cell r="AA1254" t="str">
            <v>Gap</v>
          </cell>
          <cell r="AB1254">
            <v>2</v>
          </cell>
        </row>
        <row r="1255">
          <cell r="B1255">
            <v>2500</v>
          </cell>
          <cell r="C1255" t="str">
            <v>נשר</v>
          </cell>
          <cell r="D1255">
            <v>19447</v>
          </cell>
          <cell r="E1255" t="str">
            <v>מחל</v>
          </cell>
          <cell r="F1255" t="str">
            <v>מחל נשר</v>
          </cell>
          <cell r="G1255" t="str">
            <v>הליכוד</v>
          </cell>
          <cell r="H1255" t="str">
            <v>עמר משיח</v>
          </cell>
          <cell r="I1255" t="str">
            <v>נשר עמר משיח</v>
          </cell>
          <cell r="J1255">
            <v>9046</v>
          </cell>
          <cell r="K1255">
            <v>9046</v>
          </cell>
          <cell r="L1255">
            <v>0.11286756577492814</v>
          </cell>
          <cell r="M1255">
            <v>1021</v>
          </cell>
          <cell r="N1255">
            <v>0.11286756577492814</v>
          </cell>
          <cell r="O1255">
            <v>1020.9999999999999</v>
          </cell>
          <cell r="P1255">
            <v>13</v>
          </cell>
          <cell r="Q1255" t="b">
            <v>1</v>
          </cell>
          <cell r="R1255">
            <v>1.5</v>
          </cell>
          <cell r="S1255">
            <v>696</v>
          </cell>
          <cell r="T1255">
            <v>10.200000000000001</v>
          </cell>
          <cell r="U1255" t="str">
            <v>Gap</v>
          </cell>
          <cell r="V1255">
            <v>0</v>
          </cell>
          <cell r="W1255" t="str">
            <v>TRUE נשר</v>
          </cell>
          <cell r="X1255">
            <v>7018</v>
          </cell>
          <cell r="Y1255">
            <v>2</v>
          </cell>
          <cell r="Z1255">
            <v>14</v>
          </cell>
          <cell r="AA1255" t="str">
            <v>Gap</v>
          </cell>
          <cell r="AB1255">
            <v>2</v>
          </cell>
        </row>
        <row r="1256">
          <cell r="B1256">
            <v>2500</v>
          </cell>
          <cell r="C1256" t="str">
            <v>נשר</v>
          </cell>
          <cell r="D1256">
            <v>19447</v>
          </cell>
          <cell r="E1256" t="str">
            <v>ל</v>
          </cell>
          <cell r="F1256" t="str">
            <v>ל נשר</v>
          </cell>
          <cell r="G1256" t="str">
            <v>נשר ביתנו בראשות איגור גורביץ</v>
          </cell>
          <cell r="I1256" t="str">
            <v xml:space="preserve">נשר </v>
          </cell>
          <cell r="J1256">
            <v>9046</v>
          </cell>
          <cell r="K1256">
            <v>9046</v>
          </cell>
          <cell r="L1256">
            <v>5.9252708379394205E-2</v>
          </cell>
          <cell r="M1256">
            <v>536</v>
          </cell>
          <cell r="N1256">
            <v>5.9252708379394205E-2</v>
          </cell>
          <cell r="O1256">
            <v>536</v>
          </cell>
          <cell r="P1256">
            <v>13</v>
          </cell>
          <cell r="Q1256" t="b">
            <v>1</v>
          </cell>
          <cell r="R1256">
            <v>0.8</v>
          </cell>
          <cell r="S1256">
            <v>696</v>
          </cell>
          <cell r="T1256">
            <v>10.200000000000001</v>
          </cell>
          <cell r="U1256" t="str">
            <v>Gap</v>
          </cell>
          <cell r="V1256">
            <v>0</v>
          </cell>
          <cell r="W1256" t="str">
            <v>TRUE נשר</v>
          </cell>
          <cell r="X1256">
            <v>7018</v>
          </cell>
          <cell r="Y1256">
            <v>1</v>
          </cell>
          <cell r="Z1256">
            <v>14</v>
          </cell>
          <cell r="AA1256" t="str">
            <v>Gap</v>
          </cell>
          <cell r="AB1256">
            <v>1</v>
          </cell>
        </row>
        <row r="1257">
          <cell r="B1257">
            <v>2500</v>
          </cell>
          <cell r="C1257" t="str">
            <v>נשר</v>
          </cell>
          <cell r="D1257">
            <v>19447</v>
          </cell>
          <cell r="E1257" t="str">
            <v>שס</v>
          </cell>
          <cell r="F1257" t="str">
            <v>שס נשר</v>
          </cell>
          <cell r="G1257" t="str">
            <v>התאחדות הספרדים העולמית שומרי תורה</v>
          </cell>
          <cell r="I1257" t="str">
            <v xml:space="preserve">נשר </v>
          </cell>
          <cell r="J1257">
            <v>9046</v>
          </cell>
          <cell r="K1257">
            <v>9046</v>
          </cell>
          <cell r="L1257">
            <v>5.3393765200088435E-2</v>
          </cell>
          <cell r="M1257">
            <v>483</v>
          </cell>
          <cell r="N1257">
            <v>5.3393765200088435E-2</v>
          </cell>
          <cell r="O1257">
            <v>483</v>
          </cell>
          <cell r="P1257">
            <v>13</v>
          </cell>
          <cell r="Q1257" t="b">
            <v>0</v>
          </cell>
          <cell r="R1257">
            <v>0</v>
          </cell>
          <cell r="S1257">
            <v>696</v>
          </cell>
          <cell r="T1257">
            <v>10.200000000000001</v>
          </cell>
          <cell r="U1257" t="str">
            <v>Gap</v>
          </cell>
          <cell r="V1257">
            <v>0</v>
          </cell>
          <cell r="W1257" t="str">
            <v>FALSE נשר</v>
          </cell>
          <cell r="X1257">
            <v>2028</v>
          </cell>
          <cell r="Y1257">
            <v>0</v>
          </cell>
          <cell r="Z1257">
            <v>14</v>
          </cell>
          <cell r="AA1257" t="str">
            <v>Gap</v>
          </cell>
          <cell r="AB1257">
            <v>0</v>
          </cell>
        </row>
        <row r="1258">
          <cell r="B1258">
            <v>2500</v>
          </cell>
          <cell r="C1258" t="str">
            <v>נשר</v>
          </cell>
          <cell r="D1258">
            <v>19447</v>
          </cell>
          <cell r="E1258" t="str">
            <v>נ</v>
          </cell>
          <cell r="F1258" t="str">
            <v>נ נשר</v>
          </cell>
          <cell r="G1258" t="str">
            <v>נשר נטו בראשות אלי קולס</v>
          </cell>
          <cell r="H1258" t="str">
            <v>קולס אליעזר</v>
          </cell>
          <cell r="I1258" t="str">
            <v>נשר קולס אליעזר</v>
          </cell>
          <cell r="J1258">
            <v>9046</v>
          </cell>
          <cell r="K1258">
            <v>9046</v>
          </cell>
          <cell r="L1258">
            <v>4.8861375193455674E-2</v>
          </cell>
          <cell r="M1258">
            <v>442</v>
          </cell>
          <cell r="N1258">
            <v>4.8861375193455674E-2</v>
          </cell>
          <cell r="O1258">
            <v>442</v>
          </cell>
          <cell r="P1258">
            <v>13</v>
          </cell>
          <cell r="Q1258" t="b">
            <v>0</v>
          </cell>
          <cell r="R1258">
            <v>0</v>
          </cell>
          <cell r="S1258">
            <v>696</v>
          </cell>
          <cell r="T1258">
            <v>10.200000000000001</v>
          </cell>
          <cell r="U1258" t="str">
            <v>Gap</v>
          </cell>
          <cell r="V1258">
            <v>0</v>
          </cell>
          <cell r="W1258" t="str">
            <v>FALSE נשר</v>
          </cell>
          <cell r="X1258">
            <v>2028</v>
          </cell>
          <cell r="Y1258">
            <v>0</v>
          </cell>
          <cell r="Z1258">
            <v>14</v>
          </cell>
          <cell r="AA1258" t="str">
            <v>Gap</v>
          </cell>
          <cell r="AB1258">
            <v>0</v>
          </cell>
        </row>
        <row r="1259">
          <cell r="B1259">
            <v>2500</v>
          </cell>
          <cell r="C1259" t="str">
            <v>נשר</v>
          </cell>
          <cell r="D1259">
            <v>19447</v>
          </cell>
          <cell r="E1259" t="str">
            <v>חי</v>
          </cell>
          <cell r="F1259" t="str">
            <v>חי נשר</v>
          </cell>
          <cell r="G1259" t="str">
            <v>חי חזית דתית חברתית</v>
          </cell>
          <cell r="I1259" t="str">
            <v xml:space="preserve">נשר </v>
          </cell>
          <cell r="J1259">
            <v>9046</v>
          </cell>
          <cell r="K1259">
            <v>9046</v>
          </cell>
          <cell r="L1259">
            <v>4.2670793720981648E-2</v>
          </cell>
          <cell r="M1259">
            <v>386</v>
          </cell>
          <cell r="N1259">
            <v>4.2670793720981648E-2</v>
          </cell>
          <cell r="O1259">
            <v>386</v>
          </cell>
          <cell r="P1259">
            <v>13</v>
          </cell>
          <cell r="Q1259" t="b">
            <v>0</v>
          </cell>
          <cell r="R1259">
            <v>0</v>
          </cell>
          <cell r="S1259">
            <v>696</v>
          </cell>
          <cell r="T1259">
            <v>10.200000000000001</v>
          </cell>
          <cell r="U1259" t="str">
            <v>Gap</v>
          </cell>
          <cell r="V1259">
            <v>0</v>
          </cell>
          <cell r="W1259" t="str">
            <v>FALSE נשר</v>
          </cell>
          <cell r="X1259">
            <v>2028</v>
          </cell>
          <cell r="Y1259">
            <v>0</v>
          </cell>
          <cell r="Z1259">
            <v>14</v>
          </cell>
          <cell r="AA1259" t="str">
            <v>Gap</v>
          </cell>
          <cell r="AB1259">
            <v>0</v>
          </cell>
        </row>
        <row r="1260">
          <cell r="B1260">
            <v>2500</v>
          </cell>
          <cell r="C1260" t="str">
            <v>נשר</v>
          </cell>
          <cell r="D1260">
            <v>19447</v>
          </cell>
          <cell r="E1260" t="str">
            <v>טב</v>
          </cell>
          <cell r="F1260" t="str">
            <v>טב נשר</v>
          </cell>
          <cell r="G1260" t="str">
            <v>הבית היהודי נשר הירוקה בראשות צבי גובהרי</v>
          </cell>
          <cell r="H1260" t="str">
            <v>גובהרי צבי</v>
          </cell>
          <cell r="I1260" t="str">
            <v>נשר גובהרי צבי</v>
          </cell>
          <cell r="J1260">
            <v>9046</v>
          </cell>
          <cell r="K1260">
            <v>9046</v>
          </cell>
          <cell r="L1260">
            <v>3.8691134202962635E-2</v>
          </cell>
          <cell r="M1260">
            <v>350</v>
          </cell>
          <cell r="N1260">
            <v>3.8691134202962635E-2</v>
          </cell>
          <cell r="O1260">
            <v>350</v>
          </cell>
          <cell r="P1260">
            <v>13</v>
          </cell>
          <cell r="Q1260" t="b">
            <v>0</v>
          </cell>
          <cell r="R1260">
            <v>0</v>
          </cell>
          <cell r="S1260">
            <v>696</v>
          </cell>
          <cell r="T1260">
            <v>10.200000000000001</v>
          </cell>
          <cell r="U1260" t="str">
            <v>Gap</v>
          </cell>
          <cell r="V1260">
            <v>0</v>
          </cell>
          <cell r="W1260" t="str">
            <v>FALSE נשר</v>
          </cell>
          <cell r="X1260">
            <v>2028</v>
          </cell>
          <cell r="Y1260">
            <v>0</v>
          </cell>
          <cell r="Z1260">
            <v>14</v>
          </cell>
          <cell r="AA1260" t="str">
            <v>Gap</v>
          </cell>
          <cell r="AB1260">
            <v>0</v>
          </cell>
        </row>
        <row r="1261">
          <cell r="B1261">
            <v>2500</v>
          </cell>
          <cell r="C1261" t="str">
            <v>נשר</v>
          </cell>
          <cell r="D1261">
            <v>19447</v>
          </cell>
          <cell r="E1261" t="str">
            <v>כן</v>
          </cell>
          <cell r="F1261" t="str">
            <v>כן נשר</v>
          </cell>
          <cell r="G1261" t="str">
            <v>ביחד בנשר</v>
          </cell>
          <cell r="I1261" t="str">
            <v xml:space="preserve">נשר </v>
          </cell>
          <cell r="J1261">
            <v>9046</v>
          </cell>
          <cell r="K1261">
            <v>9046</v>
          </cell>
          <cell r="L1261">
            <v>2.5204510280787087E-2</v>
          </cell>
          <cell r="M1261">
            <v>228</v>
          </cell>
          <cell r="N1261">
            <v>2.5204510280787087E-2</v>
          </cell>
          <cell r="O1261">
            <v>228</v>
          </cell>
          <cell r="P1261">
            <v>13</v>
          </cell>
          <cell r="Q1261" t="b">
            <v>0</v>
          </cell>
          <cell r="R1261">
            <v>0</v>
          </cell>
          <cell r="S1261">
            <v>696</v>
          </cell>
          <cell r="T1261">
            <v>10.200000000000001</v>
          </cell>
          <cell r="U1261" t="str">
            <v>Gap</v>
          </cell>
          <cell r="V1261">
            <v>0</v>
          </cell>
          <cell r="W1261" t="str">
            <v>FALSE נשר</v>
          </cell>
          <cell r="X1261">
            <v>2028</v>
          </cell>
          <cell r="Y1261">
            <v>0</v>
          </cell>
          <cell r="Z1261">
            <v>14</v>
          </cell>
          <cell r="AA1261" t="str">
            <v>Gap</v>
          </cell>
          <cell r="AB1261">
            <v>0</v>
          </cell>
        </row>
        <row r="1262">
          <cell r="B1262">
            <v>2500</v>
          </cell>
          <cell r="C1262" t="str">
            <v>נשר</v>
          </cell>
          <cell r="D1262">
            <v>19447</v>
          </cell>
          <cell r="E1262" t="str">
            <v>יף</v>
          </cell>
          <cell r="F1262" t="str">
            <v>יף נשר</v>
          </cell>
          <cell r="G1262" t="str">
            <v>אשל</v>
          </cell>
          <cell r="I1262" t="str">
            <v xml:space="preserve">נשר </v>
          </cell>
          <cell r="J1262">
            <v>9046</v>
          </cell>
          <cell r="K1262">
            <v>9046</v>
          </cell>
          <cell r="L1262">
            <v>1.5365907583462304E-2</v>
          </cell>
          <cell r="M1262">
            <v>139</v>
          </cell>
          <cell r="N1262">
            <v>1.5365907583462304E-2</v>
          </cell>
          <cell r="O1262">
            <v>139</v>
          </cell>
          <cell r="P1262">
            <v>13</v>
          </cell>
          <cell r="Q1262" t="b">
            <v>0</v>
          </cell>
          <cell r="R1262">
            <v>0</v>
          </cell>
          <cell r="S1262">
            <v>696</v>
          </cell>
          <cell r="T1262">
            <v>10.200000000000001</v>
          </cell>
          <cell r="U1262" t="str">
            <v>Gap</v>
          </cell>
          <cell r="V1262">
            <v>0</v>
          </cell>
          <cell r="W1262" t="str">
            <v>FALSE נשר</v>
          </cell>
          <cell r="X1262">
            <v>2028</v>
          </cell>
          <cell r="Y1262">
            <v>0</v>
          </cell>
          <cell r="Z1262">
            <v>14</v>
          </cell>
          <cell r="AA1262" t="str">
            <v>Gap</v>
          </cell>
          <cell r="AB1262">
            <v>0</v>
          </cell>
        </row>
        <row r="1263">
          <cell r="B1263">
            <v>246</v>
          </cell>
          <cell r="C1263" t="str">
            <v>נתיבות</v>
          </cell>
          <cell r="D1263">
            <v>19182</v>
          </cell>
          <cell r="E1263" t="str">
            <v>שסג</v>
          </cell>
          <cell r="F1263" t="str">
            <v>שסג נתיבות</v>
          </cell>
          <cell r="G1263" t="str">
            <v>התאחדות בני תורה נתיבות</v>
          </cell>
          <cell r="I1263" t="str">
            <v xml:space="preserve">נתיבות </v>
          </cell>
          <cell r="J1263">
            <v>15051</v>
          </cell>
          <cell r="K1263">
            <v>15051</v>
          </cell>
          <cell r="L1263">
            <v>0.32615773038336321</v>
          </cell>
          <cell r="M1263">
            <v>4909</v>
          </cell>
          <cell r="N1263">
            <v>0.32615773038336321</v>
          </cell>
          <cell r="O1263">
            <v>4909</v>
          </cell>
          <cell r="P1263">
            <v>15</v>
          </cell>
          <cell r="Q1263" t="b">
            <v>1</v>
          </cell>
          <cell r="R1263">
            <v>4.9000000000000004</v>
          </cell>
          <cell r="S1263">
            <v>1003</v>
          </cell>
          <cell r="T1263">
            <v>14.3</v>
          </cell>
          <cell r="U1263" t="str">
            <v>Gap</v>
          </cell>
          <cell r="V1263">
            <v>0</v>
          </cell>
          <cell r="W1263" t="str">
            <v>TRUE נתיבות</v>
          </cell>
          <cell r="X1263">
            <v>14350</v>
          </cell>
          <cell r="Y1263">
            <v>5</v>
          </cell>
          <cell r="Z1263">
            <v>15</v>
          </cell>
          <cell r="AA1263" t="str">
            <v/>
          </cell>
          <cell r="AB1263">
            <v>5</v>
          </cell>
        </row>
        <row r="1264">
          <cell r="B1264">
            <v>246</v>
          </cell>
          <cell r="C1264" t="str">
            <v>נתיבות</v>
          </cell>
          <cell r="D1264">
            <v>19182</v>
          </cell>
          <cell r="E1264" t="str">
            <v>מחל</v>
          </cell>
          <cell r="F1264" t="str">
            <v>מחל נתיבות</v>
          </cell>
          <cell r="G1264" t="str">
            <v>הליכוד בראשות יחיאל זוהר</v>
          </cell>
          <cell r="H1264" t="str">
            <v>זוהר יחיאל</v>
          </cell>
          <cell r="I1264" t="str">
            <v>נתיבות זוהר יחיאל</v>
          </cell>
          <cell r="J1264">
            <v>15051</v>
          </cell>
          <cell r="K1264">
            <v>15051</v>
          </cell>
          <cell r="L1264">
            <v>0.27599495050162781</v>
          </cell>
          <cell r="M1264">
            <v>4154</v>
          </cell>
          <cell r="N1264">
            <v>0.27599495050162781</v>
          </cell>
          <cell r="O1264">
            <v>4154</v>
          </cell>
          <cell r="P1264">
            <v>15</v>
          </cell>
          <cell r="Q1264" t="b">
            <v>1</v>
          </cell>
          <cell r="R1264">
            <v>4.0999999999999996</v>
          </cell>
          <cell r="S1264">
            <v>1003</v>
          </cell>
          <cell r="T1264">
            <v>14.3</v>
          </cell>
          <cell r="U1264" t="str">
            <v>Gap</v>
          </cell>
          <cell r="V1264">
            <v>1</v>
          </cell>
          <cell r="W1264" t="str">
            <v>TRUE נתיבות</v>
          </cell>
          <cell r="X1264">
            <v>14350</v>
          </cell>
          <cell r="Y1264">
            <v>4</v>
          </cell>
          <cell r="Z1264">
            <v>15</v>
          </cell>
          <cell r="AA1264" t="str">
            <v/>
          </cell>
          <cell r="AB1264">
            <v>5</v>
          </cell>
        </row>
        <row r="1265">
          <cell r="B1265">
            <v>246</v>
          </cell>
          <cell r="C1265" t="str">
            <v>נתיבות</v>
          </cell>
          <cell r="D1265">
            <v>19182</v>
          </cell>
          <cell r="E1265" t="str">
            <v>ץ</v>
          </cell>
          <cell r="F1265" t="str">
            <v>ץ נתיבות</v>
          </cell>
          <cell r="G1265" t="str">
            <v>דרך ארץ</v>
          </cell>
          <cell r="I1265" t="str">
            <v xml:space="preserve">נתיבות </v>
          </cell>
          <cell r="J1265">
            <v>15051</v>
          </cell>
          <cell r="K1265">
            <v>15051</v>
          </cell>
          <cell r="L1265">
            <v>0.10570726197594844</v>
          </cell>
          <cell r="M1265">
            <v>1591</v>
          </cell>
          <cell r="N1265">
            <v>0.10570726197594844</v>
          </cell>
          <cell r="O1265">
            <v>1591</v>
          </cell>
          <cell r="P1265">
            <v>15</v>
          </cell>
          <cell r="Q1265" t="b">
            <v>1</v>
          </cell>
          <cell r="R1265">
            <v>1.6</v>
          </cell>
          <cell r="S1265">
            <v>1003</v>
          </cell>
          <cell r="T1265">
            <v>14.3</v>
          </cell>
          <cell r="U1265" t="str">
            <v>Gap</v>
          </cell>
          <cell r="V1265">
            <v>0</v>
          </cell>
          <cell r="W1265" t="str">
            <v>TRUE נתיבות</v>
          </cell>
          <cell r="X1265">
            <v>14350</v>
          </cell>
          <cell r="Y1265">
            <v>2</v>
          </cell>
          <cell r="Z1265">
            <v>15</v>
          </cell>
          <cell r="AA1265" t="str">
            <v/>
          </cell>
          <cell r="AB1265">
            <v>2</v>
          </cell>
        </row>
        <row r="1266">
          <cell r="B1266">
            <v>246</v>
          </cell>
          <cell r="C1266" t="str">
            <v>נתיבות</v>
          </cell>
          <cell r="D1266">
            <v>19182</v>
          </cell>
          <cell r="E1266" t="str">
            <v>פ</v>
          </cell>
          <cell r="F1266" t="str">
            <v>פ נתיבות</v>
          </cell>
          <cell r="G1266" t="str">
            <v>מפנה בראשות אייל מסיקה</v>
          </cell>
          <cell r="H1266" t="str">
            <v>מסיקה אייל</v>
          </cell>
          <cell r="I1266" t="str">
            <v>נתיבות מסיקה אייל</v>
          </cell>
          <cell r="J1266">
            <v>15051</v>
          </cell>
          <cell r="K1266">
            <v>15051</v>
          </cell>
          <cell r="L1266">
            <v>9.8133014417646672E-2</v>
          </cell>
          <cell r="M1266">
            <v>1477</v>
          </cell>
          <cell r="N1266">
            <v>9.8133014417646672E-2</v>
          </cell>
          <cell r="O1266">
            <v>1477</v>
          </cell>
          <cell r="P1266">
            <v>15</v>
          </cell>
          <cell r="Q1266" t="b">
            <v>1</v>
          </cell>
          <cell r="R1266">
            <v>1.5</v>
          </cell>
          <cell r="S1266">
            <v>1003</v>
          </cell>
          <cell r="T1266">
            <v>14.3</v>
          </cell>
          <cell r="U1266" t="str">
            <v>Gap</v>
          </cell>
          <cell r="V1266">
            <v>0</v>
          </cell>
          <cell r="W1266" t="str">
            <v>TRUE נתיבות</v>
          </cell>
          <cell r="X1266">
            <v>14350</v>
          </cell>
          <cell r="Y1266">
            <v>2</v>
          </cell>
          <cell r="Z1266">
            <v>15</v>
          </cell>
          <cell r="AA1266" t="str">
            <v/>
          </cell>
          <cell r="AB1266">
            <v>2</v>
          </cell>
        </row>
        <row r="1267">
          <cell r="B1267">
            <v>246</v>
          </cell>
          <cell r="C1267" t="str">
            <v>נתיבות</v>
          </cell>
          <cell r="D1267">
            <v>19182</v>
          </cell>
          <cell r="E1267" t="str">
            <v>ל</v>
          </cell>
          <cell r="F1267" t="str">
            <v>ל נתיבות</v>
          </cell>
          <cell r="G1267" t="str">
            <v>ישראל ביתנו</v>
          </cell>
          <cell r="I1267" t="str">
            <v xml:space="preserve">נתיבות </v>
          </cell>
          <cell r="J1267">
            <v>15051</v>
          </cell>
          <cell r="K1267">
            <v>15051</v>
          </cell>
          <cell r="L1267">
            <v>9.5076739087103845E-2</v>
          </cell>
          <cell r="M1267">
            <v>1431</v>
          </cell>
          <cell r="N1267">
            <v>9.5076739087103845E-2</v>
          </cell>
          <cell r="O1267">
            <v>1431</v>
          </cell>
          <cell r="P1267">
            <v>15</v>
          </cell>
          <cell r="Q1267" t="b">
            <v>1</v>
          </cell>
          <cell r="R1267">
            <v>1.4</v>
          </cell>
          <cell r="S1267">
            <v>1003</v>
          </cell>
          <cell r="T1267">
            <v>14.3</v>
          </cell>
          <cell r="U1267" t="str">
            <v>Gap</v>
          </cell>
          <cell r="V1267">
            <v>0</v>
          </cell>
          <cell r="W1267" t="str">
            <v>TRUE נתיבות</v>
          </cell>
          <cell r="X1267">
            <v>14350</v>
          </cell>
          <cell r="Y1267">
            <v>1</v>
          </cell>
          <cell r="Z1267">
            <v>15</v>
          </cell>
          <cell r="AA1267" t="str">
            <v/>
          </cell>
          <cell r="AB1267">
            <v>1</v>
          </cell>
        </row>
        <row r="1268">
          <cell r="B1268">
            <v>246</v>
          </cell>
          <cell r="C1268" t="str">
            <v>נתיבות</v>
          </cell>
          <cell r="D1268">
            <v>19182</v>
          </cell>
          <cell r="E1268" t="str">
            <v>נ</v>
          </cell>
          <cell r="F1268" t="str">
            <v>נ נתיבות</v>
          </cell>
          <cell r="G1268" t="str">
            <v>אחדות</v>
          </cell>
          <cell r="I1268" t="str">
            <v xml:space="preserve">נתיבות </v>
          </cell>
          <cell r="J1268">
            <v>15051</v>
          </cell>
          <cell r="K1268">
            <v>15051</v>
          </cell>
          <cell r="L1268">
            <v>5.2355325227559632E-2</v>
          </cell>
          <cell r="M1268">
            <v>788</v>
          </cell>
          <cell r="N1268">
            <v>5.2355325227559632E-2</v>
          </cell>
          <cell r="O1268">
            <v>788</v>
          </cell>
          <cell r="P1268">
            <v>15</v>
          </cell>
          <cell r="Q1268" t="b">
            <v>1</v>
          </cell>
          <cell r="R1268">
            <v>0.8</v>
          </cell>
          <cell r="S1268">
            <v>1003</v>
          </cell>
          <cell r="T1268">
            <v>14.3</v>
          </cell>
          <cell r="U1268" t="str">
            <v>Gap</v>
          </cell>
          <cell r="V1268">
            <v>0</v>
          </cell>
          <cell r="W1268" t="str">
            <v>TRUE נתיבות</v>
          </cell>
          <cell r="X1268">
            <v>14350</v>
          </cell>
          <cell r="Y1268">
            <v>1</v>
          </cell>
          <cell r="Z1268">
            <v>15</v>
          </cell>
          <cell r="AA1268" t="str">
            <v/>
          </cell>
          <cell r="AB1268">
            <v>1</v>
          </cell>
        </row>
        <row r="1269">
          <cell r="B1269">
            <v>246</v>
          </cell>
          <cell r="C1269" t="str">
            <v>נתיבות</v>
          </cell>
          <cell r="D1269">
            <v>19182</v>
          </cell>
          <cell r="E1269" t="str">
            <v>טב</v>
          </cell>
          <cell r="F1269" t="str">
            <v>טב נתיבות</v>
          </cell>
          <cell r="G1269" t="str">
            <v>הבית היהודי בנתיבות</v>
          </cell>
          <cell r="I1269" t="str">
            <v xml:space="preserve">נתיבות </v>
          </cell>
          <cell r="J1269">
            <v>15051</v>
          </cell>
          <cell r="K1269">
            <v>15051</v>
          </cell>
          <cell r="L1269">
            <v>4.6574978406750379E-2</v>
          </cell>
          <cell r="M1269">
            <v>701</v>
          </cell>
          <cell r="N1269">
            <v>4.6574978406750379E-2</v>
          </cell>
          <cell r="O1269">
            <v>701</v>
          </cell>
          <cell r="P1269">
            <v>15</v>
          </cell>
          <cell r="Q1269" t="b">
            <v>0</v>
          </cell>
          <cell r="R1269">
            <v>0</v>
          </cell>
          <cell r="S1269">
            <v>1003</v>
          </cell>
          <cell r="T1269">
            <v>14.3</v>
          </cell>
          <cell r="U1269" t="str">
            <v>Gap</v>
          </cell>
          <cell r="V1269">
            <v>0</v>
          </cell>
          <cell r="W1269" t="str">
            <v>FALSE נתיבות</v>
          </cell>
          <cell r="X1269">
            <v>701</v>
          </cell>
          <cell r="Y1269">
            <v>0</v>
          </cell>
          <cell r="Z1269">
            <v>15</v>
          </cell>
          <cell r="AA1269" t="str">
            <v/>
          </cell>
          <cell r="AB1269">
            <v>0</v>
          </cell>
        </row>
        <row r="1270">
          <cell r="B1270">
            <v>7400</v>
          </cell>
          <cell r="C1270" t="str">
            <v>נתניה</v>
          </cell>
          <cell r="D1270">
            <v>169441</v>
          </cell>
          <cell r="E1270" t="str">
            <v>פ</v>
          </cell>
          <cell r="F1270" t="str">
            <v>פ נתניה</v>
          </cell>
          <cell r="G1270" t="str">
            <v>נתניה אחת בראשות מרים פיירברג איכר</v>
          </cell>
          <cell r="H1270" t="str">
            <v>פיירברג איכר מרים</v>
          </cell>
          <cell r="I1270" t="str">
            <v>נתניה פיירברג איכר מרים</v>
          </cell>
          <cell r="J1270">
            <v>62717</v>
          </cell>
          <cell r="K1270">
            <v>62717</v>
          </cell>
          <cell r="L1270">
            <v>0.28394215284532104</v>
          </cell>
          <cell r="M1270">
            <v>17808</v>
          </cell>
          <cell r="N1270">
            <v>0.28394215284532104</v>
          </cell>
          <cell r="O1270">
            <v>17808</v>
          </cell>
          <cell r="P1270">
            <v>27</v>
          </cell>
          <cell r="Q1270" t="b">
            <v>1</v>
          </cell>
          <cell r="R1270">
            <v>7.7</v>
          </cell>
          <cell r="S1270">
            <v>2323</v>
          </cell>
          <cell r="T1270">
            <v>24.900000000000002</v>
          </cell>
          <cell r="U1270" t="str">
            <v>Gap</v>
          </cell>
          <cell r="V1270">
            <v>1</v>
          </cell>
          <cell r="W1270" t="str">
            <v>TRUE נתניה</v>
          </cell>
          <cell r="X1270">
            <v>57917</v>
          </cell>
          <cell r="Y1270">
            <v>8</v>
          </cell>
          <cell r="Z1270">
            <v>27</v>
          </cell>
          <cell r="AA1270" t="str">
            <v/>
          </cell>
          <cell r="AB1270">
            <v>9</v>
          </cell>
        </row>
        <row r="1271">
          <cell r="B1271">
            <v>7400</v>
          </cell>
          <cell r="C1271" t="str">
            <v>נתניה</v>
          </cell>
          <cell r="D1271">
            <v>169441</v>
          </cell>
          <cell r="E1271" t="str">
            <v>נת</v>
          </cell>
          <cell r="F1271" t="str">
            <v>נת נתניה</v>
          </cell>
          <cell r="G1271" t="str">
            <v>למען נתניה בראשות הרצל קרן ועופר אורנשטיין</v>
          </cell>
          <cell r="H1271" t="str">
            <v>קרן הרצל</v>
          </cell>
          <cell r="I1271" t="str">
            <v>נתניה קרן הרצל</v>
          </cell>
          <cell r="J1271">
            <v>62717</v>
          </cell>
          <cell r="K1271">
            <v>62717</v>
          </cell>
          <cell r="L1271">
            <v>0.15716631854202209</v>
          </cell>
          <cell r="M1271">
            <v>9857</v>
          </cell>
          <cell r="N1271">
            <v>0.15716631854202209</v>
          </cell>
          <cell r="O1271">
            <v>9857</v>
          </cell>
          <cell r="P1271">
            <v>27</v>
          </cell>
          <cell r="Q1271" t="b">
            <v>1</v>
          </cell>
          <cell r="R1271">
            <v>4.2</v>
          </cell>
          <cell r="S1271">
            <v>2323</v>
          </cell>
          <cell r="T1271">
            <v>24.900000000000002</v>
          </cell>
          <cell r="U1271" t="str">
            <v>Gap</v>
          </cell>
          <cell r="V1271">
            <v>0</v>
          </cell>
          <cell r="W1271" t="str">
            <v>TRUE נתניה</v>
          </cell>
          <cell r="X1271">
            <v>57917</v>
          </cell>
          <cell r="Y1271">
            <v>5</v>
          </cell>
          <cell r="Z1271">
            <v>27</v>
          </cell>
          <cell r="AA1271" t="str">
            <v/>
          </cell>
          <cell r="AB1271">
            <v>5</v>
          </cell>
        </row>
        <row r="1272">
          <cell r="B1272">
            <v>7400</v>
          </cell>
          <cell r="C1272" t="str">
            <v>נתניה</v>
          </cell>
          <cell r="D1272">
            <v>169441</v>
          </cell>
          <cell r="E1272" t="str">
            <v>שס</v>
          </cell>
          <cell r="F1272" t="str">
            <v>שס נתניה</v>
          </cell>
          <cell r="G1272" t="str">
            <v>התאחדות הספרדים העולמית שומרי תורה</v>
          </cell>
          <cell r="I1272" t="str">
            <v xml:space="preserve">נתניה </v>
          </cell>
          <cell r="J1272">
            <v>62717</v>
          </cell>
          <cell r="K1272">
            <v>62717</v>
          </cell>
          <cell r="L1272">
            <v>0.15010284292934931</v>
          </cell>
          <cell r="M1272">
            <v>9414</v>
          </cell>
          <cell r="N1272">
            <v>0.15010284292934931</v>
          </cell>
          <cell r="O1272">
            <v>9414</v>
          </cell>
          <cell r="P1272">
            <v>27</v>
          </cell>
          <cell r="Q1272" t="b">
            <v>1</v>
          </cell>
          <cell r="R1272">
            <v>4.0999999999999996</v>
          </cell>
          <cell r="S1272">
            <v>2323</v>
          </cell>
          <cell r="T1272">
            <v>24.900000000000002</v>
          </cell>
          <cell r="U1272" t="str">
            <v>Gap</v>
          </cell>
          <cell r="V1272">
            <v>0</v>
          </cell>
          <cell r="W1272" t="str">
            <v>TRUE נתניה</v>
          </cell>
          <cell r="X1272">
            <v>57917</v>
          </cell>
          <cell r="Y1272">
            <v>4</v>
          </cell>
          <cell r="Z1272">
            <v>27</v>
          </cell>
          <cell r="AA1272" t="str">
            <v/>
          </cell>
          <cell r="AB1272">
            <v>4</v>
          </cell>
        </row>
        <row r="1273">
          <cell r="B1273">
            <v>7400</v>
          </cell>
          <cell r="C1273" t="str">
            <v>נתניה</v>
          </cell>
          <cell r="D1273">
            <v>169441</v>
          </cell>
          <cell r="E1273" t="str">
            <v>גל</v>
          </cell>
          <cell r="F1273" t="str">
            <v>גל נתניה</v>
          </cell>
          <cell r="G1273" t="str">
            <v>גל לקידום חינוך בריאות ורווחה</v>
          </cell>
          <cell r="I1273" t="str">
            <v xml:space="preserve">נתניה </v>
          </cell>
          <cell r="J1273">
            <v>62717</v>
          </cell>
          <cell r="K1273">
            <v>62717</v>
          </cell>
          <cell r="L1273">
            <v>7.9197027919065008E-2</v>
          </cell>
          <cell r="M1273">
            <v>4967</v>
          </cell>
          <cell r="N1273">
            <v>7.9197027919065008E-2</v>
          </cell>
          <cell r="O1273">
            <v>4967</v>
          </cell>
          <cell r="P1273">
            <v>27</v>
          </cell>
          <cell r="Q1273" t="b">
            <v>1</v>
          </cell>
          <cell r="R1273">
            <v>2.1</v>
          </cell>
          <cell r="S1273">
            <v>2323</v>
          </cell>
          <cell r="T1273">
            <v>24.900000000000002</v>
          </cell>
          <cell r="U1273" t="str">
            <v>Gap</v>
          </cell>
          <cell r="V1273">
            <v>0</v>
          </cell>
          <cell r="W1273" t="str">
            <v>TRUE נתניה</v>
          </cell>
          <cell r="X1273">
            <v>57917</v>
          </cell>
          <cell r="Y1273">
            <v>2</v>
          </cell>
          <cell r="Z1273">
            <v>27</v>
          </cell>
          <cell r="AA1273" t="str">
            <v/>
          </cell>
          <cell r="AB1273">
            <v>2</v>
          </cell>
        </row>
        <row r="1274">
          <cell r="B1274">
            <v>7400</v>
          </cell>
          <cell r="C1274" t="str">
            <v>נתניה</v>
          </cell>
          <cell r="D1274">
            <v>169441</v>
          </cell>
          <cell r="E1274" t="str">
            <v>טב</v>
          </cell>
          <cell r="F1274" t="str">
            <v>טב נתניה</v>
          </cell>
          <cell r="G1274" t="str">
            <v>הבית היהודי בראשות דניאל בשארי</v>
          </cell>
          <cell r="I1274" t="str">
            <v xml:space="preserve">נתניה </v>
          </cell>
          <cell r="J1274">
            <v>62717</v>
          </cell>
          <cell r="K1274">
            <v>62717</v>
          </cell>
          <cell r="L1274">
            <v>5.8819777731715484E-2</v>
          </cell>
          <cell r="M1274">
            <v>3689</v>
          </cell>
          <cell r="N1274">
            <v>5.8819777731715484E-2</v>
          </cell>
          <cell r="O1274">
            <v>3689</v>
          </cell>
          <cell r="P1274">
            <v>27</v>
          </cell>
          <cell r="Q1274" t="b">
            <v>1</v>
          </cell>
          <cell r="R1274">
            <v>1.6</v>
          </cell>
          <cell r="S1274">
            <v>2323</v>
          </cell>
          <cell r="T1274">
            <v>24.900000000000002</v>
          </cell>
          <cell r="U1274" t="str">
            <v>Gap</v>
          </cell>
          <cell r="V1274">
            <v>0</v>
          </cell>
          <cell r="W1274" t="str">
            <v>TRUE נתניה</v>
          </cell>
          <cell r="X1274">
            <v>57917</v>
          </cell>
          <cell r="Y1274">
            <v>2</v>
          </cell>
          <cell r="Z1274">
            <v>27</v>
          </cell>
          <cell r="AA1274" t="str">
            <v/>
          </cell>
          <cell r="AB1274">
            <v>2</v>
          </cell>
        </row>
        <row r="1275">
          <cell r="B1275">
            <v>7400</v>
          </cell>
          <cell r="C1275" t="str">
            <v>נתניה</v>
          </cell>
          <cell r="D1275">
            <v>169441</v>
          </cell>
          <cell r="E1275" t="str">
            <v>ל</v>
          </cell>
          <cell r="F1275" t="str">
            <v>ל נתניה</v>
          </cell>
          <cell r="G1275" t="str">
            <v>נתניה ביתנו בראשות בוריס צירולניק</v>
          </cell>
          <cell r="I1275" t="str">
            <v xml:space="preserve">נתניה </v>
          </cell>
          <cell r="J1275">
            <v>62717</v>
          </cell>
          <cell r="K1275">
            <v>62717</v>
          </cell>
          <cell r="L1275">
            <v>5.2362198446992046E-2</v>
          </cell>
          <cell r="M1275">
            <v>3284</v>
          </cell>
          <cell r="N1275">
            <v>5.2362198446992046E-2</v>
          </cell>
          <cell r="O1275">
            <v>3284</v>
          </cell>
          <cell r="P1275">
            <v>27</v>
          </cell>
          <cell r="Q1275" t="b">
            <v>1</v>
          </cell>
          <cell r="R1275">
            <v>1.4</v>
          </cell>
          <cell r="S1275">
            <v>2323</v>
          </cell>
          <cell r="T1275">
            <v>24.900000000000002</v>
          </cell>
          <cell r="U1275" t="str">
            <v>Gap</v>
          </cell>
          <cell r="V1275">
            <v>0</v>
          </cell>
          <cell r="W1275" t="str">
            <v>TRUE נתניה</v>
          </cell>
          <cell r="X1275">
            <v>57917</v>
          </cell>
          <cell r="Y1275">
            <v>2</v>
          </cell>
          <cell r="Z1275">
            <v>27</v>
          </cell>
          <cell r="AA1275" t="str">
            <v/>
          </cell>
          <cell r="AB1275">
            <v>2</v>
          </cell>
        </row>
        <row r="1276">
          <cell r="B1276">
            <v>7400</v>
          </cell>
          <cell r="C1276" t="str">
            <v>נתניה</v>
          </cell>
          <cell r="D1276">
            <v>169441</v>
          </cell>
          <cell r="E1276" t="str">
            <v>מחל</v>
          </cell>
          <cell r="F1276" t="str">
            <v>מחל נתניה</v>
          </cell>
          <cell r="G1276" t="str">
            <v>הליכוד למועצת העיר</v>
          </cell>
          <cell r="I1276" t="str">
            <v xml:space="preserve">נתניה </v>
          </cell>
          <cell r="J1276">
            <v>62717</v>
          </cell>
          <cell r="K1276">
            <v>62717</v>
          </cell>
          <cell r="L1276">
            <v>4.3879649855701003E-2</v>
          </cell>
          <cell r="M1276">
            <v>2752</v>
          </cell>
          <cell r="N1276">
            <v>4.3879649855701003E-2</v>
          </cell>
          <cell r="O1276">
            <v>2752</v>
          </cell>
          <cell r="P1276">
            <v>27</v>
          </cell>
          <cell r="Q1276" t="b">
            <v>1</v>
          </cell>
          <cell r="R1276">
            <v>1.2</v>
          </cell>
          <cell r="S1276">
            <v>2323</v>
          </cell>
          <cell r="T1276">
            <v>24.900000000000002</v>
          </cell>
          <cell r="U1276" t="str">
            <v>Gap</v>
          </cell>
          <cell r="V1276">
            <v>0</v>
          </cell>
          <cell r="W1276" t="str">
            <v>TRUE נתניה</v>
          </cell>
          <cell r="X1276">
            <v>57917</v>
          </cell>
          <cell r="Y1276">
            <v>1</v>
          </cell>
          <cell r="Z1276">
            <v>27</v>
          </cell>
          <cell r="AA1276" t="str">
            <v/>
          </cell>
          <cell r="AB1276">
            <v>1</v>
          </cell>
        </row>
        <row r="1277">
          <cell r="B1277">
            <v>7400</v>
          </cell>
          <cell r="C1277" t="str">
            <v>נתניה</v>
          </cell>
          <cell r="D1277">
            <v>169441</v>
          </cell>
          <cell r="E1277" t="str">
            <v>עי</v>
          </cell>
          <cell r="F1277" t="str">
            <v>עי נתניה</v>
          </cell>
          <cell r="G1277" t="str">
            <v>קשת בראשות עקיבא יצחקי</v>
          </cell>
          <cell r="I1277" t="str">
            <v xml:space="preserve">נתניה </v>
          </cell>
          <cell r="J1277">
            <v>62717</v>
          </cell>
          <cell r="K1277">
            <v>62717</v>
          </cell>
          <cell r="L1277">
            <v>3.7852575856625797E-2</v>
          </cell>
          <cell r="M1277">
            <v>2374</v>
          </cell>
          <cell r="N1277">
            <v>3.7852575856625797E-2</v>
          </cell>
          <cell r="O1277">
            <v>2374</v>
          </cell>
          <cell r="P1277">
            <v>27</v>
          </cell>
          <cell r="Q1277" t="b">
            <v>1</v>
          </cell>
          <cell r="R1277">
            <v>1</v>
          </cell>
          <cell r="S1277">
            <v>2323</v>
          </cell>
          <cell r="T1277">
            <v>24.900000000000002</v>
          </cell>
          <cell r="U1277" t="str">
            <v>Gap</v>
          </cell>
          <cell r="V1277">
            <v>0</v>
          </cell>
          <cell r="W1277" t="str">
            <v>TRUE נתניה</v>
          </cell>
          <cell r="X1277">
            <v>57917</v>
          </cell>
          <cell r="Y1277">
            <v>1</v>
          </cell>
          <cell r="Z1277">
            <v>27</v>
          </cell>
          <cell r="AA1277" t="str">
            <v/>
          </cell>
          <cell r="AB1277">
            <v>1</v>
          </cell>
        </row>
        <row r="1278">
          <cell r="B1278">
            <v>7400</v>
          </cell>
          <cell r="C1278" t="str">
            <v>נתניה</v>
          </cell>
          <cell r="D1278">
            <v>169441</v>
          </cell>
          <cell r="E1278" t="str">
            <v>א</v>
          </cell>
          <cell r="F1278" t="str">
            <v>א נתניה</v>
          </cell>
          <cell r="G1278" t="str">
            <v>דור חדש</v>
          </cell>
          <cell r="I1278" t="str">
            <v xml:space="preserve">נתניה </v>
          </cell>
          <cell r="J1278">
            <v>62717</v>
          </cell>
          <cell r="K1278">
            <v>62717</v>
          </cell>
          <cell r="L1278">
            <v>3.0533986000605896E-2</v>
          </cell>
          <cell r="M1278">
            <v>1915</v>
          </cell>
          <cell r="N1278">
            <v>3.0533986000605896E-2</v>
          </cell>
          <cell r="O1278">
            <v>1915</v>
          </cell>
          <cell r="P1278">
            <v>27</v>
          </cell>
          <cell r="Q1278" t="b">
            <v>1</v>
          </cell>
          <cell r="R1278">
            <v>0.8</v>
          </cell>
          <cell r="S1278">
            <v>2323</v>
          </cell>
          <cell r="T1278">
            <v>24.900000000000002</v>
          </cell>
          <cell r="U1278" t="str">
            <v>Gap</v>
          </cell>
          <cell r="V1278">
            <v>0</v>
          </cell>
          <cell r="W1278" t="str">
            <v>TRUE נתניה</v>
          </cell>
          <cell r="X1278">
            <v>57917</v>
          </cell>
          <cell r="Y1278">
            <v>1</v>
          </cell>
          <cell r="Z1278">
            <v>27</v>
          </cell>
          <cell r="AA1278" t="str">
            <v/>
          </cell>
          <cell r="AB1278">
            <v>1</v>
          </cell>
        </row>
        <row r="1279">
          <cell r="B1279">
            <v>7400</v>
          </cell>
          <cell r="C1279" t="str">
            <v>נתניה</v>
          </cell>
          <cell r="D1279">
            <v>169441</v>
          </cell>
          <cell r="E1279" t="str">
            <v>ר</v>
          </cell>
          <cell r="F1279" t="str">
            <v>ר נתניה</v>
          </cell>
          <cell r="G1279" t="str">
            <v>רימונים נתניה</v>
          </cell>
          <cell r="I1279" t="str">
            <v xml:space="preserve">נתניה </v>
          </cell>
          <cell r="J1279">
            <v>62717</v>
          </cell>
          <cell r="K1279">
            <v>62717</v>
          </cell>
          <cell r="L1279">
            <v>2.9609196868472663E-2</v>
          </cell>
          <cell r="M1279">
            <v>1857</v>
          </cell>
          <cell r="N1279">
            <v>2.9609196868472663E-2</v>
          </cell>
          <cell r="O1279">
            <v>1857</v>
          </cell>
          <cell r="P1279">
            <v>27</v>
          </cell>
          <cell r="Q1279" t="b">
            <v>1</v>
          </cell>
          <cell r="R1279">
            <v>0.8</v>
          </cell>
          <cell r="S1279">
            <v>2323</v>
          </cell>
          <cell r="T1279">
            <v>24.900000000000002</v>
          </cell>
          <cell r="U1279" t="str">
            <v>Gap</v>
          </cell>
          <cell r="V1279">
            <v>0</v>
          </cell>
          <cell r="W1279" t="str">
            <v>TRUE נתניה</v>
          </cell>
          <cell r="X1279">
            <v>57917</v>
          </cell>
          <cell r="Y1279">
            <v>1</v>
          </cell>
          <cell r="Z1279">
            <v>27</v>
          </cell>
          <cell r="AA1279" t="str">
            <v/>
          </cell>
          <cell r="AB1279">
            <v>1</v>
          </cell>
        </row>
        <row r="1280">
          <cell r="B1280">
            <v>7400</v>
          </cell>
          <cell r="C1280" t="str">
            <v>נתניה</v>
          </cell>
          <cell r="D1280">
            <v>169441</v>
          </cell>
          <cell r="E1280" t="str">
            <v>כן</v>
          </cell>
          <cell r="F1280" t="str">
            <v>כן נתניה</v>
          </cell>
          <cell r="G1280" t="str">
            <v>פדרינג לעתיד נתניה</v>
          </cell>
          <cell r="H1280" t="str">
            <v>פדרינג מיכאל</v>
          </cell>
          <cell r="I1280" t="str">
            <v>נתניה פדרינג מיכאל</v>
          </cell>
          <cell r="J1280">
            <v>62717</v>
          </cell>
          <cell r="K1280">
            <v>62717</v>
          </cell>
          <cell r="L1280">
            <v>1.8974121848940477E-2</v>
          </cell>
          <cell r="M1280">
            <v>1190</v>
          </cell>
          <cell r="N1280">
            <v>1.8974121848940477E-2</v>
          </cell>
          <cell r="O1280">
            <v>1190</v>
          </cell>
          <cell r="P1280">
            <v>27</v>
          </cell>
          <cell r="Q1280" t="b">
            <v>0</v>
          </cell>
          <cell r="R1280">
            <v>0</v>
          </cell>
          <cell r="S1280">
            <v>2323</v>
          </cell>
          <cell r="T1280">
            <v>24.900000000000002</v>
          </cell>
          <cell r="U1280" t="str">
            <v>Gap</v>
          </cell>
          <cell r="V1280">
            <v>0</v>
          </cell>
          <cell r="W1280" t="str">
            <v>FALSE נתניה</v>
          </cell>
          <cell r="X1280">
            <v>4800</v>
          </cell>
          <cell r="Y1280">
            <v>0</v>
          </cell>
          <cell r="Z1280">
            <v>27</v>
          </cell>
          <cell r="AA1280" t="str">
            <v/>
          </cell>
          <cell r="AB1280">
            <v>0</v>
          </cell>
        </row>
        <row r="1281">
          <cell r="B1281">
            <v>7400</v>
          </cell>
          <cell r="C1281" t="str">
            <v>נתניה</v>
          </cell>
          <cell r="D1281">
            <v>169441</v>
          </cell>
          <cell r="E1281" t="str">
            <v>ח</v>
          </cell>
          <cell r="F1281" t="str">
            <v>ח נתניה</v>
          </cell>
          <cell r="G1281" t="str">
            <v>אהבת ישראל בראשות יוסי ביטון</v>
          </cell>
          <cell r="I1281" t="str">
            <v xml:space="preserve">נתניה </v>
          </cell>
          <cell r="J1281">
            <v>62717</v>
          </cell>
          <cell r="K1281">
            <v>62717</v>
          </cell>
          <cell r="L1281">
            <v>1.8734952245802572E-2</v>
          </cell>
          <cell r="M1281">
            <v>1175</v>
          </cell>
          <cell r="N1281">
            <v>1.8734952245802572E-2</v>
          </cell>
          <cell r="O1281">
            <v>1175</v>
          </cell>
          <cell r="P1281">
            <v>27</v>
          </cell>
          <cell r="Q1281" t="b">
            <v>0</v>
          </cell>
          <cell r="R1281">
            <v>0</v>
          </cell>
          <cell r="S1281">
            <v>2323</v>
          </cell>
          <cell r="T1281">
            <v>24.900000000000002</v>
          </cell>
          <cell r="U1281" t="str">
            <v>Gap</v>
          </cell>
          <cell r="V1281">
            <v>0</v>
          </cell>
          <cell r="W1281" t="str">
            <v>FALSE נתניה</v>
          </cell>
          <cell r="X1281">
            <v>4800</v>
          </cell>
          <cell r="Y1281">
            <v>0</v>
          </cell>
          <cell r="Z1281">
            <v>27</v>
          </cell>
          <cell r="AA1281" t="str">
            <v/>
          </cell>
          <cell r="AB1281">
            <v>0</v>
          </cell>
        </row>
        <row r="1282">
          <cell r="B1282">
            <v>7400</v>
          </cell>
          <cell r="C1282" t="str">
            <v>נתניה</v>
          </cell>
          <cell r="D1282">
            <v>169441</v>
          </cell>
          <cell r="E1282" t="str">
            <v>אז</v>
          </cell>
          <cell r="F1282" t="str">
            <v>אז נתניה</v>
          </cell>
          <cell r="G1282" t="str">
            <v>לב אחד</v>
          </cell>
          <cell r="I1282" t="str">
            <v xml:space="preserve">נתניה </v>
          </cell>
          <cell r="J1282">
            <v>62717</v>
          </cell>
          <cell r="K1282">
            <v>62717</v>
          </cell>
          <cell r="L1282">
            <v>1.3680501299488177E-2</v>
          </cell>
          <cell r="M1282">
            <v>858</v>
          </cell>
          <cell r="N1282">
            <v>1.3680501299488177E-2</v>
          </cell>
          <cell r="O1282">
            <v>858</v>
          </cell>
          <cell r="P1282">
            <v>27</v>
          </cell>
          <cell r="Q1282" t="b">
            <v>0</v>
          </cell>
          <cell r="R1282">
            <v>0</v>
          </cell>
          <cell r="S1282">
            <v>2323</v>
          </cell>
          <cell r="T1282">
            <v>24.900000000000002</v>
          </cell>
          <cell r="U1282" t="str">
            <v>Gap</v>
          </cell>
          <cell r="V1282">
            <v>0</v>
          </cell>
          <cell r="W1282" t="str">
            <v>FALSE נתניה</v>
          </cell>
          <cell r="X1282">
            <v>4800</v>
          </cell>
          <cell r="Y1282">
            <v>0</v>
          </cell>
          <cell r="Z1282">
            <v>27</v>
          </cell>
          <cell r="AA1282" t="str">
            <v/>
          </cell>
          <cell r="AB1282">
            <v>0</v>
          </cell>
        </row>
        <row r="1283">
          <cell r="B1283">
            <v>7400</v>
          </cell>
          <cell r="C1283" t="str">
            <v>נתניה</v>
          </cell>
          <cell r="D1283">
            <v>169441</v>
          </cell>
          <cell r="E1283" t="str">
            <v>צ</v>
          </cell>
          <cell r="F1283" t="str">
            <v>צ נתניה</v>
          </cell>
          <cell r="G1283" t="str">
            <v>צדק חברתי</v>
          </cell>
          <cell r="I1283" t="str">
            <v xml:space="preserve">נתניה </v>
          </cell>
          <cell r="J1283">
            <v>62717</v>
          </cell>
          <cell r="K1283">
            <v>62717</v>
          </cell>
          <cell r="L1283">
            <v>1.0029178691582824E-2</v>
          </cell>
          <cell r="M1283">
            <v>629</v>
          </cell>
          <cell r="N1283">
            <v>1.0029178691582824E-2</v>
          </cell>
          <cell r="O1283">
            <v>629</v>
          </cell>
          <cell r="P1283">
            <v>27</v>
          </cell>
          <cell r="Q1283" t="b">
            <v>0</v>
          </cell>
          <cell r="R1283">
            <v>0</v>
          </cell>
          <cell r="S1283">
            <v>2323</v>
          </cell>
          <cell r="T1283">
            <v>24.900000000000002</v>
          </cell>
          <cell r="U1283" t="str">
            <v>Gap</v>
          </cell>
          <cell r="V1283">
            <v>0</v>
          </cell>
          <cell r="W1283" t="str">
            <v>FALSE נתניה</v>
          </cell>
          <cell r="X1283">
            <v>4800</v>
          </cell>
          <cell r="Y1283">
            <v>0</v>
          </cell>
          <cell r="Z1283">
            <v>27</v>
          </cell>
          <cell r="AA1283" t="str">
            <v/>
          </cell>
          <cell r="AB1283">
            <v>0</v>
          </cell>
        </row>
        <row r="1284">
          <cell r="B1284">
            <v>7400</v>
          </cell>
          <cell r="C1284" t="str">
            <v>נתניה</v>
          </cell>
          <cell r="D1284">
            <v>169441</v>
          </cell>
          <cell r="E1284" t="str">
            <v>חד</v>
          </cell>
          <cell r="F1284" t="str">
            <v>חד נתניה</v>
          </cell>
          <cell r="G1284" t="str">
            <v>יחד</v>
          </cell>
          <cell r="I1284" t="str">
            <v xml:space="preserve">נתניה </v>
          </cell>
          <cell r="J1284">
            <v>62717</v>
          </cell>
          <cell r="K1284">
            <v>62717</v>
          </cell>
          <cell r="L1284">
            <v>8.5941610727553932E-3</v>
          </cell>
          <cell r="M1284">
            <v>539</v>
          </cell>
          <cell r="N1284">
            <v>8.5941610727553932E-3</v>
          </cell>
          <cell r="O1284">
            <v>539</v>
          </cell>
          <cell r="P1284">
            <v>27</v>
          </cell>
          <cell r="Q1284" t="b">
            <v>0</v>
          </cell>
          <cell r="R1284">
            <v>0</v>
          </cell>
          <cell r="S1284">
            <v>2323</v>
          </cell>
          <cell r="T1284">
            <v>24.900000000000002</v>
          </cell>
          <cell r="U1284" t="str">
            <v>Gap</v>
          </cell>
          <cell r="V1284">
            <v>0</v>
          </cell>
          <cell r="W1284" t="str">
            <v>FALSE נתניה</v>
          </cell>
          <cell r="X1284">
            <v>4800</v>
          </cell>
          <cell r="Y1284">
            <v>0</v>
          </cell>
          <cell r="Z1284">
            <v>27</v>
          </cell>
          <cell r="AA1284" t="str">
            <v/>
          </cell>
          <cell r="AB1284">
            <v>0</v>
          </cell>
        </row>
        <row r="1285">
          <cell r="B1285">
            <v>7400</v>
          </cell>
          <cell r="C1285" t="str">
            <v>נתניה</v>
          </cell>
          <cell r="D1285">
            <v>169441</v>
          </cell>
          <cell r="E1285" t="str">
            <v>אק</v>
          </cell>
          <cell r="F1285" t="str">
            <v>אק נתניה</v>
          </cell>
          <cell r="G1285" t="str">
            <v>נתניה לכולם</v>
          </cell>
          <cell r="I1285" t="str">
            <v xml:space="preserve">נתניה </v>
          </cell>
          <cell r="J1285">
            <v>62717</v>
          </cell>
          <cell r="K1285">
            <v>62717</v>
          </cell>
          <cell r="L1285">
            <v>6.5213578455602149E-3</v>
          </cell>
          <cell r="M1285">
            <v>409</v>
          </cell>
          <cell r="N1285">
            <v>6.5213578455602149E-3</v>
          </cell>
          <cell r="O1285">
            <v>409</v>
          </cell>
          <cell r="P1285">
            <v>27</v>
          </cell>
          <cell r="Q1285" t="b">
            <v>0</v>
          </cell>
          <cell r="R1285">
            <v>0</v>
          </cell>
          <cell r="S1285">
            <v>2323</v>
          </cell>
          <cell r="T1285">
            <v>24.900000000000002</v>
          </cell>
          <cell r="U1285" t="str">
            <v>Gap</v>
          </cell>
          <cell r="V1285">
            <v>0</v>
          </cell>
          <cell r="W1285" t="str">
            <v>FALSE נתניה</v>
          </cell>
          <cell r="X1285">
            <v>4800</v>
          </cell>
          <cell r="Y1285">
            <v>0</v>
          </cell>
          <cell r="Z1285">
            <v>27</v>
          </cell>
          <cell r="AA1285" t="str">
            <v/>
          </cell>
          <cell r="AB1285">
            <v>0</v>
          </cell>
        </row>
        <row r="1286">
          <cell r="B1286">
            <v>525</v>
          </cell>
          <cell r="C1286" t="str">
            <v>סאג'ור</v>
          </cell>
          <cell r="D1286">
            <v>2661</v>
          </cell>
          <cell r="E1286" t="str">
            <v>ד</v>
          </cell>
          <cell r="F1286" t="str">
            <v>ד סאג'ור</v>
          </cell>
          <cell r="G1286" t="str">
            <v>אלאאתלאף</v>
          </cell>
          <cell r="H1286" t="str">
            <v>חמוד ג'בר</v>
          </cell>
          <cell r="I1286" t="str">
            <v>סאג'ור חמוד ג'בר</v>
          </cell>
          <cell r="J1286">
            <v>2412</v>
          </cell>
          <cell r="K1286">
            <v>2412</v>
          </cell>
          <cell r="L1286">
            <v>0.32379767827529021</v>
          </cell>
          <cell r="M1286">
            <v>781</v>
          </cell>
          <cell r="N1286">
            <v>0.32379767827529021</v>
          </cell>
          <cell r="O1286">
            <v>781</v>
          </cell>
          <cell r="P1286">
            <v>9</v>
          </cell>
          <cell r="Q1286" t="b">
            <v>1</v>
          </cell>
          <cell r="R1286">
            <v>2.9</v>
          </cell>
          <cell r="S1286">
            <v>268</v>
          </cell>
          <cell r="T1286">
            <v>7.9</v>
          </cell>
          <cell r="U1286" t="str">
            <v>Gap</v>
          </cell>
          <cell r="V1286">
            <v>1</v>
          </cell>
          <cell r="W1286" t="str">
            <v>TRUE סאג'ור</v>
          </cell>
          <cell r="X1286">
            <v>2113</v>
          </cell>
          <cell r="Y1286">
            <v>3</v>
          </cell>
          <cell r="Z1286">
            <v>9</v>
          </cell>
          <cell r="AA1286" t="str">
            <v/>
          </cell>
          <cell r="AB1286">
            <v>4</v>
          </cell>
        </row>
        <row r="1287">
          <cell r="B1287">
            <v>525</v>
          </cell>
          <cell r="C1287" t="str">
            <v>סאג'ור</v>
          </cell>
          <cell r="D1287">
            <v>2661</v>
          </cell>
          <cell r="E1287" t="str">
            <v>פ</v>
          </cell>
          <cell r="F1287" t="str">
            <v>פ סאג'ור</v>
          </cell>
          <cell r="G1287" t="str">
            <v>אלאעתמאד</v>
          </cell>
          <cell r="I1287" t="str">
            <v xml:space="preserve">סאג'ור </v>
          </cell>
          <cell r="J1287">
            <v>2412</v>
          </cell>
          <cell r="K1287">
            <v>2412</v>
          </cell>
          <cell r="L1287">
            <v>0.16003316749585406</v>
          </cell>
          <cell r="M1287">
            <v>386</v>
          </cell>
          <cell r="N1287">
            <v>0.16003316749585406</v>
          </cell>
          <cell r="O1287">
            <v>386</v>
          </cell>
          <cell r="P1287">
            <v>9</v>
          </cell>
          <cell r="Q1287" t="b">
            <v>1</v>
          </cell>
          <cell r="R1287">
            <v>1.4</v>
          </cell>
          <cell r="S1287">
            <v>268</v>
          </cell>
          <cell r="T1287">
            <v>7.9</v>
          </cell>
          <cell r="U1287" t="str">
            <v>Gap</v>
          </cell>
          <cell r="V1287">
            <v>0</v>
          </cell>
          <cell r="W1287" t="str">
            <v>TRUE סאג'ור</v>
          </cell>
          <cell r="X1287">
            <v>2113</v>
          </cell>
          <cell r="Y1287">
            <v>2</v>
          </cell>
          <cell r="Z1287">
            <v>9</v>
          </cell>
          <cell r="AA1287" t="str">
            <v/>
          </cell>
          <cell r="AB1287">
            <v>2</v>
          </cell>
        </row>
        <row r="1288">
          <cell r="B1288">
            <v>525</v>
          </cell>
          <cell r="C1288" t="str">
            <v>סאג'ור</v>
          </cell>
          <cell r="D1288">
            <v>2661</v>
          </cell>
          <cell r="E1288" t="str">
            <v>ח</v>
          </cell>
          <cell r="F1288" t="str">
            <v>ח סאג'ור</v>
          </cell>
          <cell r="G1288" t="str">
            <v>אלג'ליל</v>
          </cell>
          <cell r="I1288" t="str">
            <v xml:space="preserve">סאג'ור </v>
          </cell>
          <cell r="J1288">
            <v>2412</v>
          </cell>
          <cell r="K1288">
            <v>2412</v>
          </cell>
          <cell r="L1288">
            <v>0.11815920398009951</v>
          </cell>
          <cell r="M1288">
            <v>285</v>
          </cell>
          <cell r="N1288">
            <v>0.11815920398009951</v>
          </cell>
          <cell r="O1288">
            <v>285</v>
          </cell>
          <cell r="P1288">
            <v>9</v>
          </cell>
          <cell r="Q1288" t="b">
            <v>1</v>
          </cell>
          <cell r="R1288">
            <v>1.1000000000000001</v>
          </cell>
          <cell r="S1288">
            <v>268</v>
          </cell>
          <cell r="T1288">
            <v>7.9</v>
          </cell>
          <cell r="U1288" t="str">
            <v>Gap</v>
          </cell>
          <cell r="V1288">
            <v>0</v>
          </cell>
          <cell r="W1288" t="str">
            <v>TRUE סאג'ור</v>
          </cell>
          <cell r="X1288">
            <v>2113</v>
          </cell>
          <cell r="Y1288">
            <v>1</v>
          </cell>
          <cell r="Z1288">
            <v>9</v>
          </cell>
          <cell r="AA1288" t="str">
            <v/>
          </cell>
          <cell r="AB1288">
            <v>1</v>
          </cell>
        </row>
        <row r="1289">
          <cell r="B1289">
            <v>525</v>
          </cell>
          <cell r="C1289" t="str">
            <v>סאג'ור</v>
          </cell>
          <cell r="D1289">
            <v>2661</v>
          </cell>
          <cell r="E1289" t="str">
            <v>ינ</v>
          </cell>
          <cell r="F1289" t="str">
            <v>ינ סאג'ור</v>
          </cell>
          <cell r="G1289" t="str">
            <v>אלמוסתקבל</v>
          </cell>
          <cell r="I1289" t="str">
            <v xml:space="preserve">סאג'ור </v>
          </cell>
          <cell r="J1289">
            <v>2412</v>
          </cell>
          <cell r="K1289">
            <v>2412</v>
          </cell>
          <cell r="L1289">
            <v>0.10033167495854063</v>
          </cell>
          <cell r="M1289">
            <v>242</v>
          </cell>
          <cell r="N1289">
            <v>0.10033167495854063</v>
          </cell>
          <cell r="O1289">
            <v>242</v>
          </cell>
          <cell r="P1289">
            <v>9</v>
          </cell>
          <cell r="Q1289" t="b">
            <v>1</v>
          </cell>
          <cell r="R1289">
            <v>0.9</v>
          </cell>
          <cell r="S1289">
            <v>268</v>
          </cell>
          <cell r="T1289">
            <v>7.9</v>
          </cell>
          <cell r="U1289" t="str">
            <v>Gap</v>
          </cell>
          <cell r="V1289">
            <v>0</v>
          </cell>
          <cell r="W1289" t="str">
            <v>TRUE סאג'ור</v>
          </cell>
          <cell r="X1289">
            <v>2113</v>
          </cell>
          <cell r="Y1289">
            <v>1</v>
          </cell>
          <cell r="Z1289">
            <v>9</v>
          </cell>
          <cell r="AA1289" t="str">
            <v/>
          </cell>
          <cell r="AB1289">
            <v>1</v>
          </cell>
        </row>
        <row r="1290">
          <cell r="B1290">
            <v>525</v>
          </cell>
          <cell r="C1290" t="str">
            <v>סאג'ור</v>
          </cell>
          <cell r="D1290">
            <v>2661</v>
          </cell>
          <cell r="E1290" t="str">
            <v>י</v>
          </cell>
          <cell r="F1290" t="str">
            <v>י סאג'ור</v>
          </cell>
          <cell r="G1290" t="str">
            <v>אלכראמה</v>
          </cell>
          <cell r="I1290" t="str">
            <v xml:space="preserve">סאג'ור </v>
          </cell>
          <cell r="J1290">
            <v>2412</v>
          </cell>
          <cell r="K1290">
            <v>2412</v>
          </cell>
          <cell r="L1290">
            <v>8.7893864013267001E-2</v>
          </cell>
          <cell r="M1290">
            <v>212</v>
          </cell>
          <cell r="N1290">
            <v>8.7893864013267001E-2</v>
          </cell>
          <cell r="O1290">
            <v>212</v>
          </cell>
          <cell r="P1290">
            <v>9</v>
          </cell>
          <cell r="Q1290" t="b">
            <v>1</v>
          </cell>
          <cell r="R1290">
            <v>0.8</v>
          </cell>
          <cell r="S1290">
            <v>268</v>
          </cell>
          <cell r="T1290">
            <v>7.9</v>
          </cell>
          <cell r="U1290" t="str">
            <v>Gap</v>
          </cell>
          <cell r="V1290">
            <v>0</v>
          </cell>
          <cell r="W1290" t="str">
            <v>TRUE סאג'ור</v>
          </cell>
          <cell r="X1290">
            <v>2113</v>
          </cell>
          <cell r="Y1290">
            <v>1</v>
          </cell>
          <cell r="Z1290">
            <v>9</v>
          </cell>
          <cell r="AA1290" t="str">
            <v/>
          </cell>
          <cell r="AB1290">
            <v>1</v>
          </cell>
        </row>
        <row r="1291">
          <cell r="B1291">
            <v>525</v>
          </cell>
          <cell r="C1291" t="str">
            <v>סאג'ור</v>
          </cell>
          <cell r="D1291">
            <v>2661</v>
          </cell>
          <cell r="E1291" t="str">
            <v>ז</v>
          </cell>
          <cell r="F1291" t="str">
            <v>ז סאג'ור</v>
          </cell>
          <cell r="G1291" t="str">
            <v>אלראזי</v>
          </cell>
          <cell r="I1291" t="str">
            <v xml:space="preserve">סאג'ור </v>
          </cell>
          <cell r="J1291">
            <v>2412</v>
          </cell>
          <cell r="K1291">
            <v>2412</v>
          </cell>
          <cell r="L1291">
            <v>8.5820895522388058E-2</v>
          </cell>
          <cell r="M1291">
            <v>207</v>
          </cell>
          <cell r="N1291">
            <v>8.5820895522388058E-2</v>
          </cell>
          <cell r="O1291">
            <v>207</v>
          </cell>
          <cell r="P1291">
            <v>9</v>
          </cell>
          <cell r="Q1291" t="b">
            <v>1</v>
          </cell>
          <cell r="R1291">
            <v>0.8</v>
          </cell>
          <cell r="S1291">
            <v>268</v>
          </cell>
          <cell r="T1291">
            <v>7.9</v>
          </cell>
          <cell r="U1291" t="str">
            <v>Gap</v>
          </cell>
          <cell r="V1291">
            <v>0</v>
          </cell>
          <cell r="W1291" t="str">
            <v>TRUE סאג'ור</v>
          </cell>
          <cell r="X1291">
            <v>2113</v>
          </cell>
          <cell r="Y1291">
            <v>1</v>
          </cell>
          <cell r="Z1291">
            <v>9</v>
          </cell>
          <cell r="AA1291" t="str">
            <v/>
          </cell>
          <cell r="AB1291">
            <v>1</v>
          </cell>
        </row>
        <row r="1292">
          <cell r="B1292">
            <v>525</v>
          </cell>
          <cell r="C1292" t="str">
            <v>סאג'ור</v>
          </cell>
          <cell r="D1292">
            <v>2661</v>
          </cell>
          <cell r="E1292" t="str">
            <v>ק</v>
          </cell>
          <cell r="F1292" t="str">
            <v>ק סאג'ור</v>
          </cell>
          <cell r="G1292" t="str">
            <v>אלופאא</v>
          </cell>
          <cell r="I1292" t="str">
            <v xml:space="preserve">סאג'ור </v>
          </cell>
          <cell r="J1292">
            <v>2412</v>
          </cell>
          <cell r="K1292">
            <v>2412</v>
          </cell>
          <cell r="L1292">
            <v>8.2089552238805971E-2</v>
          </cell>
          <cell r="M1292">
            <v>198</v>
          </cell>
          <cell r="N1292">
            <v>8.2089552238805971E-2</v>
          </cell>
          <cell r="O1292">
            <v>198</v>
          </cell>
          <cell r="P1292">
            <v>9</v>
          </cell>
          <cell r="Q1292" t="b">
            <v>0</v>
          </cell>
          <cell r="R1292">
            <v>0</v>
          </cell>
          <cell r="S1292">
            <v>268</v>
          </cell>
          <cell r="T1292">
            <v>7.9</v>
          </cell>
          <cell r="U1292" t="str">
            <v>Gap</v>
          </cell>
          <cell r="V1292">
            <v>0</v>
          </cell>
          <cell r="W1292" t="str">
            <v>FALSE סאג'ור</v>
          </cell>
          <cell r="X1292">
            <v>299</v>
          </cell>
          <cell r="Y1292">
            <v>0</v>
          </cell>
          <cell r="Z1292">
            <v>9</v>
          </cell>
          <cell r="AA1292" t="str">
            <v/>
          </cell>
          <cell r="AB1292">
            <v>0</v>
          </cell>
        </row>
        <row r="1293">
          <cell r="B1293">
            <v>525</v>
          </cell>
          <cell r="C1293" t="str">
            <v>סאג'ור</v>
          </cell>
          <cell r="D1293">
            <v>2661</v>
          </cell>
          <cell r="E1293" t="str">
            <v>נז</v>
          </cell>
          <cell r="F1293" t="str">
            <v>נז סאג'ור</v>
          </cell>
          <cell r="G1293" t="str">
            <v>אלנג'אח</v>
          </cell>
          <cell r="I1293" t="str">
            <v xml:space="preserve">סאג'ור </v>
          </cell>
          <cell r="J1293">
            <v>2412</v>
          </cell>
          <cell r="K1293">
            <v>2412</v>
          </cell>
          <cell r="L1293">
            <v>2.1144278606965175E-2</v>
          </cell>
          <cell r="M1293">
            <v>51</v>
          </cell>
          <cell r="N1293">
            <v>2.1144278606965175E-2</v>
          </cell>
          <cell r="O1293">
            <v>51</v>
          </cell>
          <cell r="P1293">
            <v>9</v>
          </cell>
          <cell r="Q1293" t="b">
            <v>0</v>
          </cell>
          <cell r="R1293">
            <v>0</v>
          </cell>
          <cell r="S1293">
            <v>268</v>
          </cell>
          <cell r="T1293">
            <v>7.9</v>
          </cell>
          <cell r="U1293" t="str">
            <v>Gap</v>
          </cell>
          <cell r="V1293">
            <v>0</v>
          </cell>
          <cell r="W1293" t="str">
            <v>FALSE סאג'ור</v>
          </cell>
          <cell r="X1293">
            <v>299</v>
          </cell>
          <cell r="Y1293">
            <v>0</v>
          </cell>
          <cell r="Z1293">
            <v>9</v>
          </cell>
          <cell r="AA1293" t="str">
            <v/>
          </cell>
          <cell r="AB1293">
            <v>0</v>
          </cell>
        </row>
        <row r="1294">
          <cell r="B1294">
            <v>525</v>
          </cell>
          <cell r="C1294" t="str">
            <v>סאג'ור</v>
          </cell>
          <cell r="D1294">
            <v>2661</v>
          </cell>
          <cell r="E1294" t="str">
            <v>ע</v>
          </cell>
          <cell r="F1294" t="str">
            <v>ע סאג'ור</v>
          </cell>
          <cell r="G1294" t="str">
            <v>עווידה</v>
          </cell>
          <cell r="H1294" t="str">
            <v>עווידה ג'יהאד</v>
          </cell>
          <cell r="I1294" t="str">
            <v>סאג'ור עווידה ג'יהאד</v>
          </cell>
          <cell r="J1294">
            <v>2412</v>
          </cell>
          <cell r="K1294">
            <v>2412</v>
          </cell>
          <cell r="L1294">
            <v>2.03150912106136E-2</v>
          </cell>
          <cell r="M1294">
            <v>49</v>
          </cell>
          <cell r="N1294">
            <v>2.03150912106136E-2</v>
          </cell>
          <cell r="O1294">
            <v>49</v>
          </cell>
          <cell r="P1294">
            <v>9</v>
          </cell>
          <cell r="Q1294" t="b">
            <v>0</v>
          </cell>
          <cell r="R1294">
            <v>0</v>
          </cell>
          <cell r="S1294">
            <v>268</v>
          </cell>
          <cell r="T1294">
            <v>7.9</v>
          </cell>
          <cell r="U1294" t="str">
            <v>Gap</v>
          </cell>
          <cell r="V1294">
            <v>0</v>
          </cell>
          <cell r="W1294" t="str">
            <v>FALSE סאג'ור</v>
          </cell>
          <cell r="X1294">
            <v>299</v>
          </cell>
          <cell r="Y1294">
            <v>0</v>
          </cell>
          <cell r="Z1294">
            <v>9</v>
          </cell>
          <cell r="AA1294" t="str">
            <v/>
          </cell>
          <cell r="AB1294">
            <v>0</v>
          </cell>
        </row>
        <row r="1295">
          <cell r="B1295">
            <v>525</v>
          </cell>
          <cell r="C1295" t="str">
            <v>סאג'ור</v>
          </cell>
          <cell r="D1295">
            <v>2661</v>
          </cell>
          <cell r="E1295" t="str">
            <v>נ</v>
          </cell>
          <cell r="F1295" t="str">
            <v>נ סאג'ור</v>
          </cell>
          <cell r="G1295" t="str">
            <v>אלתג'ייר</v>
          </cell>
          <cell r="H1295" t="str">
            <v>דאהר עפיף</v>
          </cell>
          <cell r="I1295" t="str">
            <v>סאג'ור דאהר עפיף</v>
          </cell>
          <cell r="J1295">
            <v>2412</v>
          </cell>
          <cell r="K1295">
            <v>2412</v>
          </cell>
          <cell r="L1295">
            <v>4.1459369817578774E-4</v>
          </cell>
          <cell r="M1295">
            <v>1</v>
          </cell>
          <cell r="N1295">
            <v>4.1459369817578774E-4</v>
          </cell>
          <cell r="O1295">
            <v>1</v>
          </cell>
          <cell r="P1295">
            <v>9</v>
          </cell>
          <cell r="Q1295" t="b">
            <v>0</v>
          </cell>
          <cell r="R1295">
            <v>0</v>
          </cell>
          <cell r="S1295">
            <v>268</v>
          </cell>
          <cell r="T1295">
            <v>7.9</v>
          </cell>
          <cell r="U1295" t="str">
            <v>Gap</v>
          </cell>
          <cell r="V1295">
            <v>0</v>
          </cell>
          <cell r="W1295" t="str">
            <v>FALSE סאג'ור</v>
          </cell>
          <cell r="X1295">
            <v>299</v>
          </cell>
          <cell r="Y1295">
            <v>0</v>
          </cell>
          <cell r="Z1295">
            <v>9</v>
          </cell>
          <cell r="AA1295" t="str">
            <v/>
          </cell>
          <cell r="AB1295">
            <v>0</v>
          </cell>
        </row>
        <row r="1296">
          <cell r="B1296">
            <v>525</v>
          </cell>
          <cell r="C1296" t="str">
            <v>סאג'ור</v>
          </cell>
          <cell r="D1296">
            <v>2661</v>
          </cell>
          <cell r="E1296" t="str">
            <v>נץ</v>
          </cell>
          <cell r="F1296" t="str">
            <v>נץ סאג'ור</v>
          </cell>
          <cell r="G1296" t="str">
            <v>התקווה</v>
          </cell>
          <cell r="I1296" t="str">
            <v xml:space="preserve">סאג'ור </v>
          </cell>
          <cell r="J1296">
            <v>2412</v>
          </cell>
          <cell r="K1296">
            <v>2412</v>
          </cell>
          <cell r="L1296">
            <v>0</v>
          </cell>
          <cell r="M1296">
            <v>0</v>
          </cell>
          <cell r="N1296">
            <v>0</v>
          </cell>
          <cell r="O1296">
            <v>0</v>
          </cell>
          <cell r="P1296">
            <v>9</v>
          </cell>
          <cell r="Q1296" t="b">
            <v>0</v>
          </cell>
          <cell r="R1296">
            <v>0</v>
          </cell>
          <cell r="S1296">
            <v>268</v>
          </cell>
          <cell r="T1296">
            <v>7.9</v>
          </cell>
          <cell r="U1296" t="str">
            <v>Gap</v>
          </cell>
          <cell r="V1296">
            <v>0</v>
          </cell>
          <cell r="W1296" t="str">
            <v>FALSE סאג'ור</v>
          </cell>
          <cell r="X1296">
            <v>299</v>
          </cell>
          <cell r="Y1296">
            <v>0</v>
          </cell>
          <cell r="Z1296">
            <v>9</v>
          </cell>
          <cell r="AA1296" t="str">
            <v/>
          </cell>
          <cell r="AB1296">
            <v>0</v>
          </cell>
        </row>
        <row r="1297">
          <cell r="B1297">
            <v>587</v>
          </cell>
          <cell r="C1297" t="str">
            <v>סביון</v>
          </cell>
          <cell r="D1297">
            <v>3567</v>
          </cell>
          <cell r="E1297" t="str">
            <v>יש</v>
          </cell>
          <cell r="F1297" t="str">
            <v>יש סביון</v>
          </cell>
          <cell r="G1297" t="str">
            <v>עתיד סביון בראשות מוטי לנדאו</v>
          </cell>
          <cell r="H1297" t="str">
            <v>לנדאו מרדכי מוטי</v>
          </cell>
          <cell r="I1297" t="str">
            <v>סביון לנדאו מרדכי מוטי</v>
          </cell>
          <cell r="J1297">
            <v>1919</v>
          </cell>
          <cell r="K1297">
            <v>1919</v>
          </cell>
          <cell r="L1297">
            <v>0.40541948931735278</v>
          </cell>
          <cell r="M1297">
            <v>778</v>
          </cell>
          <cell r="N1297">
            <v>0.40541948931735278</v>
          </cell>
          <cell r="O1297">
            <v>778</v>
          </cell>
          <cell r="P1297">
            <v>9</v>
          </cell>
          <cell r="Q1297" t="b">
            <v>1</v>
          </cell>
          <cell r="R1297">
            <v>3.6</v>
          </cell>
          <cell r="S1297">
            <v>213</v>
          </cell>
          <cell r="T1297">
            <v>8.1999999999999993</v>
          </cell>
          <cell r="U1297" t="str">
            <v>Gap</v>
          </cell>
          <cell r="V1297">
            <v>1</v>
          </cell>
          <cell r="W1297" t="str">
            <v>TRUE סביון</v>
          </cell>
          <cell r="X1297">
            <v>1774</v>
          </cell>
          <cell r="Y1297">
            <v>4</v>
          </cell>
          <cell r="Z1297">
            <v>9</v>
          </cell>
          <cell r="AA1297" t="str">
            <v/>
          </cell>
          <cell r="AB1297">
            <v>5</v>
          </cell>
        </row>
        <row r="1298">
          <cell r="B1298">
            <v>587</v>
          </cell>
          <cell r="C1298" t="str">
            <v>סביון</v>
          </cell>
          <cell r="D1298">
            <v>3567</v>
          </cell>
          <cell r="E1298" t="str">
            <v>לב</v>
          </cell>
          <cell r="F1298" t="str">
            <v>לב סביון</v>
          </cell>
          <cell r="G1298" t="str">
            <v>עתיד סביון</v>
          </cell>
          <cell r="H1298" t="str">
            <v>ליפץ מושיק</v>
          </cell>
          <cell r="I1298" t="str">
            <v>סביון ליפץ מושיק</v>
          </cell>
          <cell r="J1298">
            <v>1919</v>
          </cell>
          <cell r="K1298">
            <v>1919</v>
          </cell>
          <cell r="L1298">
            <v>0.33819697759249612</v>
          </cell>
          <cell r="M1298">
            <v>649</v>
          </cell>
          <cell r="N1298">
            <v>0.33819697759249612</v>
          </cell>
          <cell r="O1298">
            <v>649</v>
          </cell>
          <cell r="P1298">
            <v>9</v>
          </cell>
          <cell r="Q1298" t="b">
            <v>1</v>
          </cell>
          <cell r="R1298">
            <v>3</v>
          </cell>
          <cell r="S1298">
            <v>213</v>
          </cell>
          <cell r="T1298">
            <v>8.1999999999999993</v>
          </cell>
          <cell r="U1298" t="str">
            <v>Gap</v>
          </cell>
          <cell r="V1298">
            <v>0</v>
          </cell>
          <cell r="W1298" t="str">
            <v>TRUE סביון</v>
          </cell>
          <cell r="X1298">
            <v>1774</v>
          </cell>
          <cell r="Y1298">
            <v>3</v>
          </cell>
          <cell r="Z1298">
            <v>9</v>
          </cell>
          <cell r="AA1298" t="str">
            <v/>
          </cell>
          <cell r="AB1298">
            <v>3</v>
          </cell>
        </row>
        <row r="1299">
          <cell r="B1299">
            <v>587</v>
          </cell>
          <cell r="C1299" t="str">
            <v>סביון</v>
          </cell>
          <cell r="D1299">
            <v>3567</v>
          </cell>
          <cell r="E1299" t="str">
            <v>דפ</v>
          </cell>
          <cell r="F1299" t="str">
            <v>דפ סביון</v>
          </cell>
          <cell r="G1299" t="str">
            <v>בעד סביון</v>
          </cell>
          <cell r="I1299" t="str">
            <v xml:space="preserve">סביון </v>
          </cell>
          <cell r="J1299">
            <v>1919</v>
          </cell>
          <cell r="K1299">
            <v>1919</v>
          </cell>
          <cell r="L1299">
            <v>0.18082334549244397</v>
          </cell>
          <cell r="M1299">
            <v>347</v>
          </cell>
          <cell r="N1299">
            <v>0.18082334549244397</v>
          </cell>
          <cell r="O1299">
            <v>347</v>
          </cell>
          <cell r="P1299">
            <v>9</v>
          </cell>
          <cell r="Q1299" t="b">
            <v>1</v>
          </cell>
          <cell r="R1299">
            <v>1.6</v>
          </cell>
          <cell r="S1299">
            <v>213</v>
          </cell>
          <cell r="T1299">
            <v>8.1999999999999993</v>
          </cell>
          <cell r="U1299" t="str">
            <v>Gap</v>
          </cell>
          <cell r="V1299">
            <v>0</v>
          </cell>
          <cell r="W1299" t="str">
            <v>TRUE סביון</v>
          </cell>
          <cell r="X1299">
            <v>1774</v>
          </cell>
          <cell r="Y1299">
            <v>2</v>
          </cell>
          <cell r="Z1299">
            <v>9</v>
          </cell>
          <cell r="AA1299" t="str">
            <v/>
          </cell>
          <cell r="AB1299">
            <v>2</v>
          </cell>
        </row>
        <row r="1300">
          <cell r="B1300">
            <v>587</v>
          </cell>
          <cell r="C1300" t="str">
            <v>סביון</v>
          </cell>
          <cell r="D1300">
            <v>3567</v>
          </cell>
          <cell r="E1300" t="str">
            <v>ץ</v>
          </cell>
          <cell r="F1300" t="str">
            <v>ץ סביון</v>
          </cell>
          <cell r="G1300" t="str">
            <v>סביון שלנו</v>
          </cell>
          <cell r="I1300" t="str">
            <v xml:space="preserve">סביון </v>
          </cell>
          <cell r="J1300">
            <v>1919</v>
          </cell>
          <cell r="K1300">
            <v>1919</v>
          </cell>
          <cell r="L1300">
            <v>7.5560187597707135E-2</v>
          </cell>
          <cell r="M1300">
            <v>145</v>
          </cell>
          <cell r="N1300">
            <v>7.5560187597707135E-2</v>
          </cell>
          <cell r="O1300">
            <v>145</v>
          </cell>
          <cell r="P1300">
            <v>9</v>
          </cell>
          <cell r="Q1300" t="b">
            <v>0</v>
          </cell>
          <cell r="R1300">
            <v>0</v>
          </cell>
          <cell r="S1300">
            <v>213</v>
          </cell>
          <cell r="T1300">
            <v>8.1999999999999993</v>
          </cell>
          <cell r="U1300" t="str">
            <v>Gap</v>
          </cell>
          <cell r="V1300">
            <v>0</v>
          </cell>
          <cell r="W1300" t="str">
            <v>FALSE סביון</v>
          </cell>
          <cell r="X1300">
            <v>145</v>
          </cell>
          <cell r="Y1300">
            <v>0</v>
          </cell>
          <cell r="Z1300">
            <v>9</v>
          </cell>
          <cell r="AA1300" t="str">
            <v/>
          </cell>
          <cell r="AB1300">
            <v>0</v>
          </cell>
        </row>
        <row r="1301">
          <cell r="B1301">
            <v>7500</v>
          </cell>
          <cell r="C1301" t="str">
            <v>סח'נין</v>
          </cell>
          <cell r="D1301">
            <v>18564</v>
          </cell>
          <cell r="E1301" t="str">
            <v>יד</v>
          </cell>
          <cell r="F1301" t="str">
            <v>יד סח'נין</v>
          </cell>
          <cell r="G1301" t="str">
            <v>חלוציות סח'נין</v>
          </cell>
          <cell r="I1301" t="str">
            <v xml:space="preserve">סח'נין </v>
          </cell>
          <cell r="J1301">
            <v>17082</v>
          </cell>
          <cell r="K1301">
            <v>17082</v>
          </cell>
          <cell r="L1301">
            <v>0.13640088982554735</v>
          </cell>
          <cell r="M1301">
            <v>2330</v>
          </cell>
          <cell r="N1301">
            <v>0.13640088982554735</v>
          </cell>
          <cell r="O1301">
            <v>2330</v>
          </cell>
          <cell r="P1301">
            <v>15</v>
          </cell>
          <cell r="Q1301" t="b">
            <v>1</v>
          </cell>
          <cell r="R1301">
            <v>2</v>
          </cell>
          <cell r="S1301">
            <v>1139</v>
          </cell>
          <cell r="T1301">
            <v>12.5</v>
          </cell>
          <cell r="U1301" t="str">
            <v>Gap</v>
          </cell>
          <cell r="V1301">
            <v>0</v>
          </cell>
          <cell r="W1301" t="str">
            <v>TRUE סח'נין</v>
          </cell>
          <cell r="X1301">
            <v>14172</v>
          </cell>
          <cell r="Y1301">
            <v>2</v>
          </cell>
          <cell r="Z1301">
            <v>14</v>
          </cell>
          <cell r="AA1301" t="str">
            <v>Gap</v>
          </cell>
          <cell r="AB1301">
            <v>2</v>
          </cell>
        </row>
        <row r="1302">
          <cell r="B1302">
            <v>7500</v>
          </cell>
          <cell r="C1302" t="str">
            <v>סח'נין</v>
          </cell>
          <cell r="D1302">
            <v>18564</v>
          </cell>
          <cell r="E1302" t="str">
            <v>גד</v>
          </cell>
          <cell r="F1302" t="str">
            <v>גד סח'נין</v>
          </cell>
          <cell r="G1302" t="str">
            <v>חזית סח'נין הדמוקרטית</v>
          </cell>
          <cell r="I1302" t="str">
            <v xml:space="preserve">סח'נין </v>
          </cell>
          <cell r="J1302">
            <v>17082</v>
          </cell>
          <cell r="K1302">
            <v>17082</v>
          </cell>
          <cell r="L1302">
            <v>0.11081840533895329</v>
          </cell>
          <cell r="M1302">
            <v>1893</v>
          </cell>
          <cell r="N1302">
            <v>0.11081840533895329</v>
          </cell>
          <cell r="O1302">
            <v>1893</v>
          </cell>
          <cell r="P1302">
            <v>15</v>
          </cell>
          <cell r="Q1302" t="b">
            <v>1</v>
          </cell>
          <cell r="R1302">
            <v>1.7</v>
          </cell>
          <cell r="S1302">
            <v>1139</v>
          </cell>
          <cell r="T1302">
            <v>12.5</v>
          </cell>
          <cell r="U1302" t="str">
            <v>Gap</v>
          </cell>
          <cell r="V1302">
            <v>0</v>
          </cell>
          <cell r="W1302" t="str">
            <v>TRUE סח'נין</v>
          </cell>
          <cell r="X1302">
            <v>14172</v>
          </cell>
          <cell r="Y1302">
            <v>2</v>
          </cell>
          <cell r="Z1302">
            <v>14</v>
          </cell>
          <cell r="AA1302" t="str">
            <v>Gap</v>
          </cell>
          <cell r="AB1302">
            <v>2</v>
          </cell>
        </row>
        <row r="1303">
          <cell r="B1303">
            <v>7500</v>
          </cell>
          <cell r="C1303" t="str">
            <v>סח'נין</v>
          </cell>
          <cell r="D1303">
            <v>18564</v>
          </cell>
          <cell r="E1303" t="str">
            <v>אה</v>
          </cell>
          <cell r="F1303" t="str">
            <v>אה סח'נין</v>
          </cell>
          <cell r="G1303" t="str">
            <v>אלאעתסאם</v>
          </cell>
          <cell r="I1303" t="str">
            <v xml:space="preserve">סח'נין </v>
          </cell>
          <cell r="J1303">
            <v>17082</v>
          </cell>
          <cell r="K1303">
            <v>17082</v>
          </cell>
          <cell r="L1303">
            <v>9.9754127151387428E-2</v>
          </cell>
          <cell r="M1303">
            <v>1704</v>
          </cell>
          <cell r="N1303">
            <v>9.9754127151387428E-2</v>
          </cell>
          <cell r="O1303">
            <v>1704</v>
          </cell>
          <cell r="P1303">
            <v>15</v>
          </cell>
          <cell r="Q1303" t="b">
            <v>1</v>
          </cell>
          <cell r="R1303">
            <v>1.5</v>
          </cell>
          <cell r="S1303">
            <v>1139</v>
          </cell>
          <cell r="T1303">
            <v>12.5</v>
          </cell>
          <cell r="U1303" t="str">
            <v>Gap</v>
          </cell>
          <cell r="V1303">
            <v>0</v>
          </cell>
          <cell r="W1303" t="str">
            <v>TRUE סח'נין</v>
          </cell>
          <cell r="X1303">
            <v>14172</v>
          </cell>
          <cell r="Y1303">
            <v>2</v>
          </cell>
          <cell r="Z1303">
            <v>14</v>
          </cell>
          <cell r="AA1303" t="str">
            <v>Gap</v>
          </cell>
          <cell r="AB1303">
            <v>2</v>
          </cell>
        </row>
        <row r="1304">
          <cell r="B1304">
            <v>7500</v>
          </cell>
          <cell r="C1304" t="str">
            <v>סח'נין</v>
          </cell>
          <cell r="D1304">
            <v>18564</v>
          </cell>
          <cell r="E1304" t="str">
            <v>אג</v>
          </cell>
          <cell r="F1304" t="str">
            <v>אג סח'נין</v>
          </cell>
          <cell r="G1304" t="str">
            <v>אלבונא ואלתטויר</v>
          </cell>
          <cell r="I1304" t="str">
            <v xml:space="preserve">סח'נין </v>
          </cell>
          <cell r="J1304">
            <v>17082</v>
          </cell>
          <cell r="K1304">
            <v>17082</v>
          </cell>
          <cell r="L1304">
            <v>8.3069898138391288E-2</v>
          </cell>
          <cell r="M1304">
            <v>1419</v>
          </cell>
          <cell r="N1304">
            <v>8.3069898138391288E-2</v>
          </cell>
          <cell r="O1304">
            <v>1419</v>
          </cell>
          <cell r="P1304">
            <v>15</v>
          </cell>
          <cell r="Q1304" t="b">
            <v>1</v>
          </cell>
          <cell r="R1304">
            <v>1.2</v>
          </cell>
          <cell r="S1304">
            <v>1139</v>
          </cell>
          <cell r="T1304">
            <v>12.5</v>
          </cell>
          <cell r="U1304" t="str">
            <v>Gap</v>
          </cell>
          <cell r="V1304">
            <v>0</v>
          </cell>
          <cell r="W1304" t="str">
            <v>TRUE סח'נין</v>
          </cell>
          <cell r="X1304">
            <v>14172</v>
          </cell>
          <cell r="Y1304">
            <v>2</v>
          </cell>
          <cell r="Z1304">
            <v>14</v>
          </cell>
          <cell r="AA1304" t="str">
            <v>Gap</v>
          </cell>
          <cell r="AB1304">
            <v>2</v>
          </cell>
        </row>
        <row r="1305">
          <cell r="B1305">
            <v>7500</v>
          </cell>
          <cell r="C1305" t="str">
            <v>סח'נין</v>
          </cell>
          <cell r="D1305">
            <v>18564</v>
          </cell>
          <cell r="E1305" t="str">
            <v>רש</v>
          </cell>
          <cell r="F1305" t="str">
            <v>רש סח'נין</v>
          </cell>
          <cell r="G1305" t="str">
            <v>הדור החדש</v>
          </cell>
          <cell r="I1305" t="str">
            <v xml:space="preserve">סח'נין </v>
          </cell>
          <cell r="J1305">
            <v>17082</v>
          </cell>
          <cell r="K1305">
            <v>17082</v>
          </cell>
          <cell r="L1305">
            <v>7.5576630371150921E-2</v>
          </cell>
          <cell r="M1305">
            <v>1291</v>
          </cell>
          <cell r="N1305">
            <v>7.5576630371150921E-2</v>
          </cell>
          <cell r="O1305">
            <v>1291</v>
          </cell>
          <cell r="P1305">
            <v>15</v>
          </cell>
          <cell r="Q1305" t="b">
            <v>1</v>
          </cell>
          <cell r="R1305">
            <v>1.1000000000000001</v>
          </cell>
          <cell r="S1305">
            <v>1139</v>
          </cell>
          <cell r="T1305">
            <v>12.5</v>
          </cell>
          <cell r="U1305" t="str">
            <v>Gap</v>
          </cell>
          <cell r="V1305">
            <v>0</v>
          </cell>
          <cell r="W1305" t="str">
            <v>TRUE סח'נין</v>
          </cell>
          <cell r="X1305">
            <v>14172</v>
          </cell>
          <cell r="Y1305">
            <v>1</v>
          </cell>
          <cell r="Z1305">
            <v>14</v>
          </cell>
          <cell r="AA1305" t="str">
            <v>Gap</v>
          </cell>
          <cell r="AB1305">
            <v>1</v>
          </cell>
        </row>
        <row r="1306">
          <cell r="B1306">
            <v>7500</v>
          </cell>
          <cell r="C1306" t="str">
            <v>סח'נין</v>
          </cell>
          <cell r="D1306">
            <v>18564</v>
          </cell>
          <cell r="E1306" t="str">
            <v>ס</v>
          </cell>
          <cell r="F1306" t="str">
            <v>ס סח'נין</v>
          </cell>
          <cell r="G1306" t="str">
            <v>אבנא אלארד</v>
          </cell>
          <cell r="I1306" t="str">
            <v xml:space="preserve">סח'נין </v>
          </cell>
          <cell r="J1306">
            <v>17082</v>
          </cell>
          <cell r="K1306">
            <v>17082</v>
          </cell>
          <cell r="L1306">
            <v>7.1420208406509783E-2</v>
          </cell>
          <cell r="M1306">
            <v>1220</v>
          </cell>
          <cell r="N1306">
            <v>7.1420208406509783E-2</v>
          </cell>
          <cell r="O1306">
            <v>1220.0000000000002</v>
          </cell>
          <cell r="P1306">
            <v>15</v>
          </cell>
          <cell r="Q1306" t="b">
            <v>1</v>
          </cell>
          <cell r="R1306">
            <v>1.1000000000000001</v>
          </cell>
          <cell r="S1306">
            <v>1139</v>
          </cell>
          <cell r="T1306">
            <v>12.5</v>
          </cell>
          <cell r="U1306" t="str">
            <v>Gap</v>
          </cell>
          <cell r="V1306">
            <v>0</v>
          </cell>
          <cell r="W1306" t="str">
            <v>TRUE סח'נין</v>
          </cell>
          <cell r="X1306">
            <v>14172</v>
          </cell>
          <cell r="Y1306">
            <v>1</v>
          </cell>
          <cell r="Z1306">
            <v>14</v>
          </cell>
          <cell r="AA1306" t="str">
            <v>Gap</v>
          </cell>
          <cell r="AB1306">
            <v>1</v>
          </cell>
        </row>
        <row r="1307">
          <cell r="B1307">
            <v>7500</v>
          </cell>
          <cell r="C1307" t="str">
            <v>סח'נין</v>
          </cell>
          <cell r="D1307">
            <v>18564</v>
          </cell>
          <cell r="E1307" t="str">
            <v>ד</v>
          </cell>
          <cell r="F1307" t="str">
            <v>ד סח'נין</v>
          </cell>
          <cell r="G1307" t="str">
            <v>בל"ד - אלתג'מוע אלוטני אלדמוקרטי</v>
          </cell>
          <cell r="I1307" t="str">
            <v xml:space="preserve">סח'נין </v>
          </cell>
          <cell r="J1307">
            <v>17082</v>
          </cell>
          <cell r="K1307">
            <v>17082</v>
          </cell>
          <cell r="L1307">
            <v>6.5449010654490103E-2</v>
          </cell>
          <cell r="M1307">
            <v>1118</v>
          </cell>
          <cell r="N1307">
            <v>6.5449010654490103E-2</v>
          </cell>
          <cell r="O1307">
            <v>1118</v>
          </cell>
          <cell r="P1307">
            <v>15</v>
          </cell>
          <cell r="Q1307" t="b">
            <v>1</v>
          </cell>
          <cell r="R1307">
            <v>1</v>
          </cell>
          <cell r="S1307">
            <v>1139</v>
          </cell>
          <cell r="T1307">
            <v>12.5</v>
          </cell>
          <cell r="U1307" t="str">
            <v>Gap</v>
          </cell>
          <cell r="V1307">
            <v>0</v>
          </cell>
          <cell r="W1307" t="str">
            <v>TRUE סח'נין</v>
          </cell>
          <cell r="X1307">
            <v>14172</v>
          </cell>
          <cell r="Y1307">
            <v>1</v>
          </cell>
          <cell r="Z1307">
            <v>14</v>
          </cell>
          <cell r="AA1307" t="str">
            <v>Gap</v>
          </cell>
          <cell r="AB1307">
            <v>1</v>
          </cell>
        </row>
        <row r="1308">
          <cell r="B1308">
            <v>7500</v>
          </cell>
          <cell r="C1308" t="str">
            <v>סח'נין</v>
          </cell>
          <cell r="D1308">
            <v>18564</v>
          </cell>
          <cell r="E1308" t="str">
            <v>חט</v>
          </cell>
          <cell r="F1308" t="str">
            <v>חט סח'נין</v>
          </cell>
          <cell r="G1308" t="str">
            <v>האחדות</v>
          </cell>
          <cell r="I1308" t="str">
            <v xml:space="preserve">סח'נין </v>
          </cell>
          <cell r="J1308">
            <v>17082</v>
          </cell>
          <cell r="K1308">
            <v>17082</v>
          </cell>
          <cell r="L1308">
            <v>6.5214846036763849E-2</v>
          </cell>
          <cell r="M1308">
            <v>1114</v>
          </cell>
          <cell r="N1308">
            <v>6.5214846036763849E-2</v>
          </cell>
          <cell r="O1308">
            <v>1114</v>
          </cell>
          <cell r="P1308">
            <v>15</v>
          </cell>
          <cell r="Q1308" t="b">
            <v>1</v>
          </cell>
          <cell r="R1308">
            <v>1</v>
          </cell>
          <cell r="S1308">
            <v>1139</v>
          </cell>
          <cell r="T1308">
            <v>12.5</v>
          </cell>
          <cell r="U1308" t="str">
            <v>Gap</v>
          </cell>
          <cell r="V1308">
            <v>0</v>
          </cell>
          <cell r="W1308" t="str">
            <v>TRUE סח'נין</v>
          </cell>
          <cell r="X1308">
            <v>14172</v>
          </cell>
          <cell r="Y1308">
            <v>1</v>
          </cell>
          <cell r="Z1308">
            <v>14</v>
          </cell>
          <cell r="AA1308" t="str">
            <v>Gap</v>
          </cell>
          <cell r="AB1308">
            <v>1</v>
          </cell>
        </row>
        <row r="1309">
          <cell r="B1309">
            <v>7500</v>
          </cell>
          <cell r="C1309" t="str">
            <v>סח'נין</v>
          </cell>
          <cell r="D1309">
            <v>18564</v>
          </cell>
          <cell r="E1309" t="str">
            <v>נ</v>
          </cell>
          <cell r="F1309" t="str">
            <v>נ סח'נין</v>
          </cell>
          <cell r="G1309" t="str">
            <v>השינוי</v>
          </cell>
          <cell r="I1309" t="str">
            <v xml:space="preserve">סח'נין </v>
          </cell>
          <cell r="J1309">
            <v>17082</v>
          </cell>
          <cell r="K1309">
            <v>17082</v>
          </cell>
          <cell r="L1309">
            <v>6.3341529094953747E-2</v>
          </cell>
          <cell r="M1309">
            <v>1082</v>
          </cell>
          <cell r="N1309">
            <v>6.3341529094953747E-2</v>
          </cell>
          <cell r="O1309">
            <v>1082</v>
          </cell>
          <cell r="P1309">
            <v>15</v>
          </cell>
          <cell r="Q1309" t="b">
            <v>1</v>
          </cell>
          <cell r="R1309">
            <v>1</v>
          </cell>
          <cell r="S1309">
            <v>1139</v>
          </cell>
          <cell r="T1309">
            <v>12.5</v>
          </cell>
          <cell r="U1309" t="str">
            <v>Gap</v>
          </cell>
          <cell r="V1309">
            <v>0</v>
          </cell>
          <cell r="W1309" t="str">
            <v>TRUE סח'נין</v>
          </cell>
          <cell r="X1309">
            <v>14172</v>
          </cell>
          <cell r="Y1309">
            <v>1</v>
          </cell>
          <cell r="Z1309">
            <v>14</v>
          </cell>
          <cell r="AA1309" t="str">
            <v>Gap</v>
          </cell>
          <cell r="AB1309">
            <v>1</v>
          </cell>
        </row>
        <row r="1310">
          <cell r="B1310">
            <v>7500</v>
          </cell>
          <cell r="C1310" t="str">
            <v>סח'נין</v>
          </cell>
          <cell r="D1310">
            <v>18564</v>
          </cell>
          <cell r="E1310" t="str">
            <v>ע</v>
          </cell>
          <cell r="F1310" t="str">
            <v>ע סח'נין</v>
          </cell>
          <cell r="G1310" t="str">
            <v>תנועת אלג'ד</v>
          </cell>
          <cell r="I1310" t="str">
            <v xml:space="preserve">סח'נין </v>
          </cell>
          <cell r="J1310">
            <v>17082</v>
          </cell>
          <cell r="K1310">
            <v>17082</v>
          </cell>
          <cell r="L1310">
            <v>5.8599695585996953E-2</v>
          </cell>
          <cell r="M1310">
            <v>1001</v>
          </cell>
          <cell r="N1310">
            <v>5.8599695585996953E-2</v>
          </cell>
          <cell r="O1310">
            <v>1001</v>
          </cell>
          <cell r="P1310">
            <v>15</v>
          </cell>
          <cell r="Q1310" t="b">
            <v>1</v>
          </cell>
          <cell r="R1310">
            <v>0.9</v>
          </cell>
          <cell r="S1310">
            <v>1139</v>
          </cell>
          <cell r="T1310">
            <v>12.5</v>
          </cell>
          <cell r="U1310" t="str">
            <v>Gap</v>
          </cell>
          <cell r="V1310">
            <v>0</v>
          </cell>
          <cell r="W1310" t="str">
            <v>TRUE סח'נין</v>
          </cell>
          <cell r="X1310">
            <v>14172</v>
          </cell>
          <cell r="Y1310">
            <v>1</v>
          </cell>
          <cell r="Z1310">
            <v>14</v>
          </cell>
          <cell r="AA1310" t="str">
            <v>Gap</v>
          </cell>
          <cell r="AB1310">
            <v>1</v>
          </cell>
        </row>
        <row r="1311">
          <cell r="B1311">
            <v>7500</v>
          </cell>
          <cell r="C1311" t="str">
            <v>סח'נין</v>
          </cell>
          <cell r="D1311">
            <v>18564</v>
          </cell>
          <cell r="E1311" t="str">
            <v>כ</v>
          </cell>
          <cell r="F1311" t="str">
            <v>כ סח'נין</v>
          </cell>
          <cell r="G1311" t="str">
            <v>הגוש הדמוקרטי</v>
          </cell>
          <cell r="I1311" t="str">
            <v xml:space="preserve">סח'נין </v>
          </cell>
          <cell r="J1311">
            <v>17082</v>
          </cell>
          <cell r="K1311">
            <v>17082</v>
          </cell>
          <cell r="L1311">
            <v>4.6891464699683881E-2</v>
          </cell>
          <cell r="M1311">
            <v>801</v>
          </cell>
          <cell r="N1311">
            <v>4.6891464699683881E-2</v>
          </cell>
          <cell r="O1311">
            <v>801</v>
          </cell>
          <cell r="P1311">
            <v>15</v>
          </cell>
          <cell r="Q1311" t="b">
            <v>0</v>
          </cell>
          <cell r="R1311">
            <v>0</v>
          </cell>
          <cell r="S1311">
            <v>1139</v>
          </cell>
          <cell r="T1311">
            <v>12.5</v>
          </cell>
          <cell r="U1311" t="str">
            <v>Gap</v>
          </cell>
          <cell r="V1311">
            <v>0</v>
          </cell>
          <cell r="W1311" t="str">
            <v>FALSE סח'נין</v>
          </cell>
          <cell r="X1311">
            <v>2910</v>
          </cell>
          <cell r="Y1311">
            <v>0</v>
          </cell>
          <cell r="Z1311">
            <v>14</v>
          </cell>
          <cell r="AA1311" t="str">
            <v>Gap</v>
          </cell>
          <cell r="AB1311">
            <v>0</v>
          </cell>
        </row>
        <row r="1312">
          <cell r="B1312">
            <v>7500</v>
          </cell>
          <cell r="C1312" t="str">
            <v>סח'נין</v>
          </cell>
          <cell r="D1312">
            <v>18564</v>
          </cell>
          <cell r="E1312" t="str">
            <v>ת</v>
          </cell>
          <cell r="F1312" t="str">
            <v>ת סח'נין</v>
          </cell>
          <cell r="G1312" t="str">
            <v>אלופאא</v>
          </cell>
          <cell r="I1312" t="str">
            <v xml:space="preserve">סח'נין </v>
          </cell>
          <cell r="J1312">
            <v>17082</v>
          </cell>
          <cell r="K1312">
            <v>17082</v>
          </cell>
          <cell r="L1312">
            <v>4.6481676618662919E-2</v>
          </cell>
          <cell r="M1312">
            <v>794</v>
          </cell>
          <cell r="N1312">
            <v>4.6481676618662919E-2</v>
          </cell>
          <cell r="O1312">
            <v>794</v>
          </cell>
          <cell r="P1312">
            <v>15</v>
          </cell>
          <cell r="Q1312" t="b">
            <v>0</v>
          </cell>
          <cell r="R1312">
            <v>0</v>
          </cell>
          <cell r="S1312">
            <v>1139</v>
          </cell>
          <cell r="T1312">
            <v>12.5</v>
          </cell>
          <cell r="U1312" t="str">
            <v>Gap</v>
          </cell>
          <cell r="V1312">
            <v>0</v>
          </cell>
          <cell r="W1312" t="str">
            <v>FALSE סח'נין</v>
          </cell>
          <cell r="X1312">
            <v>2910</v>
          </cell>
          <cell r="Y1312">
            <v>0</v>
          </cell>
          <cell r="Z1312">
            <v>14</v>
          </cell>
          <cell r="AA1312" t="str">
            <v>Gap</v>
          </cell>
          <cell r="AB1312">
            <v>0</v>
          </cell>
        </row>
        <row r="1313">
          <cell r="B1313">
            <v>7500</v>
          </cell>
          <cell r="C1313" t="str">
            <v>סח'נין</v>
          </cell>
          <cell r="D1313">
            <v>18564</v>
          </cell>
          <cell r="E1313" t="str">
            <v>א</v>
          </cell>
          <cell r="F1313" t="str">
            <v>א סח'נין</v>
          </cell>
          <cell r="G1313" t="str">
            <v>התנועה הלאומית המתקדמת</v>
          </cell>
          <cell r="I1313" t="str">
            <v xml:space="preserve">סח'נין </v>
          </cell>
          <cell r="J1313">
            <v>17082</v>
          </cell>
          <cell r="K1313">
            <v>17082</v>
          </cell>
          <cell r="L1313">
            <v>4.5427935838894741E-2</v>
          </cell>
          <cell r="M1313">
            <v>776</v>
          </cell>
          <cell r="N1313">
            <v>4.5427935838894741E-2</v>
          </cell>
          <cell r="O1313">
            <v>776</v>
          </cell>
          <cell r="P1313">
            <v>15</v>
          </cell>
          <cell r="Q1313" t="b">
            <v>0</v>
          </cell>
          <cell r="R1313">
            <v>0</v>
          </cell>
          <cell r="S1313">
            <v>1139</v>
          </cell>
          <cell r="T1313">
            <v>12.5</v>
          </cell>
          <cell r="U1313" t="str">
            <v>Gap</v>
          </cell>
          <cell r="V1313">
            <v>0</v>
          </cell>
          <cell r="W1313" t="str">
            <v>FALSE סח'נין</v>
          </cell>
          <cell r="X1313">
            <v>2910</v>
          </cell>
          <cell r="Y1313">
            <v>0</v>
          </cell>
          <cell r="Z1313">
            <v>14</v>
          </cell>
          <cell r="AA1313" t="str">
            <v>Gap</v>
          </cell>
          <cell r="AB1313">
            <v>0</v>
          </cell>
        </row>
        <row r="1314">
          <cell r="B1314">
            <v>7500</v>
          </cell>
          <cell r="C1314" t="str">
            <v>סח'נין</v>
          </cell>
          <cell r="D1314">
            <v>18564</v>
          </cell>
          <cell r="E1314" t="str">
            <v>ם</v>
          </cell>
          <cell r="F1314" t="str">
            <v>ם סח'נין</v>
          </cell>
          <cell r="G1314" t="str">
            <v>מעק סכנין</v>
          </cell>
          <cell r="I1314" t="str">
            <v xml:space="preserve">סח'נין </v>
          </cell>
          <cell r="J1314">
            <v>17082</v>
          </cell>
          <cell r="K1314">
            <v>17082</v>
          </cell>
          <cell r="L1314">
            <v>3.1260976466455918E-2</v>
          </cell>
          <cell r="M1314">
            <v>534</v>
          </cell>
          <cell r="N1314">
            <v>3.1260976466455918E-2</v>
          </cell>
          <cell r="O1314">
            <v>534</v>
          </cell>
          <cell r="P1314">
            <v>15</v>
          </cell>
          <cell r="Q1314" t="b">
            <v>0</v>
          </cell>
          <cell r="R1314">
            <v>0</v>
          </cell>
          <cell r="S1314">
            <v>1139</v>
          </cell>
          <cell r="T1314">
            <v>12.5</v>
          </cell>
          <cell r="U1314" t="str">
            <v>Gap</v>
          </cell>
          <cell r="V1314">
            <v>0</v>
          </cell>
          <cell r="W1314" t="str">
            <v>FALSE סח'נין</v>
          </cell>
          <cell r="X1314">
            <v>2910</v>
          </cell>
          <cell r="Y1314">
            <v>0</v>
          </cell>
          <cell r="Z1314">
            <v>14</v>
          </cell>
          <cell r="AA1314" t="str">
            <v>Gap</v>
          </cell>
          <cell r="AB1314">
            <v>0</v>
          </cell>
        </row>
        <row r="1315">
          <cell r="B1315">
            <v>7500</v>
          </cell>
          <cell r="C1315" t="str">
            <v>סח'נין</v>
          </cell>
          <cell r="D1315">
            <v>18564</v>
          </cell>
          <cell r="E1315" t="str">
            <v>ק</v>
          </cell>
          <cell r="F1315" t="str">
            <v>ק סח'נין</v>
          </cell>
          <cell r="G1315" t="str">
            <v>אלג'דיד</v>
          </cell>
          <cell r="H1315" t="str">
            <v>אבו ריא ספואת</v>
          </cell>
          <cell r="I1315" t="str">
            <v>סח'נין אבו ריא ספואת</v>
          </cell>
          <cell r="J1315">
            <v>17082</v>
          </cell>
          <cell r="K1315">
            <v>17082</v>
          </cell>
          <cell r="L1315">
            <v>2.9270577215782697E-4</v>
          </cell>
          <cell r="M1315">
            <v>5</v>
          </cell>
          <cell r="N1315">
            <v>2.9270577215782697E-4</v>
          </cell>
          <cell r="O1315">
            <v>5</v>
          </cell>
          <cell r="P1315">
            <v>15</v>
          </cell>
          <cell r="Q1315" t="b">
            <v>0</v>
          </cell>
          <cell r="R1315">
            <v>0</v>
          </cell>
          <cell r="S1315">
            <v>1139</v>
          </cell>
          <cell r="T1315">
            <v>12.5</v>
          </cell>
          <cell r="U1315" t="str">
            <v>Gap</v>
          </cell>
          <cell r="V1315">
            <v>0</v>
          </cell>
          <cell r="W1315" t="str">
            <v>FALSE סח'נין</v>
          </cell>
          <cell r="X1315">
            <v>2910</v>
          </cell>
          <cell r="Y1315">
            <v>0</v>
          </cell>
          <cell r="Z1315">
            <v>14</v>
          </cell>
          <cell r="AA1315" t="str">
            <v>Gap</v>
          </cell>
          <cell r="AB1315">
            <v>0</v>
          </cell>
        </row>
        <row r="1316">
          <cell r="B1316">
            <v>7500</v>
          </cell>
          <cell r="C1316" t="str">
            <v>סח'נין</v>
          </cell>
          <cell r="D1316">
            <v>18564</v>
          </cell>
          <cell r="E1316" t="str">
            <v>י</v>
          </cell>
          <cell r="F1316" t="str">
            <v>י סח'נין</v>
          </cell>
          <cell r="G1316" t="str">
            <v>סח'נין בלדי</v>
          </cell>
          <cell r="H1316" t="str">
            <v>גנאים מאזן</v>
          </cell>
          <cell r="I1316" t="str">
            <v>סח'נין גנאים מאזן</v>
          </cell>
          <cell r="J1316">
            <v>17082</v>
          </cell>
          <cell r="K1316">
            <v>17082</v>
          </cell>
          <cell r="L1316">
            <v>0</v>
          </cell>
          <cell r="N1316">
            <v>0</v>
          </cell>
          <cell r="O1316">
            <v>0</v>
          </cell>
          <cell r="P1316">
            <v>15</v>
          </cell>
          <cell r="Q1316" t="b">
            <v>0</v>
          </cell>
          <cell r="R1316">
            <v>0</v>
          </cell>
          <cell r="S1316">
            <v>1139</v>
          </cell>
          <cell r="T1316">
            <v>12.5</v>
          </cell>
          <cell r="U1316" t="str">
            <v>Gap</v>
          </cell>
          <cell r="V1316">
            <v>1</v>
          </cell>
          <cell r="W1316" t="str">
            <v>FALSE סח'נין</v>
          </cell>
          <cell r="X1316">
            <v>2910</v>
          </cell>
          <cell r="Y1316">
            <v>0</v>
          </cell>
          <cell r="Z1316">
            <v>14</v>
          </cell>
          <cell r="AA1316" t="str">
            <v>Gap</v>
          </cell>
          <cell r="AB1316">
            <v>1</v>
          </cell>
        </row>
        <row r="1317">
          <cell r="B1317">
            <v>666</v>
          </cell>
          <cell r="C1317" t="str">
            <v>עומר</v>
          </cell>
          <cell r="D1317">
            <v>6314</v>
          </cell>
          <cell r="E1317" t="str">
            <v>עת</v>
          </cell>
          <cell r="F1317" t="str">
            <v>עת עומר</v>
          </cell>
          <cell r="G1317" t="str">
            <v>עומר בתנופה עם תושבים בראשות פיני בדש</v>
          </cell>
          <cell r="H1317" t="str">
            <v>בדש פיני</v>
          </cell>
          <cell r="I1317" t="str">
            <v>עומר בדש פיני</v>
          </cell>
          <cell r="J1317">
            <v>3659</v>
          </cell>
          <cell r="K1317">
            <v>3659</v>
          </cell>
          <cell r="L1317">
            <v>0.63159333151134189</v>
          </cell>
          <cell r="M1317">
            <v>2311</v>
          </cell>
          <cell r="N1317">
            <v>0.63159333151134189</v>
          </cell>
          <cell r="O1317">
            <v>2311</v>
          </cell>
          <cell r="P1317">
            <v>9</v>
          </cell>
          <cell r="Q1317" t="b">
            <v>1</v>
          </cell>
          <cell r="R1317">
            <v>5.7</v>
          </cell>
          <cell r="S1317">
            <v>407</v>
          </cell>
          <cell r="T1317">
            <v>8.6</v>
          </cell>
          <cell r="U1317" t="str">
            <v>Gap</v>
          </cell>
          <cell r="V1317">
            <v>1</v>
          </cell>
          <cell r="W1317" t="str">
            <v>TRUE עומר</v>
          </cell>
          <cell r="X1317">
            <v>3490</v>
          </cell>
          <cell r="Y1317">
            <v>6</v>
          </cell>
          <cell r="Z1317">
            <v>10</v>
          </cell>
          <cell r="AA1317" t="str">
            <v>Gap</v>
          </cell>
          <cell r="AB1317">
            <v>6</v>
          </cell>
        </row>
        <row r="1318">
          <cell r="B1318">
            <v>666</v>
          </cell>
          <cell r="C1318" t="str">
            <v>עומר</v>
          </cell>
          <cell r="D1318">
            <v>6314</v>
          </cell>
          <cell r="E1318" t="str">
            <v>לב</v>
          </cell>
          <cell r="F1318" t="str">
            <v>לב עומר</v>
          </cell>
          <cell r="G1318" t="str">
            <v>עומר שלנו</v>
          </cell>
          <cell r="I1318" t="str">
            <v xml:space="preserve">עומר </v>
          </cell>
          <cell r="J1318">
            <v>3659</v>
          </cell>
          <cell r="K1318">
            <v>3659</v>
          </cell>
          <cell r="L1318">
            <v>0.16315933315113418</v>
          </cell>
          <cell r="M1318">
            <v>597</v>
          </cell>
          <cell r="N1318">
            <v>0.16315933315113418</v>
          </cell>
          <cell r="O1318">
            <v>597</v>
          </cell>
          <cell r="P1318">
            <v>9</v>
          </cell>
          <cell r="Q1318" t="b">
            <v>1</v>
          </cell>
          <cell r="R1318">
            <v>1.5</v>
          </cell>
          <cell r="S1318">
            <v>407</v>
          </cell>
          <cell r="T1318">
            <v>8.6</v>
          </cell>
          <cell r="U1318" t="str">
            <v>Gap</v>
          </cell>
          <cell r="V1318">
            <v>0</v>
          </cell>
          <cell r="W1318" t="str">
            <v>TRUE עומר</v>
          </cell>
          <cell r="X1318">
            <v>3490</v>
          </cell>
          <cell r="Y1318">
            <v>2</v>
          </cell>
          <cell r="Z1318">
            <v>10</v>
          </cell>
          <cell r="AA1318" t="str">
            <v>Gap</v>
          </cell>
          <cell r="AB1318">
            <v>2</v>
          </cell>
        </row>
        <row r="1319">
          <cell r="B1319">
            <v>666</v>
          </cell>
          <cell r="C1319" t="str">
            <v>עומר</v>
          </cell>
          <cell r="D1319">
            <v>6314</v>
          </cell>
          <cell r="E1319" t="str">
            <v>די</v>
          </cell>
          <cell r="F1319" t="str">
            <v>די עומר</v>
          </cell>
          <cell r="G1319" t="str">
            <v>עומר מתחדשת</v>
          </cell>
          <cell r="H1319" t="str">
            <v>אלמלם ציון</v>
          </cell>
          <cell r="I1319" t="str">
            <v>עומר אלמלם ציון</v>
          </cell>
          <cell r="J1319">
            <v>3659</v>
          </cell>
          <cell r="K1319">
            <v>3659</v>
          </cell>
          <cell r="L1319">
            <v>0.15905985241869364</v>
          </cell>
          <cell r="M1319">
            <v>582</v>
          </cell>
          <cell r="N1319">
            <v>0.15905985241869364</v>
          </cell>
          <cell r="O1319">
            <v>582</v>
          </cell>
          <cell r="P1319">
            <v>9</v>
          </cell>
          <cell r="Q1319" t="b">
            <v>1</v>
          </cell>
          <cell r="R1319">
            <v>1.4</v>
          </cell>
          <cell r="S1319">
            <v>407</v>
          </cell>
          <cell r="T1319">
            <v>8.6</v>
          </cell>
          <cell r="U1319" t="str">
            <v>Gap</v>
          </cell>
          <cell r="V1319">
            <v>0</v>
          </cell>
          <cell r="W1319" t="str">
            <v>TRUE עומר</v>
          </cell>
          <cell r="X1319">
            <v>3490</v>
          </cell>
          <cell r="Y1319">
            <v>2</v>
          </cell>
          <cell r="Z1319">
            <v>10</v>
          </cell>
          <cell r="AA1319" t="str">
            <v>Gap</v>
          </cell>
          <cell r="AB1319">
            <v>2</v>
          </cell>
        </row>
        <row r="1320">
          <cell r="B1320">
            <v>666</v>
          </cell>
          <cell r="C1320" t="str">
            <v>עומר</v>
          </cell>
          <cell r="D1320">
            <v>6314</v>
          </cell>
          <cell r="E1320" t="str">
            <v>ק</v>
          </cell>
          <cell r="F1320" t="str">
            <v>ק עומר</v>
          </cell>
          <cell r="G1320" t="str">
            <v>עומר במיטבה</v>
          </cell>
          <cell r="I1320" t="str">
            <v xml:space="preserve">עומר </v>
          </cell>
          <cell r="J1320">
            <v>3659</v>
          </cell>
          <cell r="K1320">
            <v>3659</v>
          </cell>
          <cell r="L1320">
            <v>4.6187482918830285E-2</v>
          </cell>
          <cell r="M1320">
            <v>169</v>
          </cell>
          <cell r="N1320">
            <v>4.6187482918830285E-2</v>
          </cell>
          <cell r="O1320">
            <v>169</v>
          </cell>
          <cell r="P1320">
            <v>9</v>
          </cell>
          <cell r="Q1320" t="b">
            <v>0</v>
          </cell>
          <cell r="R1320">
            <v>0</v>
          </cell>
          <cell r="S1320">
            <v>407</v>
          </cell>
          <cell r="T1320">
            <v>8.6</v>
          </cell>
          <cell r="U1320" t="str">
            <v>Gap</v>
          </cell>
          <cell r="V1320">
            <v>0</v>
          </cell>
          <cell r="W1320" t="str">
            <v>FALSE עומר</v>
          </cell>
          <cell r="X1320">
            <v>169</v>
          </cell>
          <cell r="Y1320">
            <v>0</v>
          </cell>
          <cell r="Z1320">
            <v>10</v>
          </cell>
          <cell r="AA1320" t="str">
            <v>Gap</v>
          </cell>
          <cell r="AB1320">
            <v>0</v>
          </cell>
        </row>
        <row r="1321">
          <cell r="B1321">
            <v>530</v>
          </cell>
          <cell r="C1321" t="str">
            <v>עיילבון</v>
          </cell>
          <cell r="D1321">
            <v>3781</v>
          </cell>
          <cell r="E1321" t="str">
            <v>גד</v>
          </cell>
          <cell r="F1321" t="str">
            <v>גד עיילבון</v>
          </cell>
          <cell r="G1321" t="str">
            <v>החזית הדמוקרטית לשלום ושוויון</v>
          </cell>
          <cell r="I1321" t="str">
            <v xml:space="preserve">עיילבון </v>
          </cell>
          <cell r="J1321">
            <v>2636</v>
          </cell>
          <cell r="K1321">
            <v>2636</v>
          </cell>
          <cell r="L1321">
            <v>0.22078907435508346</v>
          </cell>
          <cell r="M1321">
            <v>582</v>
          </cell>
          <cell r="N1321">
            <v>0.22078907435508346</v>
          </cell>
          <cell r="O1321">
            <v>582</v>
          </cell>
          <cell r="P1321">
            <v>9</v>
          </cell>
          <cell r="Q1321" t="b">
            <v>1</v>
          </cell>
          <cell r="R1321">
            <v>2</v>
          </cell>
          <cell r="S1321">
            <v>293</v>
          </cell>
          <cell r="T1321">
            <v>9.1</v>
          </cell>
          <cell r="U1321" t="str">
            <v>Gap</v>
          </cell>
          <cell r="V1321">
            <v>0</v>
          </cell>
          <cell r="W1321" t="str">
            <v>TRUE עיילבון</v>
          </cell>
          <cell r="X1321">
            <v>2635</v>
          </cell>
          <cell r="Y1321">
            <v>2</v>
          </cell>
          <cell r="Z1321">
            <v>9</v>
          </cell>
          <cell r="AA1321" t="str">
            <v/>
          </cell>
          <cell r="AB1321">
            <v>2</v>
          </cell>
        </row>
        <row r="1322">
          <cell r="B1322">
            <v>530</v>
          </cell>
          <cell r="C1322" t="str">
            <v>עיילבון</v>
          </cell>
          <cell r="D1322">
            <v>3781</v>
          </cell>
          <cell r="E1322" t="str">
            <v>אח</v>
          </cell>
          <cell r="F1322" t="str">
            <v>אח עיילבון</v>
          </cell>
          <cell r="G1322" t="str">
            <v>אחווה</v>
          </cell>
          <cell r="I1322" t="str">
            <v xml:space="preserve">עיילבון </v>
          </cell>
          <cell r="J1322">
            <v>2636</v>
          </cell>
          <cell r="K1322">
            <v>2636</v>
          </cell>
          <cell r="L1322">
            <v>0.19575113808801214</v>
          </cell>
          <cell r="M1322">
            <v>516</v>
          </cell>
          <cell r="N1322">
            <v>0.19575113808801214</v>
          </cell>
          <cell r="O1322">
            <v>516</v>
          </cell>
          <cell r="P1322">
            <v>9</v>
          </cell>
          <cell r="Q1322" t="b">
            <v>1</v>
          </cell>
          <cell r="R1322">
            <v>1.8</v>
          </cell>
          <cell r="S1322">
            <v>293</v>
          </cell>
          <cell r="T1322">
            <v>9.1</v>
          </cell>
          <cell r="U1322" t="str">
            <v>Gap</v>
          </cell>
          <cell r="V1322">
            <v>0</v>
          </cell>
          <cell r="W1322" t="str">
            <v>TRUE עיילבון</v>
          </cell>
          <cell r="X1322">
            <v>2635</v>
          </cell>
          <cell r="Y1322">
            <v>2</v>
          </cell>
          <cell r="Z1322">
            <v>9</v>
          </cell>
          <cell r="AA1322" t="str">
            <v/>
          </cell>
          <cell r="AB1322">
            <v>2</v>
          </cell>
        </row>
        <row r="1323">
          <cell r="B1323">
            <v>530</v>
          </cell>
          <cell r="C1323" t="str">
            <v>עיילבון</v>
          </cell>
          <cell r="D1323">
            <v>3781</v>
          </cell>
          <cell r="E1323" t="str">
            <v>ד</v>
          </cell>
          <cell r="F1323" t="str">
            <v>ד עיילבון</v>
          </cell>
          <cell r="G1323" t="str">
            <v>ברית לאומית דמוקרטית</v>
          </cell>
          <cell r="I1323" t="str">
            <v xml:space="preserve">עיילבון </v>
          </cell>
          <cell r="J1323">
            <v>2636</v>
          </cell>
          <cell r="K1323">
            <v>2636</v>
          </cell>
          <cell r="L1323">
            <v>0.19461305007587254</v>
          </cell>
          <cell r="M1323">
            <v>513</v>
          </cell>
          <cell r="N1323">
            <v>0.19461305007587254</v>
          </cell>
          <cell r="O1323">
            <v>513</v>
          </cell>
          <cell r="P1323">
            <v>9</v>
          </cell>
          <cell r="Q1323" t="b">
            <v>1</v>
          </cell>
          <cell r="R1323">
            <v>1.8</v>
          </cell>
          <cell r="S1323">
            <v>293</v>
          </cell>
          <cell r="T1323">
            <v>9.1</v>
          </cell>
          <cell r="U1323" t="str">
            <v>Gap</v>
          </cell>
          <cell r="V1323">
            <v>0</v>
          </cell>
          <cell r="W1323" t="str">
            <v>TRUE עיילבון</v>
          </cell>
          <cell r="X1323">
            <v>2635</v>
          </cell>
          <cell r="Y1323">
            <v>2</v>
          </cell>
          <cell r="Z1323">
            <v>9</v>
          </cell>
          <cell r="AA1323" t="str">
            <v/>
          </cell>
          <cell r="AB1323">
            <v>2</v>
          </cell>
        </row>
        <row r="1324">
          <cell r="B1324">
            <v>530</v>
          </cell>
          <cell r="C1324" t="str">
            <v>עיילבון</v>
          </cell>
          <cell r="D1324">
            <v>3781</v>
          </cell>
          <cell r="E1324" t="str">
            <v>י</v>
          </cell>
          <cell r="F1324" t="str">
            <v>י עיילבון</v>
          </cell>
          <cell r="G1324" t="str">
            <v>אלתיאר אלחור</v>
          </cell>
          <cell r="I1324" t="str">
            <v xml:space="preserve">עיילבון </v>
          </cell>
          <cell r="J1324">
            <v>2636</v>
          </cell>
          <cell r="K1324">
            <v>2636</v>
          </cell>
          <cell r="L1324">
            <v>0.14264036418816389</v>
          </cell>
          <cell r="M1324">
            <v>376</v>
          </cell>
          <cell r="N1324">
            <v>0.14264036418816389</v>
          </cell>
          <cell r="O1324">
            <v>376</v>
          </cell>
          <cell r="P1324">
            <v>9</v>
          </cell>
          <cell r="Q1324" t="b">
            <v>1</v>
          </cell>
          <cell r="R1324">
            <v>1.3</v>
          </cell>
          <cell r="S1324">
            <v>293</v>
          </cell>
          <cell r="T1324">
            <v>9.1</v>
          </cell>
          <cell r="U1324" t="str">
            <v>Gap</v>
          </cell>
          <cell r="V1324">
            <v>0</v>
          </cell>
          <cell r="W1324" t="str">
            <v>TRUE עיילבון</v>
          </cell>
          <cell r="X1324">
            <v>2635</v>
          </cell>
          <cell r="Y1324">
            <v>1</v>
          </cell>
          <cell r="Z1324">
            <v>9</v>
          </cell>
          <cell r="AA1324" t="str">
            <v/>
          </cell>
          <cell r="AB1324">
            <v>1</v>
          </cell>
        </row>
        <row r="1325">
          <cell r="B1325">
            <v>530</v>
          </cell>
          <cell r="C1325" t="str">
            <v>עיילבון</v>
          </cell>
          <cell r="D1325">
            <v>3781</v>
          </cell>
          <cell r="E1325" t="str">
            <v>נ</v>
          </cell>
          <cell r="F1325" t="str">
            <v>נ עיילבון</v>
          </cell>
          <cell r="G1325" t="str">
            <v>אלתעאון ואלחטויר</v>
          </cell>
          <cell r="I1325" t="str">
            <v xml:space="preserve">עיילבון </v>
          </cell>
          <cell r="J1325">
            <v>2636</v>
          </cell>
          <cell r="K1325">
            <v>2636</v>
          </cell>
          <cell r="L1325">
            <v>0.12329286798179059</v>
          </cell>
          <cell r="M1325">
            <v>325</v>
          </cell>
          <cell r="N1325">
            <v>0.12329286798179059</v>
          </cell>
          <cell r="O1325">
            <v>325</v>
          </cell>
          <cell r="P1325">
            <v>9</v>
          </cell>
          <cell r="Q1325" t="b">
            <v>1</v>
          </cell>
          <cell r="R1325">
            <v>1.1000000000000001</v>
          </cell>
          <cell r="S1325">
            <v>293</v>
          </cell>
          <cell r="T1325">
            <v>9.1</v>
          </cell>
          <cell r="U1325" t="str">
            <v>Gap</v>
          </cell>
          <cell r="V1325">
            <v>0</v>
          </cell>
          <cell r="W1325" t="str">
            <v>TRUE עיילבון</v>
          </cell>
          <cell r="X1325">
            <v>2635</v>
          </cell>
          <cell r="Y1325">
            <v>1</v>
          </cell>
          <cell r="Z1325">
            <v>9</v>
          </cell>
          <cell r="AA1325" t="str">
            <v/>
          </cell>
          <cell r="AB1325">
            <v>1</v>
          </cell>
        </row>
        <row r="1326">
          <cell r="B1326">
            <v>530</v>
          </cell>
          <cell r="C1326" t="str">
            <v>עיילבון</v>
          </cell>
          <cell r="D1326">
            <v>3781</v>
          </cell>
          <cell r="E1326" t="str">
            <v>מרצ</v>
          </cell>
          <cell r="F1326" t="str">
            <v>מרצ עיילבון</v>
          </cell>
          <cell r="G1326" t="str">
            <v>מרצ</v>
          </cell>
          <cell r="I1326" t="str">
            <v xml:space="preserve">עיילבון </v>
          </cell>
          <cell r="J1326">
            <v>2636</v>
          </cell>
          <cell r="K1326">
            <v>2636</v>
          </cell>
          <cell r="L1326">
            <v>0.12253414264036419</v>
          </cell>
          <cell r="M1326">
            <v>323</v>
          </cell>
          <cell r="N1326">
            <v>0.12253414264036419</v>
          </cell>
          <cell r="O1326">
            <v>323</v>
          </cell>
          <cell r="P1326">
            <v>9</v>
          </cell>
          <cell r="Q1326" t="b">
            <v>1</v>
          </cell>
          <cell r="R1326">
            <v>1.1000000000000001</v>
          </cell>
          <cell r="S1326">
            <v>293</v>
          </cell>
          <cell r="T1326">
            <v>9.1</v>
          </cell>
          <cell r="U1326" t="str">
            <v>Gap</v>
          </cell>
          <cell r="V1326">
            <v>0</v>
          </cell>
          <cell r="W1326" t="str">
            <v>TRUE עיילבון</v>
          </cell>
          <cell r="X1326">
            <v>2635</v>
          </cell>
          <cell r="Y1326">
            <v>1</v>
          </cell>
          <cell r="Z1326">
            <v>9</v>
          </cell>
          <cell r="AA1326" t="str">
            <v/>
          </cell>
          <cell r="AB1326">
            <v>1</v>
          </cell>
        </row>
        <row r="1327">
          <cell r="B1327">
            <v>530</v>
          </cell>
          <cell r="C1327" t="str">
            <v>עיילבון</v>
          </cell>
          <cell r="D1327">
            <v>3781</v>
          </cell>
          <cell r="E1327" t="str">
            <v>אס</v>
          </cell>
          <cell r="F1327" t="str">
            <v>אס עיילבון</v>
          </cell>
          <cell r="G1327" t="str">
            <v>עילבון המאוחדת</v>
          </cell>
          <cell r="H1327" t="str">
            <v>סרור אכרם</v>
          </cell>
          <cell r="I1327" t="str">
            <v>עיילבון סרור אכרם</v>
          </cell>
          <cell r="J1327">
            <v>2636</v>
          </cell>
          <cell r="K1327">
            <v>2636</v>
          </cell>
          <cell r="L1327">
            <v>3.7936267071320183E-4</v>
          </cell>
          <cell r="M1327">
            <v>1</v>
          </cell>
          <cell r="N1327">
            <v>3.7936267071320183E-4</v>
          </cell>
          <cell r="O1327">
            <v>1</v>
          </cell>
          <cell r="P1327">
            <v>9</v>
          </cell>
          <cell r="Q1327" t="b">
            <v>0</v>
          </cell>
          <cell r="R1327">
            <v>0</v>
          </cell>
          <cell r="S1327">
            <v>293</v>
          </cell>
          <cell r="T1327">
            <v>9.1</v>
          </cell>
          <cell r="U1327" t="str">
            <v>Gap</v>
          </cell>
          <cell r="V1327">
            <v>0</v>
          </cell>
          <cell r="W1327" t="str">
            <v>FALSE עיילבון</v>
          </cell>
          <cell r="X1327">
            <v>1</v>
          </cell>
          <cell r="Y1327">
            <v>0</v>
          </cell>
          <cell r="Z1327">
            <v>9</v>
          </cell>
          <cell r="AA1327" t="str">
            <v/>
          </cell>
          <cell r="AB1327">
            <v>0</v>
          </cell>
        </row>
        <row r="1328">
          <cell r="B1328">
            <v>530</v>
          </cell>
          <cell r="C1328" t="str">
            <v>עיילבון</v>
          </cell>
          <cell r="D1328">
            <v>3781</v>
          </cell>
          <cell r="E1328" t="str">
            <v>ף</v>
          </cell>
          <cell r="F1328" t="str">
            <v>ף עיילבון</v>
          </cell>
          <cell r="G1328" t="str">
            <v>אלג'דור</v>
          </cell>
          <cell r="I1328" t="str">
            <v xml:space="preserve">עיילבון </v>
          </cell>
          <cell r="J1328">
            <v>2636</v>
          </cell>
          <cell r="K1328">
            <v>2636</v>
          </cell>
          <cell r="L1328">
            <v>0</v>
          </cell>
          <cell r="M1328">
            <v>0</v>
          </cell>
          <cell r="N1328">
            <v>0</v>
          </cell>
          <cell r="O1328">
            <v>0</v>
          </cell>
          <cell r="P1328">
            <v>9</v>
          </cell>
          <cell r="Q1328" t="b">
            <v>0</v>
          </cell>
          <cell r="R1328">
            <v>0</v>
          </cell>
          <cell r="S1328">
            <v>293</v>
          </cell>
          <cell r="T1328">
            <v>9.1</v>
          </cell>
          <cell r="U1328" t="str">
            <v>Gap</v>
          </cell>
          <cell r="V1328">
            <v>0</v>
          </cell>
          <cell r="W1328" t="str">
            <v>FALSE עיילבון</v>
          </cell>
          <cell r="X1328">
            <v>1</v>
          </cell>
          <cell r="Y1328">
            <v>0</v>
          </cell>
          <cell r="Z1328">
            <v>9</v>
          </cell>
          <cell r="AA1328" t="str">
            <v/>
          </cell>
          <cell r="AB1328">
            <v>0</v>
          </cell>
        </row>
        <row r="1329">
          <cell r="B1329">
            <v>530</v>
          </cell>
          <cell r="C1329" t="str">
            <v>עיילבון</v>
          </cell>
          <cell r="D1329">
            <v>3781</v>
          </cell>
          <cell r="E1329" t="str">
            <v>ק</v>
          </cell>
          <cell r="F1329" t="str">
            <v>ק עיילבון</v>
          </cell>
          <cell r="G1329" t="str">
            <v>עיילבון אלע'ד</v>
          </cell>
          <cell r="H1329" t="str">
            <v>מטר ג'יריס</v>
          </cell>
          <cell r="I1329" t="str">
            <v>עיילבון מטר ג'יריס</v>
          </cell>
          <cell r="J1329">
            <v>2636</v>
          </cell>
          <cell r="K1329">
            <v>2636</v>
          </cell>
          <cell r="L1329">
            <v>0</v>
          </cell>
          <cell r="M1329">
            <v>0</v>
          </cell>
          <cell r="N1329">
            <v>0</v>
          </cell>
          <cell r="O1329">
            <v>0</v>
          </cell>
          <cell r="P1329">
            <v>9</v>
          </cell>
          <cell r="Q1329" t="b">
            <v>0</v>
          </cell>
          <cell r="R1329">
            <v>0</v>
          </cell>
          <cell r="S1329">
            <v>293</v>
          </cell>
          <cell r="T1329">
            <v>9.1</v>
          </cell>
          <cell r="U1329" t="str">
            <v>Gap</v>
          </cell>
          <cell r="V1329">
            <v>0</v>
          </cell>
          <cell r="W1329" t="str">
            <v>FALSE עיילבון</v>
          </cell>
          <cell r="X1329">
            <v>1</v>
          </cell>
          <cell r="Y1329">
            <v>0</v>
          </cell>
          <cell r="Z1329">
            <v>9</v>
          </cell>
          <cell r="AA1329" t="str">
            <v/>
          </cell>
          <cell r="AB1329">
            <v>0</v>
          </cell>
        </row>
        <row r="1330">
          <cell r="B1330">
            <v>530</v>
          </cell>
          <cell r="C1330" t="str">
            <v>עיילבון</v>
          </cell>
          <cell r="D1330">
            <v>3781</v>
          </cell>
          <cell r="E1330" t="str">
            <v>תמ</v>
          </cell>
          <cell r="F1330" t="str">
            <v>תמ עיילבון</v>
          </cell>
          <cell r="G1330" t="str">
            <v>איחוד ושוויון</v>
          </cell>
          <cell r="I1330" t="str">
            <v xml:space="preserve">עיילבון </v>
          </cell>
          <cell r="J1330">
            <v>2636</v>
          </cell>
          <cell r="K1330">
            <v>2636</v>
          </cell>
          <cell r="L1330">
            <v>0</v>
          </cell>
          <cell r="M1330">
            <v>0</v>
          </cell>
          <cell r="N1330">
            <v>0</v>
          </cell>
          <cell r="O1330">
            <v>0</v>
          </cell>
          <cell r="P1330">
            <v>9</v>
          </cell>
          <cell r="Q1330" t="b">
            <v>0</v>
          </cell>
          <cell r="R1330">
            <v>0</v>
          </cell>
          <cell r="S1330">
            <v>293</v>
          </cell>
          <cell r="T1330">
            <v>9.1</v>
          </cell>
          <cell r="U1330" t="str">
            <v>Gap</v>
          </cell>
          <cell r="V1330">
            <v>0</v>
          </cell>
          <cell r="W1330" t="str">
            <v>FALSE עיילבון</v>
          </cell>
          <cell r="X1330">
            <v>1</v>
          </cell>
          <cell r="Y1330">
            <v>0</v>
          </cell>
          <cell r="Z1330">
            <v>9</v>
          </cell>
          <cell r="AA1330" t="str">
            <v/>
          </cell>
          <cell r="AB1330">
            <v>0</v>
          </cell>
        </row>
        <row r="1331">
          <cell r="B1331">
            <v>511</v>
          </cell>
          <cell r="C1331" t="str">
            <v>עילוט</v>
          </cell>
          <cell r="D1331">
            <v>4452</v>
          </cell>
          <cell r="E1331" t="str">
            <v>ע</v>
          </cell>
          <cell r="F1331" t="str">
            <v>ע עילוט</v>
          </cell>
          <cell r="G1331" t="str">
            <v>עילוט בלדנא</v>
          </cell>
          <cell r="H1331" t="str">
            <v>אבו ראס אבראהים</v>
          </cell>
          <cell r="I1331" t="str">
            <v>עילוט אבו ראס אבראהים</v>
          </cell>
          <cell r="J1331">
            <v>3071</v>
          </cell>
          <cell r="K1331">
            <v>3071</v>
          </cell>
          <cell r="L1331">
            <v>0.49234776945620318</v>
          </cell>
          <cell r="M1331">
            <v>1512</v>
          </cell>
          <cell r="N1331">
            <v>0.49234776945620318</v>
          </cell>
          <cell r="O1331">
            <v>1512</v>
          </cell>
          <cell r="P1331">
            <v>9</v>
          </cell>
          <cell r="Q1331" t="b">
            <v>1</v>
          </cell>
          <cell r="R1331">
            <v>4.4000000000000004</v>
          </cell>
          <cell r="S1331">
            <v>341</v>
          </cell>
          <cell r="T1331">
            <v>9</v>
          </cell>
          <cell r="U1331" t="str">
            <v/>
          </cell>
          <cell r="V1331">
            <v>1</v>
          </cell>
          <cell r="W1331" t="str">
            <v>TRUE עילוט</v>
          </cell>
          <cell r="X1331">
            <v>3071</v>
          </cell>
          <cell r="Y1331">
            <v>4</v>
          </cell>
          <cell r="Z1331">
            <v>8</v>
          </cell>
          <cell r="AA1331" t="str">
            <v>Gap</v>
          </cell>
          <cell r="AB1331">
            <v>5</v>
          </cell>
        </row>
        <row r="1332">
          <cell r="B1332">
            <v>511</v>
          </cell>
          <cell r="C1332" t="str">
            <v>עילוט</v>
          </cell>
          <cell r="D1332">
            <v>4452</v>
          </cell>
          <cell r="E1332" t="str">
            <v>ים</v>
          </cell>
          <cell r="F1332" t="str">
            <v>ים עילוט</v>
          </cell>
          <cell r="G1332" t="str">
            <v>השיתוף והאחווה</v>
          </cell>
          <cell r="H1332" t="str">
            <v>עלי חסן</v>
          </cell>
          <cell r="I1332" t="str">
            <v>עילוט עלי חסן</v>
          </cell>
          <cell r="J1332">
            <v>3071</v>
          </cell>
          <cell r="K1332">
            <v>3071</v>
          </cell>
          <cell r="L1332">
            <v>0.26864213611201565</v>
          </cell>
          <cell r="M1332">
            <v>825</v>
          </cell>
          <cell r="N1332">
            <v>0.26864213611201565</v>
          </cell>
          <cell r="O1332">
            <v>825.00000000000011</v>
          </cell>
          <cell r="P1332">
            <v>9</v>
          </cell>
          <cell r="Q1332" t="b">
            <v>1</v>
          </cell>
          <cell r="R1332">
            <v>2.4</v>
          </cell>
          <cell r="S1332">
            <v>341</v>
          </cell>
          <cell r="T1332">
            <v>9</v>
          </cell>
          <cell r="U1332" t="str">
            <v/>
          </cell>
          <cell r="V1332">
            <v>0</v>
          </cell>
          <cell r="W1332" t="str">
            <v>TRUE עילוט</v>
          </cell>
          <cell r="X1332">
            <v>3071</v>
          </cell>
          <cell r="Y1332">
            <v>2</v>
          </cell>
          <cell r="Z1332">
            <v>8</v>
          </cell>
          <cell r="AA1332" t="str">
            <v>Gap</v>
          </cell>
          <cell r="AB1332">
            <v>2</v>
          </cell>
        </row>
        <row r="1333">
          <cell r="B1333">
            <v>511</v>
          </cell>
          <cell r="C1333" t="str">
            <v>עילוט</v>
          </cell>
          <cell r="D1333">
            <v>4452</v>
          </cell>
          <cell r="E1333" t="str">
            <v>חק</v>
          </cell>
          <cell r="F1333" t="str">
            <v>חק עילוט</v>
          </cell>
          <cell r="G1333" t="str">
            <v>הצדק והשוויון לשינוי</v>
          </cell>
          <cell r="H1333" t="str">
            <v>אבו ראס נאדר</v>
          </cell>
          <cell r="I1333" t="str">
            <v>עילוט אבו ראס נאדר</v>
          </cell>
          <cell r="J1333">
            <v>3071</v>
          </cell>
          <cell r="K1333">
            <v>3071</v>
          </cell>
          <cell r="L1333">
            <v>0.23901009443178117</v>
          </cell>
          <cell r="M1333">
            <v>734</v>
          </cell>
          <cell r="N1333">
            <v>0.23901009443178117</v>
          </cell>
          <cell r="O1333">
            <v>734</v>
          </cell>
          <cell r="P1333">
            <v>9</v>
          </cell>
          <cell r="Q1333" t="b">
            <v>1</v>
          </cell>
          <cell r="R1333">
            <v>2.2000000000000002</v>
          </cell>
          <cell r="S1333">
            <v>341</v>
          </cell>
          <cell r="T1333">
            <v>9</v>
          </cell>
          <cell r="U1333" t="str">
            <v/>
          </cell>
          <cell r="V1333">
            <v>0</v>
          </cell>
          <cell r="W1333" t="str">
            <v>TRUE עילוט</v>
          </cell>
          <cell r="X1333">
            <v>3071</v>
          </cell>
          <cell r="Y1333">
            <v>2</v>
          </cell>
          <cell r="Z1333">
            <v>8</v>
          </cell>
          <cell r="AA1333" t="str">
            <v>Gap</v>
          </cell>
          <cell r="AB1333">
            <v>2</v>
          </cell>
        </row>
        <row r="1334">
          <cell r="B1334">
            <v>511</v>
          </cell>
          <cell r="C1334" t="str">
            <v>עילוט</v>
          </cell>
          <cell r="D1334">
            <v>4452</v>
          </cell>
          <cell r="E1334" t="str">
            <v>נ</v>
          </cell>
          <cell r="F1334" t="str">
            <v>נ עילוט</v>
          </cell>
          <cell r="G1334" t="str">
            <v>צעירי עילוט</v>
          </cell>
          <cell r="I1334" t="str">
            <v xml:space="preserve">עילוט </v>
          </cell>
          <cell r="J1334">
            <v>3071</v>
          </cell>
          <cell r="K1334">
            <v>3071</v>
          </cell>
          <cell r="L1334">
            <v>0</v>
          </cell>
          <cell r="M1334">
            <v>0</v>
          </cell>
          <cell r="N1334">
            <v>0</v>
          </cell>
          <cell r="O1334">
            <v>0</v>
          </cell>
          <cell r="P1334">
            <v>9</v>
          </cell>
          <cell r="Q1334" t="b">
            <v>0</v>
          </cell>
          <cell r="R1334">
            <v>0</v>
          </cell>
          <cell r="S1334">
            <v>341</v>
          </cell>
          <cell r="T1334">
            <v>9</v>
          </cell>
          <cell r="U1334" t="str">
            <v/>
          </cell>
          <cell r="V1334">
            <v>0</v>
          </cell>
          <cell r="W1334" t="str">
            <v>FALSE עילוט</v>
          </cell>
          <cell r="X1334">
            <v>0</v>
          </cell>
          <cell r="Y1334">
            <v>0</v>
          </cell>
          <cell r="Z1334">
            <v>8</v>
          </cell>
          <cell r="AA1334" t="str">
            <v>Gap</v>
          </cell>
          <cell r="AB1334">
            <v>0</v>
          </cell>
        </row>
        <row r="1335">
          <cell r="B1335">
            <v>532</v>
          </cell>
          <cell r="C1335" t="str">
            <v>עין מאהל</v>
          </cell>
          <cell r="D1335">
            <v>7700</v>
          </cell>
          <cell r="E1335" t="str">
            <v>א</v>
          </cell>
          <cell r="F1335" t="str">
            <v>א עין מאהל</v>
          </cell>
          <cell r="G1335" t="str">
            <v>גבל סיך</v>
          </cell>
          <cell r="I1335" t="str">
            <v xml:space="preserve">עין מאהל </v>
          </cell>
          <cell r="J1335">
            <v>4600</v>
          </cell>
          <cell r="K1335">
            <v>4600</v>
          </cell>
          <cell r="L1335">
            <v>0.23608695652173914</v>
          </cell>
          <cell r="M1335">
            <v>1086</v>
          </cell>
          <cell r="N1335">
            <v>0.23608695652173914</v>
          </cell>
          <cell r="O1335">
            <v>1086</v>
          </cell>
          <cell r="P1335">
            <v>11</v>
          </cell>
          <cell r="Q1335" t="b">
            <v>1</v>
          </cell>
          <cell r="R1335">
            <v>2.6</v>
          </cell>
          <cell r="S1335">
            <v>418</v>
          </cell>
          <cell r="T1335">
            <v>11</v>
          </cell>
          <cell r="U1335" t="str">
            <v/>
          </cell>
          <cell r="V1335">
            <v>0</v>
          </cell>
          <cell r="W1335" t="str">
            <v>TRUE עין מאהל</v>
          </cell>
          <cell r="X1335">
            <v>4598</v>
          </cell>
          <cell r="Y1335">
            <v>3</v>
          </cell>
          <cell r="Z1335">
            <v>10</v>
          </cell>
          <cell r="AA1335" t="str">
            <v>Gap</v>
          </cell>
          <cell r="AB1335">
            <v>3</v>
          </cell>
        </row>
        <row r="1336">
          <cell r="B1336">
            <v>532</v>
          </cell>
          <cell r="C1336" t="str">
            <v>עין מאהל</v>
          </cell>
          <cell r="D1336">
            <v>7700</v>
          </cell>
          <cell r="E1336" t="str">
            <v>אל</v>
          </cell>
          <cell r="F1336" t="str">
            <v>אל עין מאהל</v>
          </cell>
          <cell r="G1336" t="str">
            <v>אלמוסתקבל</v>
          </cell>
          <cell r="I1336" t="str">
            <v xml:space="preserve">עין מאהל </v>
          </cell>
          <cell r="J1336">
            <v>4600</v>
          </cell>
          <cell r="K1336">
            <v>4600</v>
          </cell>
          <cell r="L1336">
            <v>0.22695652173913045</v>
          </cell>
          <cell r="M1336">
            <v>1044</v>
          </cell>
          <cell r="N1336">
            <v>0.22695652173913045</v>
          </cell>
          <cell r="O1336">
            <v>1044</v>
          </cell>
          <cell r="P1336">
            <v>11</v>
          </cell>
          <cell r="Q1336" t="b">
            <v>1</v>
          </cell>
          <cell r="R1336">
            <v>2.5</v>
          </cell>
          <cell r="S1336">
            <v>418</v>
          </cell>
          <cell r="T1336">
            <v>11</v>
          </cell>
          <cell r="U1336" t="str">
            <v/>
          </cell>
          <cell r="V1336">
            <v>0</v>
          </cell>
          <cell r="W1336" t="str">
            <v>TRUE עין מאהל</v>
          </cell>
          <cell r="X1336">
            <v>4598</v>
          </cell>
          <cell r="Y1336">
            <v>2</v>
          </cell>
          <cell r="Z1336">
            <v>10</v>
          </cell>
          <cell r="AA1336" t="str">
            <v>Gap</v>
          </cell>
          <cell r="AB1336">
            <v>2</v>
          </cell>
        </row>
        <row r="1337">
          <cell r="B1337">
            <v>532</v>
          </cell>
          <cell r="C1337" t="str">
            <v>עין מאהל</v>
          </cell>
          <cell r="D1337">
            <v>7700</v>
          </cell>
          <cell r="E1337" t="str">
            <v>נ</v>
          </cell>
          <cell r="F1337" t="str">
            <v>נ עין מאהל</v>
          </cell>
          <cell r="G1337" t="str">
            <v>אחווה</v>
          </cell>
          <cell r="I1337" t="str">
            <v xml:space="preserve">עין מאהל </v>
          </cell>
          <cell r="J1337">
            <v>4600</v>
          </cell>
          <cell r="K1337">
            <v>4600</v>
          </cell>
          <cell r="L1337">
            <v>0.21456521739130435</v>
          </cell>
          <cell r="M1337">
            <v>987</v>
          </cell>
          <cell r="N1337">
            <v>0.21456521739130435</v>
          </cell>
          <cell r="O1337">
            <v>987</v>
          </cell>
          <cell r="P1337">
            <v>11</v>
          </cell>
          <cell r="Q1337" t="b">
            <v>1</v>
          </cell>
          <cell r="R1337">
            <v>2.4</v>
          </cell>
          <cell r="S1337">
            <v>418</v>
          </cell>
          <cell r="T1337">
            <v>11</v>
          </cell>
          <cell r="U1337" t="str">
            <v/>
          </cell>
          <cell r="V1337">
            <v>0</v>
          </cell>
          <cell r="W1337" t="str">
            <v>TRUE עין מאהל</v>
          </cell>
          <cell r="X1337">
            <v>4598</v>
          </cell>
          <cell r="Y1337">
            <v>2</v>
          </cell>
          <cell r="Z1337">
            <v>10</v>
          </cell>
          <cell r="AA1337" t="str">
            <v>Gap</v>
          </cell>
          <cell r="AB1337">
            <v>2</v>
          </cell>
        </row>
        <row r="1338">
          <cell r="B1338">
            <v>532</v>
          </cell>
          <cell r="C1338" t="str">
            <v>עין מאהל</v>
          </cell>
          <cell r="D1338">
            <v>7700</v>
          </cell>
          <cell r="E1338" t="str">
            <v>ו</v>
          </cell>
          <cell r="F1338" t="str">
            <v>ו עין מאהל</v>
          </cell>
          <cell r="G1338" t="str">
            <v>חזית עין מאהל הדמוקרטית</v>
          </cell>
          <cell r="I1338" t="str">
            <v xml:space="preserve">עין מאהל </v>
          </cell>
          <cell r="J1338">
            <v>4600</v>
          </cell>
          <cell r="K1338">
            <v>4600</v>
          </cell>
          <cell r="L1338">
            <v>0.19391304347826088</v>
          </cell>
          <cell r="M1338">
            <v>892</v>
          </cell>
          <cell r="N1338">
            <v>0.19391304347826088</v>
          </cell>
          <cell r="O1338">
            <v>892.00000000000011</v>
          </cell>
          <cell r="P1338">
            <v>11</v>
          </cell>
          <cell r="Q1338" t="b">
            <v>1</v>
          </cell>
          <cell r="R1338">
            <v>2.1</v>
          </cell>
          <cell r="S1338">
            <v>418</v>
          </cell>
          <cell r="T1338">
            <v>11</v>
          </cell>
          <cell r="U1338" t="str">
            <v/>
          </cell>
          <cell r="V1338">
            <v>0</v>
          </cell>
          <cell r="W1338" t="str">
            <v>TRUE עין מאהל</v>
          </cell>
          <cell r="X1338">
            <v>4598</v>
          </cell>
          <cell r="Y1338">
            <v>2</v>
          </cell>
          <cell r="Z1338">
            <v>10</v>
          </cell>
          <cell r="AA1338" t="str">
            <v>Gap</v>
          </cell>
          <cell r="AB1338">
            <v>2</v>
          </cell>
        </row>
        <row r="1339">
          <cell r="B1339">
            <v>532</v>
          </cell>
          <cell r="C1339" t="str">
            <v>עין מאהל</v>
          </cell>
          <cell r="D1339">
            <v>7700</v>
          </cell>
          <cell r="E1339" t="str">
            <v>ל</v>
          </cell>
          <cell r="F1339" t="str">
            <v>ל עין מאהל</v>
          </cell>
          <cell r="G1339" t="str">
            <v>אלסלאם</v>
          </cell>
          <cell r="I1339" t="str">
            <v xml:space="preserve">עין מאהל </v>
          </cell>
          <cell r="J1339">
            <v>4600</v>
          </cell>
          <cell r="K1339">
            <v>4600</v>
          </cell>
          <cell r="L1339">
            <v>0.12804347826086956</v>
          </cell>
          <cell r="M1339">
            <v>589</v>
          </cell>
          <cell r="N1339">
            <v>0.12804347826086956</v>
          </cell>
          <cell r="O1339">
            <v>589</v>
          </cell>
          <cell r="P1339">
            <v>11</v>
          </cell>
          <cell r="Q1339" t="b">
            <v>1</v>
          </cell>
          <cell r="R1339">
            <v>1.4</v>
          </cell>
          <cell r="S1339">
            <v>418</v>
          </cell>
          <cell r="T1339">
            <v>11</v>
          </cell>
          <cell r="U1339" t="str">
            <v/>
          </cell>
          <cell r="V1339">
            <v>0</v>
          </cell>
          <cell r="W1339" t="str">
            <v>TRUE עין מאהל</v>
          </cell>
          <cell r="X1339">
            <v>4598</v>
          </cell>
          <cell r="Y1339">
            <v>1</v>
          </cell>
          <cell r="Z1339">
            <v>10</v>
          </cell>
          <cell r="AA1339" t="str">
            <v>Gap</v>
          </cell>
          <cell r="AB1339">
            <v>1</v>
          </cell>
        </row>
        <row r="1340">
          <cell r="B1340">
            <v>532</v>
          </cell>
          <cell r="C1340" t="str">
            <v>עין מאהל</v>
          </cell>
          <cell r="D1340">
            <v>7700</v>
          </cell>
          <cell r="E1340" t="str">
            <v>י</v>
          </cell>
          <cell r="F1340" t="str">
            <v>י עין מאהל</v>
          </cell>
          <cell r="G1340" t="str">
            <v>אלאסתקאמה</v>
          </cell>
          <cell r="H1340" t="str">
            <v>חביבאללה אחמד</v>
          </cell>
          <cell r="I1340" t="str">
            <v>עין מאהל חביבאללה אחמד</v>
          </cell>
          <cell r="J1340">
            <v>4600</v>
          </cell>
          <cell r="K1340">
            <v>4600</v>
          </cell>
          <cell r="L1340">
            <v>2.173913043478261E-4</v>
          </cell>
          <cell r="M1340">
            <v>1</v>
          </cell>
          <cell r="N1340">
            <v>2.173913043478261E-4</v>
          </cell>
          <cell r="O1340">
            <v>1</v>
          </cell>
          <cell r="P1340">
            <v>11</v>
          </cell>
          <cell r="Q1340" t="b">
            <v>0</v>
          </cell>
          <cell r="R1340">
            <v>0</v>
          </cell>
          <cell r="S1340">
            <v>418</v>
          </cell>
          <cell r="T1340">
            <v>11</v>
          </cell>
          <cell r="U1340" t="str">
            <v/>
          </cell>
          <cell r="V1340">
            <v>0</v>
          </cell>
          <cell r="W1340" t="str">
            <v>FALSE עין מאהל</v>
          </cell>
          <cell r="X1340">
            <v>2</v>
          </cell>
          <cell r="Y1340">
            <v>0</v>
          </cell>
          <cell r="Z1340">
            <v>10</v>
          </cell>
          <cell r="AA1340" t="str">
            <v>Gap</v>
          </cell>
          <cell r="AB1340">
            <v>0</v>
          </cell>
        </row>
        <row r="1341">
          <cell r="B1341">
            <v>532</v>
          </cell>
          <cell r="C1341" t="str">
            <v>עין מאהל</v>
          </cell>
          <cell r="D1341">
            <v>7700</v>
          </cell>
          <cell r="E1341" t="str">
            <v>עם</v>
          </cell>
          <cell r="F1341" t="str">
            <v>עם עין מאהל</v>
          </cell>
          <cell r="G1341" t="str">
            <v>התנועה הערבית להתחדשות</v>
          </cell>
          <cell r="H1341" t="str">
            <v>אבו ליל וליד</v>
          </cell>
          <cell r="I1341" t="str">
            <v>עין מאהל אבו ליל וליד</v>
          </cell>
          <cell r="J1341">
            <v>4600</v>
          </cell>
          <cell r="K1341">
            <v>4600</v>
          </cell>
          <cell r="L1341">
            <v>2.173913043478261E-4</v>
          </cell>
          <cell r="M1341">
            <v>1</v>
          </cell>
          <cell r="N1341">
            <v>2.173913043478261E-4</v>
          </cell>
          <cell r="O1341">
            <v>1</v>
          </cell>
          <cell r="P1341">
            <v>11</v>
          </cell>
          <cell r="Q1341" t="b">
            <v>0</v>
          </cell>
          <cell r="R1341">
            <v>0</v>
          </cell>
          <cell r="S1341">
            <v>418</v>
          </cell>
          <cell r="T1341">
            <v>11</v>
          </cell>
          <cell r="U1341" t="str">
            <v/>
          </cell>
          <cell r="V1341">
            <v>1</v>
          </cell>
          <cell r="W1341" t="str">
            <v>FALSE עין מאהל</v>
          </cell>
          <cell r="X1341">
            <v>2</v>
          </cell>
          <cell r="Y1341">
            <v>0</v>
          </cell>
          <cell r="Z1341">
            <v>10</v>
          </cell>
          <cell r="AA1341" t="str">
            <v>Gap</v>
          </cell>
          <cell r="AB1341">
            <v>1</v>
          </cell>
        </row>
        <row r="1342">
          <cell r="B1342">
            <v>532</v>
          </cell>
          <cell r="C1342" t="str">
            <v>עין מאהל</v>
          </cell>
          <cell r="D1342">
            <v>7700</v>
          </cell>
          <cell r="E1342" t="str">
            <v>ף</v>
          </cell>
          <cell r="F1342" t="str">
            <v>ף עין מאהל</v>
          </cell>
          <cell r="G1342" t="str">
            <v>אלופאא</v>
          </cell>
          <cell r="I1342" t="str">
            <v xml:space="preserve">עין מאהל </v>
          </cell>
          <cell r="J1342">
            <v>4600</v>
          </cell>
          <cell r="K1342">
            <v>4600</v>
          </cell>
          <cell r="L1342">
            <v>0</v>
          </cell>
          <cell r="M1342">
            <v>0</v>
          </cell>
          <cell r="N1342">
            <v>0</v>
          </cell>
          <cell r="O1342">
            <v>0</v>
          </cell>
          <cell r="P1342">
            <v>11</v>
          </cell>
          <cell r="Q1342" t="b">
            <v>0</v>
          </cell>
          <cell r="R1342">
            <v>0</v>
          </cell>
          <cell r="S1342">
            <v>418</v>
          </cell>
          <cell r="T1342">
            <v>11</v>
          </cell>
          <cell r="U1342" t="str">
            <v/>
          </cell>
          <cell r="V1342">
            <v>0</v>
          </cell>
          <cell r="W1342" t="str">
            <v>FALSE עין מאהל</v>
          </cell>
          <cell r="X1342">
            <v>2</v>
          </cell>
          <cell r="Y1342">
            <v>0</v>
          </cell>
          <cell r="Z1342">
            <v>10</v>
          </cell>
          <cell r="AA1342" t="str">
            <v>Gap</v>
          </cell>
          <cell r="AB1342">
            <v>0</v>
          </cell>
        </row>
        <row r="1343">
          <cell r="B1343">
            <v>532</v>
          </cell>
          <cell r="C1343" t="str">
            <v>עין מאהל</v>
          </cell>
          <cell r="D1343">
            <v>7700</v>
          </cell>
          <cell r="E1343" t="str">
            <v>ץ</v>
          </cell>
          <cell r="F1343" t="str">
            <v>ץ עין מאהל</v>
          </cell>
          <cell r="G1343" t="str">
            <v>אלנור</v>
          </cell>
          <cell r="I1343" t="str">
            <v xml:space="preserve">עין מאהל </v>
          </cell>
          <cell r="J1343">
            <v>4600</v>
          </cell>
          <cell r="K1343">
            <v>4600</v>
          </cell>
          <cell r="L1343">
            <v>0</v>
          </cell>
          <cell r="M1343">
            <v>0</v>
          </cell>
          <cell r="N1343">
            <v>0</v>
          </cell>
          <cell r="O1343">
            <v>0</v>
          </cell>
          <cell r="P1343">
            <v>11</v>
          </cell>
          <cell r="Q1343" t="b">
            <v>0</v>
          </cell>
          <cell r="R1343">
            <v>0</v>
          </cell>
          <cell r="S1343">
            <v>418</v>
          </cell>
          <cell r="T1343">
            <v>11</v>
          </cell>
          <cell r="U1343" t="str">
            <v/>
          </cell>
          <cell r="V1343">
            <v>0</v>
          </cell>
          <cell r="W1343" t="str">
            <v>FALSE עין מאהל</v>
          </cell>
          <cell r="X1343">
            <v>2</v>
          </cell>
          <cell r="Y1343">
            <v>0</v>
          </cell>
          <cell r="Z1343">
            <v>10</v>
          </cell>
          <cell r="AA1343" t="str">
            <v>Gap</v>
          </cell>
          <cell r="AB1343">
            <v>0</v>
          </cell>
        </row>
        <row r="1344">
          <cell r="B1344">
            <v>532</v>
          </cell>
          <cell r="C1344" t="str">
            <v>עין מאהל</v>
          </cell>
          <cell r="D1344">
            <v>7700</v>
          </cell>
          <cell r="E1344" t="str">
            <v>ק</v>
          </cell>
          <cell r="F1344" t="str">
            <v>ק עין מאהל</v>
          </cell>
          <cell r="G1344" t="str">
            <v>אלתגייר</v>
          </cell>
          <cell r="I1344" t="str">
            <v xml:space="preserve">עין מאהל </v>
          </cell>
          <cell r="J1344">
            <v>4600</v>
          </cell>
          <cell r="K1344">
            <v>4600</v>
          </cell>
          <cell r="L1344">
            <v>0</v>
          </cell>
          <cell r="M1344">
            <v>0</v>
          </cell>
          <cell r="N1344">
            <v>0</v>
          </cell>
          <cell r="O1344">
            <v>0</v>
          </cell>
          <cell r="P1344">
            <v>11</v>
          </cell>
          <cell r="Q1344" t="b">
            <v>0</v>
          </cell>
          <cell r="R1344">
            <v>0</v>
          </cell>
          <cell r="S1344">
            <v>418</v>
          </cell>
          <cell r="T1344">
            <v>11</v>
          </cell>
          <cell r="U1344" t="str">
            <v/>
          </cell>
          <cell r="V1344">
            <v>0</v>
          </cell>
          <cell r="W1344" t="str">
            <v>FALSE עין מאהל</v>
          </cell>
          <cell r="X1344">
            <v>2</v>
          </cell>
          <cell r="Y1344">
            <v>0</v>
          </cell>
          <cell r="Z1344">
            <v>10</v>
          </cell>
          <cell r="AA1344" t="str">
            <v>Gap</v>
          </cell>
          <cell r="AB1344">
            <v>0</v>
          </cell>
        </row>
        <row r="1345">
          <cell r="B1345">
            <v>7600</v>
          </cell>
          <cell r="C1345" t="str">
            <v>עכו</v>
          </cell>
          <cell r="D1345">
            <v>41149</v>
          </cell>
          <cell r="E1345" t="str">
            <v>פז</v>
          </cell>
          <cell r="F1345" t="str">
            <v>פז עכו</v>
          </cell>
          <cell r="G1345" t="str">
            <v>פז</v>
          </cell>
          <cell r="H1345" t="str">
            <v>לנקרי שמעון</v>
          </cell>
          <cell r="I1345" t="str">
            <v>עכו לנקרי שמעון</v>
          </cell>
          <cell r="J1345">
            <v>22288</v>
          </cell>
          <cell r="K1345">
            <v>22288</v>
          </cell>
          <cell r="L1345">
            <v>0.37836503948312994</v>
          </cell>
          <cell r="M1345">
            <v>8433</v>
          </cell>
          <cell r="N1345">
            <v>0.37836503948312994</v>
          </cell>
          <cell r="O1345">
            <v>8433</v>
          </cell>
          <cell r="P1345">
            <v>17</v>
          </cell>
          <cell r="Q1345" t="b">
            <v>1</v>
          </cell>
          <cell r="R1345">
            <v>6.4</v>
          </cell>
          <cell r="S1345">
            <v>1311</v>
          </cell>
          <cell r="T1345">
            <v>16.7</v>
          </cell>
          <cell r="U1345" t="str">
            <v>Gap</v>
          </cell>
          <cell r="V1345">
            <v>1</v>
          </cell>
          <cell r="W1345" t="str">
            <v>TRUE עכו</v>
          </cell>
          <cell r="X1345">
            <v>21971</v>
          </cell>
          <cell r="Y1345">
            <v>7</v>
          </cell>
          <cell r="Z1345">
            <v>17</v>
          </cell>
          <cell r="AA1345" t="str">
            <v/>
          </cell>
          <cell r="AB1345">
            <v>8</v>
          </cell>
        </row>
        <row r="1346">
          <cell r="B1346">
            <v>7600</v>
          </cell>
          <cell r="C1346" t="str">
            <v>עכו</v>
          </cell>
          <cell r="D1346">
            <v>41149</v>
          </cell>
          <cell r="E1346" t="str">
            <v>א</v>
          </cell>
          <cell r="F1346" t="str">
            <v>א עכו</v>
          </cell>
          <cell r="G1346" t="str">
            <v>רשימת האיחוד העכואי</v>
          </cell>
          <cell r="I1346" t="str">
            <v xml:space="preserve">עכו </v>
          </cell>
          <cell r="J1346">
            <v>22288</v>
          </cell>
          <cell r="K1346">
            <v>22288</v>
          </cell>
          <cell r="L1346">
            <v>0.187724335965542</v>
          </cell>
          <cell r="M1346">
            <v>4184</v>
          </cell>
          <cell r="N1346">
            <v>0.187724335965542</v>
          </cell>
          <cell r="O1346">
            <v>4184</v>
          </cell>
          <cell r="P1346">
            <v>17</v>
          </cell>
          <cell r="Q1346" t="b">
            <v>1</v>
          </cell>
          <cell r="R1346">
            <v>3.2</v>
          </cell>
          <cell r="S1346">
            <v>1311</v>
          </cell>
          <cell r="T1346">
            <v>16.7</v>
          </cell>
          <cell r="U1346" t="str">
            <v>Gap</v>
          </cell>
          <cell r="V1346">
            <v>0</v>
          </cell>
          <cell r="W1346" t="str">
            <v>TRUE עכו</v>
          </cell>
          <cell r="X1346">
            <v>21971</v>
          </cell>
          <cell r="Y1346">
            <v>3</v>
          </cell>
          <cell r="Z1346">
            <v>17</v>
          </cell>
          <cell r="AA1346" t="str">
            <v/>
          </cell>
          <cell r="AB1346">
            <v>3</v>
          </cell>
        </row>
        <row r="1347">
          <cell r="B1347">
            <v>7600</v>
          </cell>
          <cell r="C1347" t="str">
            <v>עכו</v>
          </cell>
          <cell r="D1347">
            <v>41149</v>
          </cell>
          <cell r="E1347" t="str">
            <v>שס</v>
          </cell>
          <cell r="F1347" t="str">
            <v>שס עכו</v>
          </cell>
          <cell r="G1347" t="str">
            <v>התאחדות הספרדים העולמית שומרי תורה</v>
          </cell>
          <cell r="I1347" t="str">
            <v xml:space="preserve">עכו </v>
          </cell>
          <cell r="J1347">
            <v>22288</v>
          </cell>
          <cell r="K1347">
            <v>22288</v>
          </cell>
          <cell r="L1347">
            <v>0.13146087580760948</v>
          </cell>
          <cell r="M1347">
            <v>2930</v>
          </cell>
          <cell r="N1347">
            <v>0.13146087580760948</v>
          </cell>
          <cell r="O1347">
            <v>2930</v>
          </cell>
          <cell r="P1347">
            <v>17</v>
          </cell>
          <cell r="Q1347" t="b">
            <v>1</v>
          </cell>
          <cell r="R1347">
            <v>2.2000000000000002</v>
          </cell>
          <cell r="S1347">
            <v>1311</v>
          </cell>
          <cell r="T1347">
            <v>16.7</v>
          </cell>
          <cell r="U1347" t="str">
            <v>Gap</v>
          </cell>
          <cell r="V1347">
            <v>0</v>
          </cell>
          <cell r="W1347" t="str">
            <v>TRUE עכו</v>
          </cell>
          <cell r="X1347">
            <v>21971</v>
          </cell>
          <cell r="Y1347">
            <v>2</v>
          </cell>
          <cell r="Z1347">
            <v>17</v>
          </cell>
          <cell r="AA1347" t="str">
            <v/>
          </cell>
          <cell r="AB1347">
            <v>2</v>
          </cell>
        </row>
        <row r="1348">
          <cell r="B1348">
            <v>7600</v>
          </cell>
          <cell r="C1348" t="str">
            <v>עכו</v>
          </cell>
          <cell r="D1348">
            <v>41149</v>
          </cell>
          <cell r="E1348" t="str">
            <v>חי</v>
          </cell>
          <cell r="F1348" t="str">
            <v>חי עכו</v>
          </cell>
          <cell r="G1348" t="str">
            <v>להעיר את העיר</v>
          </cell>
          <cell r="H1348" t="str">
            <v>פדידה שלמה</v>
          </cell>
          <cell r="I1348" t="str">
            <v>עכו פדידה שלמה</v>
          </cell>
          <cell r="J1348">
            <v>22288</v>
          </cell>
          <cell r="K1348">
            <v>22288</v>
          </cell>
          <cell r="L1348">
            <v>8.7401292175161516E-2</v>
          </cell>
          <cell r="M1348">
            <v>1948</v>
          </cell>
          <cell r="N1348">
            <v>8.7401292175161516E-2</v>
          </cell>
          <cell r="O1348">
            <v>1947.9999999999998</v>
          </cell>
          <cell r="P1348">
            <v>17</v>
          </cell>
          <cell r="Q1348" t="b">
            <v>1</v>
          </cell>
          <cell r="R1348">
            <v>1.5</v>
          </cell>
          <cell r="S1348">
            <v>1311</v>
          </cell>
          <cell r="T1348">
            <v>16.7</v>
          </cell>
          <cell r="U1348" t="str">
            <v>Gap</v>
          </cell>
          <cell r="V1348">
            <v>0</v>
          </cell>
          <cell r="W1348" t="str">
            <v>TRUE עכו</v>
          </cell>
          <cell r="X1348">
            <v>21971</v>
          </cell>
          <cell r="Y1348">
            <v>2</v>
          </cell>
          <cell r="Z1348">
            <v>17</v>
          </cell>
          <cell r="AA1348" t="str">
            <v/>
          </cell>
          <cell r="AB1348">
            <v>2</v>
          </cell>
        </row>
        <row r="1349">
          <cell r="B1349">
            <v>7600</v>
          </cell>
          <cell r="C1349" t="str">
            <v>עכו</v>
          </cell>
          <cell r="D1349">
            <v>41149</v>
          </cell>
          <cell r="E1349" t="str">
            <v>טב</v>
          </cell>
          <cell r="F1349" t="str">
            <v>טב עכו</v>
          </cell>
          <cell r="G1349" t="str">
            <v>הבית היהודי תקומה לעכו</v>
          </cell>
          <cell r="H1349" t="str">
            <v>לוזון רפאל אליהו</v>
          </cell>
          <cell r="I1349" t="str">
            <v>עכו לוזון רפאל אליהו</v>
          </cell>
          <cell r="J1349">
            <v>22288</v>
          </cell>
          <cell r="K1349">
            <v>22288</v>
          </cell>
          <cell r="L1349">
            <v>7.3716798277099788E-2</v>
          </cell>
          <cell r="M1349">
            <v>1643</v>
          </cell>
          <cell r="N1349">
            <v>7.3716798277099788E-2</v>
          </cell>
          <cell r="O1349">
            <v>1643</v>
          </cell>
          <cell r="P1349">
            <v>17</v>
          </cell>
          <cell r="Q1349" t="b">
            <v>1</v>
          </cell>
          <cell r="R1349">
            <v>1.3</v>
          </cell>
          <cell r="S1349">
            <v>1311</v>
          </cell>
          <cell r="T1349">
            <v>16.7</v>
          </cell>
          <cell r="U1349" t="str">
            <v>Gap</v>
          </cell>
          <cell r="V1349">
            <v>0</v>
          </cell>
          <cell r="W1349" t="str">
            <v>TRUE עכו</v>
          </cell>
          <cell r="X1349">
            <v>21971</v>
          </cell>
          <cell r="Y1349">
            <v>1</v>
          </cell>
          <cell r="Z1349">
            <v>17</v>
          </cell>
          <cell r="AA1349" t="str">
            <v/>
          </cell>
          <cell r="AB1349">
            <v>1</v>
          </cell>
        </row>
        <row r="1350">
          <cell r="B1350">
            <v>7600</v>
          </cell>
          <cell r="C1350" t="str">
            <v>עכו</v>
          </cell>
          <cell r="D1350">
            <v>41149</v>
          </cell>
          <cell r="E1350" t="str">
            <v>ם</v>
          </cell>
          <cell r="F1350" t="str">
            <v>ם עכו</v>
          </cell>
          <cell r="G1350" t="str">
            <v>רשימת התקומה העכואית</v>
          </cell>
          <cell r="I1350" t="str">
            <v xml:space="preserve">עכו </v>
          </cell>
          <cell r="J1350">
            <v>22288</v>
          </cell>
          <cell r="K1350">
            <v>22288</v>
          </cell>
          <cell r="L1350">
            <v>7.1249102656137833E-2</v>
          </cell>
          <cell r="M1350">
            <v>1588</v>
          </cell>
          <cell r="N1350">
            <v>7.1249102656137833E-2</v>
          </cell>
          <cell r="O1350">
            <v>1588</v>
          </cell>
          <cell r="P1350">
            <v>17</v>
          </cell>
          <cell r="Q1350" t="b">
            <v>1</v>
          </cell>
          <cell r="R1350">
            <v>1.2</v>
          </cell>
          <cell r="S1350">
            <v>1311</v>
          </cell>
          <cell r="T1350">
            <v>16.7</v>
          </cell>
          <cell r="U1350" t="str">
            <v>Gap</v>
          </cell>
          <cell r="V1350">
            <v>0</v>
          </cell>
          <cell r="W1350" t="str">
            <v>TRUE עכו</v>
          </cell>
          <cell r="X1350">
            <v>21971</v>
          </cell>
          <cell r="Y1350">
            <v>1</v>
          </cell>
          <cell r="Z1350">
            <v>17</v>
          </cell>
          <cell r="AA1350" t="str">
            <v/>
          </cell>
          <cell r="AB1350">
            <v>1</v>
          </cell>
        </row>
        <row r="1351">
          <cell r="B1351">
            <v>7600</v>
          </cell>
          <cell r="C1351" t="str">
            <v>עכו</v>
          </cell>
          <cell r="D1351">
            <v>41149</v>
          </cell>
          <cell r="E1351" t="str">
            <v>וד</v>
          </cell>
          <cell r="F1351" t="str">
            <v>וד עכו</v>
          </cell>
          <cell r="G1351" t="str">
            <v>רשימת עכו</v>
          </cell>
          <cell r="I1351" t="str">
            <v xml:space="preserve">עכו </v>
          </cell>
          <cell r="J1351">
            <v>22288</v>
          </cell>
          <cell r="K1351">
            <v>22288</v>
          </cell>
          <cell r="L1351">
            <v>5.5859655419956925E-2</v>
          </cell>
          <cell r="M1351">
            <v>1245</v>
          </cell>
          <cell r="N1351">
            <v>5.5859655419956925E-2</v>
          </cell>
          <cell r="O1351">
            <v>1245</v>
          </cell>
          <cell r="P1351">
            <v>17</v>
          </cell>
          <cell r="Q1351" t="b">
            <v>1</v>
          </cell>
          <cell r="R1351">
            <v>0.9</v>
          </cell>
          <cell r="S1351">
            <v>1311</v>
          </cell>
          <cell r="T1351">
            <v>16.7</v>
          </cell>
          <cell r="U1351" t="str">
            <v>Gap</v>
          </cell>
          <cell r="V1351">
            <v>0</v>
          </cell>
          <cell r="W1351" t="str">
            <v>TRUE עכו</v>
          </cell>
          <cell r="X1351">
            <v>21971</v>
          </cell>
          <cell r="Y1351">
            <v>1</v>
          </cell>
          <cell r="Z1351">
            <v>17</v>
          </cell>
          <cell r="AA1351" t="str">
            <v/>
          </cell>
          <cell r="AB1351">
            <v>1</v>
          </cell>
        </row>
        <row r="1352">
          <cell r="B1352">
            <v>7600</v>
          </cell>
          <cell r="C1352" t="str">
            <v>עכו</v>
          </cell>
          <cell r="D1352">
            <v>41149</v>
          </cell>
          <cell r="E1352" t="str">
            <v>נץ</v>
          </cell>
          <cell r="F1352" t="str">
            <v>נץ עכו</v>
          </cell>
          <cell r="G1352" t="str">
            <v>נץ</v>
          </cell>
          <cell r="H1352" t="str">
            <v>בן עזרא ישראל</v>
          </cell>
          <cell r="I1352" t="str">
            <v>עכו בן עזרא ישראל</v>
          </cell>
          <cell r="J1352">
            <v>22288</v>
          </cell>
          <cell r="K1352">
            <v>22288</v>
          </cell>
          <cell r="L1352">
            <v>1.4222900215362527E-2</v>
          </cell>
          <cell r="M1352">
            <v>317</v>
          </cell>
          <cell r="N1352">
            <v>1.4222900215362527E-2</v>
          </cell>
          <cell r="O1352">
            <v>317</v>
          </cell>
          <cell r="P1352">
            <v>17</v>
          </cell>
          <cell r="Q1352" t="b">
            <v>0</v>
          </cell>
          <cell r="R1352">
            <v>0</v>
          </cell>
          <cell r="S1352">
            <v>1311</v>
          </cell>
          <cell r="T1352">
            <v>16.7</v>
          </cell>
          <cell r="U1352" t="str">
            <v>Gap</v>
          </cell>
          <cell r="V1352">
            <v>0</v>
          </cell>
          <cell r="W1352" t="str">
            <v>FALSE עכו</v>
          </cell>
          <cell r="X1352">
            <v>317</v>
          </cell>
          <cell r="Y1352">
            <v>0</v>
          </cell>
          <cell r="Z1352">
            <v>17</v>
          </cell>
          <cell r="AA1352" t="str">
            <v/>
          </cell>
          <cell r="AB1352">
            <v>0</v>
          </cell>
        </row>
        <row r="1353">
          <cell r="B1353">
            <v>3660</v>
          </cell>
          <cell r="C1353" t="str">
            <v>עמנואל</v>
          </cell>
          <cell r="D1353">
            <v>1941</v>
          </cell>
          <cell r="E1353" t="str">
            <v>שס</v>
          </cell>
          <cell r="F1353" t="str">
            <v>שס עמנואל</v>
          </cell>
          <cell r="G1353" t="str">
            <v>התאחדות הספרדים העולמית שומרי תורה</v>
          </cell>
          <cell r="H1353" t="str">
            <v>גרשי עזרא</v>
          </cell>
          <cell r="I1353" t="str">
            <v>עמנואל גרשי עזרא</v>
          </cell>
          <cell r="J1353">
            <v>1408</v>
          </cell>
          <cell r="K1353">
            <v>1408</v>
          </cell>
          <cell r="L1353">
            <v>0.25426136363636365</v>
          </cell>
          <cell r="M1353">
            <v>358</v>
          </cell>
          <cell r="N1353">
            <v>0.25426136363636365</v>
          </cell>
          <cell r="O1353">
            <v>358</v>
          </cell>
          <cell r="P1353">
            <v>9</v>
          </cell>
          <cell r="Q1353" t="b">
            <v>1</v>
          </cell>
          <cell r="R1353">
            <v>2.2999999999999998</v>
          </cell>
          <cell r="S1353">
            <v>156</v>
          </cell>
          <cell r="T1353">
            <v>8.1</v>
          </cell>
          <cell r="U1353" t="str">
            <v>Gap</v>
          </cell>
          <cell r="V1353">
            <v>1</v>
          </cell>
          <cell r="W1353" t="str">
            <v>TRUE עמנואל</v>
          </cell>
          <cell r="X1353">
            <v>1272</v>
          </cell>
          <cell r="Y1353">
            <v>3</v>
          </cell>
          <cell r="Z1353">
            <v>9</v>
          </cell>
          <cell r="AA1353" t="str">
            <v/>
          </cell>
          <cell r="AB1353">
            <v>4</v>
          </cell>
        </row>
        <row r="1354">
          <cell r="B1354">
            <v>3660</v>
          </cell>
          <cell r="C1354" t="str">
            <v>עמנואל</v>
          </cell>
          <cell r="D1354">
            <v>1941</v>
          </cell>
          <cell r="E1354" t="str">
            <v>חץ</v>
          </cell>
          <cell r="F1354" t="str">
            <v>חץ עמנואל</v>
          </cell>
          <cell r="G1354" t="str">
            <v>עושים בשבילך</v>
          </cell>
          <cell r="I1354" t="str">
            <v xml:space="preserve">עמנואל </v>
          </cell>
          <cell r="J1354">
            <v>1408</v>
          </cell>
          <cell r="K1354">
            <v>1408</v>
          </cell>
          <cell r="L1354">
            <v>0.19318181818181818</v>
          </cell>
          <cell r="M1354">
            <v>272</v>
          </cell>
          <cell r="N1354">
            <v>0.19318181818181818</v>
          </cell>
          <cell r="O1354">
            <v>272</v>
          </cell>
          <cell r="P1354">
            <v>9</v>
          </cell>
          <cell r="Q1354" t="b">
            <v>1</v>
          </cell>
          <cell r="R1354">
            <v>1.7</v>
          </cell>
          <cell r="S1354">
            <v>156</v>
          </cell>
          <cell r="T1354">
            <v>8.1</v>
          </cell>
          <cell r="U1354" t="str">
            <v>Gap</v>
          </cell>
          <cell r="V1354">
            <v>0</v>
          </cell>
          <cell r="W1354" t="str">
            <v>TRUE עמנואל</v>
          </cell>
          <cell r="X1354">
            <v>1272</v>
          </cell>
          <cell r="Y1354">
            <v>2</v>
          </cell>
          <cell r="Z1354">
            <v>9</v>
          </cell>
          <cell r="AA1354" t="str">
            <v/>
          </cell>
          <cell r="AB1354">
            <v>2</v>
          </cell>
        </row>
        <row r="1355">
          <cell r="B1355">
            <v>3660</v>
          </cell>
          <cell r="C1355" t="str">
            <v>עמנואל</v>
          </cell>
          <cell r="D1355">
            <v>1941</v>
          </cell>
          <cell r="E1355" t="str">
            <v>ק</v>
          </cell>
          <cell r="F1355" t="str">
            <v>ק עמנואל</v>
          </cell>
          <cell r="G1355" t="str">
            <v>רשימת התורה המאוחדת</v>
          </cell>
          <cell r="I1355" t="str">
            <v xml:space="preserve">עמנואל </v>
          </cell>
          <cell r="J1355">
            <v>1408</v>
          </cell>
          <cell r="K1355">
            <v>1408</v>
          </cell>
          <cell r="L1355">
            <v>0.19034090909090909</v>
          </cell>
          <cell r="M1355">
            <v>268</v>
          </cell>
          <cell r="N1355">
            <v>0.19034090909090909</v>
          </cell>
          <cell r="O1355">
            <v>268</v>
          </cell>
          <cell r="P1355">
            <v>9</v>
          </cell>
          <cell r="Q1355" t="b">
            <v>1</v>
          </cell>
          <cell r="R1355">
            <v>1.7</v>
          </cell>
          <cell r="S1355">
            <v>156</v>
          </cell>
          <cell r="T1355">
            <v>8.1</v>
          </cell>
          <cell r="U1355" t="str">
            <v>Gap</v>
          </cell>
          <cell r="V1355">
            <v>0</v>
          </cell>
          <cell r="W1355" t="str">
            <v>TRUE עמנואל</v>
          </cell>
          <cell r="X1355">
            <v>1272</v>
          </cell>
          <cell r="Y1355">
            <v>2</v>
          </cell>
          <cell r="Z1355">
            <v>9</v>
          </cell>
          <cell r="AA1355" t="str">
            <v/>
          </cell>
          <cell r="AB1355">
            <v>2</v>
          </cell>
        </row>
        <row r="1356">
          <cell r="B1356">
            <v>3660</v>
          </cell>
          <cell r="C1356" t="str">
            <v>עמנואל</v>
          </cell>
          <cell r="D1356">
            <v>1941</v>
          </cell>
          <cell r="E1356" t="str">
            <v>זך</v>
          </cell>
          <cell r="F1356" t="str">
            <v>זך עמנואל</v>
          </cell>
          <cell r="G1356" t="str">
            <v>הרשימה התורנית למען עמנואל</v>
          </cell>
          <cell r="I1356" t="str">
            <v xml:space="preserve">עמנואל </v>
          </cell>
          <cell r="J1356">
            <v>1408</v>
          </cell>
          <cell r="K1356">
            <v>1408</v>
          </cell>
          <cell r="L1356">
            <v>0.1328125</v>
          </cell>
          <cell r="M1356">
            <v>187</v>
          </cell>
          <cell r="N1356">
            <v>0.1328125</v>
          </cell>
          <cell r="O1356">
            <v>187</v>
          </cell>
          <cell r="P1356">
            <v>9</v>
          </cell>
          <cell r="Q1356" t="b">
            <v>1</v>
          </cell>
          <cell r="R1356">
            <v>1.2</v>
          </cell>
          <cell r="S1356">
            <v>156</v>
          </cell>
          <cell r="T1356">
            <v>8.1</v>
          </cell>
          <cell r="U1356" t="str">
            <v>Gap</v>
          </cell>
          <cell r="V1356">
            <v>0</v>
          </cell>
          <cell r="W1356" t="str">
            <v>TRUE עמנואל</v>
          </cell>
          <cell r="X1356">
            <v>1272</v>
          </cell>
          <cell r="Y1356">
            <v>1</v>
          </cell>
          <cell r="Z1356">
            <v>9</v>
          </cell>
          <cell r="AA1356" t="str">
            <v/>
          </cell>
          <cell r="AB1356">
            <v>1</v>
          </cell>
        </row>
        <row r="1357">
          <cell r="B1357">
            <v>3660</v>
          </cell>
          <cell r="C1357" t="str">
            <v>עמנואל</v>
          </cell>
          <cell r="D1357">
            <v>1941</v>
          </cell>
          <cell r="E1357" t="str">
            <v>קץ</v>
          </cell>
          <cell r="F1357" t="str">
            <v>קץ עמנואל</v>
          </cell>
          <cell r="G1357" t="str">
            <v>חינוך עם נשמה</v>
          </cell>
          <cell r="I1357" t="str">
            <v xml:space="preserve">עמנואל </v>
          </cell>
          <cell r="J1357">
            <v>1408</v>
          </cell>
          <cell r="K1357">
            <v>1408</v>
          </cell>
          <cell r="L1357">
            <v>0.1328125</v>
          </cell>
          <cell r="M1357">
            <v>187</v>
          </cell>
          <cell r="N1357">
            <v>0.1328125</v>
          </cell>
          <cell r="O1357">
            <v>187</v>
          </cell>
          <cell r="P1357">
            <v>9</v>
          </cell>
          <cell r="Q1357" t="b">
            <v>1</v>
          </cell>
          <cell r="R1357">
            <v>1.2</v>
          </cell>
          <cell r="S1357">
            <v>156</v>
          </cell>
          <cell r="T1357">
            <v>8.1</v>
          </cell>
          <cell r="U1357" t="str">
            <v>Gap</v>
          </cell>
          <cell r="V1357">
            <v>0</v>
          </cell>
          <cell r="W1357" t="str">
            <v>TRUE עמנואל</v>
          </cell>
          <cell r="X1357">
            <v>1272</v>
          </cell>
          <cell r="Y1357">
            <v>1</v>
          </cell>
          <cell r="Z1357">
            <v>9</v>
          </cell>
          <cell r="AA1357" t="str">
            <v/>
          </cell>
          <cell r="AB1357">
            <v>1</v>
          </cell>
        </row>
        <row r="1358">
          <cell r="B1358">
            <v>3660</v>
          </cell>
          <cell r="C1358" t="str">
            <v>עמנואל</v>
          </cell>
          <cell r="D1358">
            <v>1941</v>
          </cell>
          <cell r="E1358" t="str">
            <v>חן</v>
          </cell>
          <cell r="F1358" t="str">
            <v>חן עמנואל</v>
          </cell>
          <cell r="G1358" t="str">
            <v>ביחד</v>
          </cell>
          <cell r="H1358" t="str">
            <v>חדד אברהם</v>
          </cell>
          <cell r="I1358" t="str">
            <v>עמנואל חדד אברהם</v>
          </cell>
          <cell r="J1358">
            <v>1408</v>
          </cell>
          <cell r="K1358">
            <v>1408</v>
          </cell>
          <cell r="L1358">
            <v>7.5284090909090912E-2</v>
          </cell>
          <cell r="M1358">
            <v>106</v>
          </cell>
          <cell r="N1358">
            <v>7.5284090909090912E-2</v>
          </cell>
          <cell r="O1358">
            <v>106</v>
          </cell>
          <cell r="P1358">
            <v>9</v>
          </cell>
          <cell r="Q1358" t="b">
            <v>0</v>
          </cell>
          <cell r="R1358">
            <v>0</v>
          </cell>
          <cell r="S1358">
            <v>156</v>
          </cell>
          <cell r="T1358">
            <v>8.1</v>
          </cell>
          <cell r="U1358" t="str">
            <v>Gap</v>
          </cell>
          <cell r="V1358">
            <v>0</v>
          </cell>
          <cell r="W1358" t="str">
            <v>FALSE עמנואל</v>
          </cell>
          <cell r="X1358">
            <v>136</v>
          </cell>
          <cell r="Y1358">
            <v>0</v>
          </cell>
          <cell r="Z1358">
            <v>9</v>
          </cell>
          <cell r="AA1358" t="str">
            <v/>
          </cell>
          <cell r="AB1358">
            <v>0</v>
          </cell>
        </row>
        <row r="1359">
          <cell r="B1359">
            <v>3660</v>
          </cell>
          <cell r="C1359" t="str">
            <v>עמנואל</v>
          </cell>
          <cell r="D1359">
            <v>1941</v>
          </cell>
          <cell r="E1359" t="str">
            <v>נץ</v>
          </cell>
          <cell r="F1359" t="str">
            <v>נץ עמנואל</v>
          </cell>
          <cell r="G1359" t="str">
            <v>עוצמה לישראל</v>
          </cell>
          <cell r="H1359" t="str">
            <v>זינגר דוד</v>
          </cell>
          <cell r="I1359" t="str">
            <v>עמנואל זינגר דוד</v>
          </cell>
          <cell r="J1359">
            <v>1408</v>
          </cell>
          <cell r="K1359">
            <v>1408</v>
          </cell>
          <cell r="L1359">
            <v>1.9176136363636364E-2</v>
          </cell>
          <cell r="M1359">
            <v>27</v>
          </cell>
          <cell r="N1359">
            <v>1.9176136363636364E-2</v>
          </cell>
          <cell r="O1359">
            <v>27</v>
          </cell>
          <cell r="P1359">
            <v>9</v>
          </cell>
          <cell r="Q1359" t="b">
            <v>0</v>
          </cell>
          <cell r="R1359">
            <v>0</v>
          </cell>
          <cell r="S1359">
            <v>156</v>
          </cell>
          <cell r="T1359">
            <v>8.1</v>
          </cell>
          <cell r="U1359" t="str">
            <v>Gap</v>
          </cell>
          <cell r="V1359">
            <v>0</v>
          </cell>
          <cell r="W1359" t="str">
            <v>FALSE עמנואל</v>
          </cell>
          <cell r="X1359">
            <v>136</v>
          </cell>
          <cell r="Y1359">
            <v>0</v>
          </cell>
          <cell r="Z1359">
            <v>9</v>
          </cell>
          <cell r="AA1359" t="str">
            <v/>
          </cell>
          <cell r="AB1359">
            <v>0</v>
          </cell>
        </row>
        <row r="1360">
          <cell r="B1360">
            <v>3660</v>
          </cell>
          <cell r="C1360" t="str">
            <v>עמנואל</v>
          </cell>
          <cell r="D1360">
            <v>1941</v>
          </cell>
          <cell r="E1360" t="str">
            <v>חי</v>
          </cell>
          <cell r="F1360" t="str">
            <v>חי עמנואל</v>
          </cell>
          <cell r="G1360" t="str">
            <v>נעשה ונצליח</v>
          </cell>
          <cell r="H1360" t="str">
            <v>גפני אליהו</v>
          </cell>
          <cell r="I1360" t="str">
            <v>עמנואל גפני אליהו</v>
          </cell>
          <cell r="J1360">
            <v>1408</v>
          </cell>
          <cell r="K1360">
            <v>1408</v>
          </cell>
          <cell r="L1360">
            <v>2.130681818181818E-3</v>
          </cell>
          <cell r="M1360">
            <v>3</v>
          </cell>
          <cell r="N1360">
            <v>2.130681818181818E-3</v>
          </cell>
          <cell r="O1360">
            <v>3</v>
          </cell>
          <cell r="P1360">
            <v>9</v>
          </cell>
          <cell r="Q1360" t="b">
            <v>0</v>
          </cell>
          <cell r="R1360">
            <v>0</v>
          </cell>
          <cell r="S1360">
            <v>156</v>
          </cell>
          <cell r="T1360">
            <v>8.1</v>
          </cell>
          <cell r="U1360" t="str">
            <v>Gap</v>
          </cell>
          <cell r="V1360">
            <v>0</v>
          </cell>
          <cell r="W1360" t="str">
            <v>FALSE עמנואל</v>
          </cell>
          <cell r="X1360">
            <v>136</v>
          </cell>
          <cell r="Y1360">
            <v>0</v>
          </cell>
          <cell r="Z1360">
            <v>9</v>
          </cell>
          <cell r="AA1360" t="str">
            <v/>
          </cell>
          <cell r="AB1360">
            <v>0</v>
          </cell>
        </row>
        <row r="1361">
          <cell r="B1361">
            <v>534</v>
          </cell>
          <cell r="C1361" t="str">
            <v>עספיא</v>
          </cell>
          <cell r="D1361">
            <v>8270</v>
          </cell>
          <cell r="E1361" t="str">
            <v>ת</v>
          </cell>
          <cell r="F1361" t="str">
            <v>ת עספיא</v>
          </cell>
          <cell r="G1361" t="str">
            <v>אלאמל</v>
          </cell>
          <cell r="I1361" t="str">
            <v xml:space="preserve">עספיא </v>
          </cell>
          <cell r="J1361">
            <v>6802</v>
          </cell>
          <cell r="K1361">
            <v>6802</v>
          </cell>
          <cell r="L1361">
            <v>0.14598647456630404</v>
          </cell>
          <cell r="M1361">
            <v>993</v>
          </cell>
          <cell r="N1361">
            <v>0.14598647456630404</v>
          </cell>
          <cell r="O1361">
            <v>993</v>
          </cell>
          <cell r="P1361">
            <v>11</v>
          </cell>
          <cell r="Q1361" t="b">
            <v>1</v>
          </cell>
          <cell r="R1361">
            <v>1.6</v>
          </cell>
          <cell r="S1361">
            <v>618</v>
          </cell>
          <cell r="T1361">
            <v>10.500000000000002</v>
          </cell>
          <cell r="U1361" t="str">
            <v>Gap</v>
          </cell>
          <cell r="V1361">
            <v>0</v>
          </cell>
          <cell r="W1361" t="str">
            <v>TRUE עספיא</v>
          </cell>
          <cell r="X1361">
            <v>6460</v>
          </cell>
          <cell r="Y1361">
            <v>2</v>
          </cell>
          <cell r="Z1361">
            <v>11</v>
          </cell>
          <cell r="AA1361" t="str">
            <v/>
          </cell>
          <cell r="AB1361">
            <v>2</v>
          </cell>
        </row>
        <row r="1362">
          <cell r="B1362">
            <v>534</v>
          </cell>
          <cell r="C1362" t="str">
            <v>עספיא</v>
          </cell>
          <cell r="D1362">
            <v>8270</v>
          </cell>
          <cell r="E1362" t="str">
            <v>ע</v>
          </cell>
          <cell r="F1362" t="str">
            <v>ע עספיא</v>
          </cell>
          <cell r="G1362" t="str">
            <v>עספיא אלע'ד</v>
          </cell>
          <cell r="I1362" t="str">
            <v xml:space="preserve">עספיא </v>
          </cell>
          <cell r="J1362">
            <v>6802</v>
          </cell>
          <cell r="K1362">
            <v>6802</v>
          </cell>
          <cell r="L1362">
            <v>0.14142899147309615</v>
          </cell>
          <cell r="M1362">
            <v>962</v>
          </cell>
          <cell r="N1362">
            <v>0.14142899147309615</v>
          </cell>
          <cell r="O1362">
            <v>962</v>
          </cell>
          <cell r="P1362">
            <v>11</v>
          </cell>
          <cell r="Q1362" t="b">
            <v>1</v>
          </cell>
          <cell r="R1362">
            <v>1.6</v>
          </cell>
          <cell r="S1362">
            <v>618</v>
          </cell>
          <cell r="T1362">
            <v>10.500000000000002</v>
          </cell>
          <cell r="U1362" t="str">
            <v>Gap</v>
          </cell>
          <cell r="V1362">
            <v>0</v>
          </cell>
          <cell r="W1362" t="str">
            <v>TRUE עספיא</v>
          </cell>
          <cell r="X1362">
            <v>6460</v>
          </cell>
          <cell r="Y1362">
            <v>2</v>
          </cell>
          <cell r="Z1362">
            <v>11</v>
          </cell>
          <cell r="AA1362" t="str">
            <v/>
          </cell>
          <cell r="AB1362">
            <v>2</v>
          </cell>
        </row>
        <row r="1363">
          <cell r="B1363">
            <v>534</v>
          </cell>
          <cell r="C1363" t="str">
            <v>עספיא</v>
          </cell>
          <cell r="D1363">
            <v>8270</v>
          </cell>
          <cell r="E1363" t="str">
            <v>נ</v>
          </cell>
          <cell r="F1363" t="str">
            <v>נ עספיא</v>
          </cell>
          <cell r="G1363" t="str">
            <v>עיספיא אל מואחדה</v>
          </cell>
          <cell r="I1363" t="str">
            <v xml:space="preserve">עספיא </v>
          </cell>
          <cell r="J1363">
            <v>6802</v>
          </cell>
          <cell r="K1363">
            <v>6802</v>
          </cell>
          <cell r="L1363">
            <v>0.1259923551896501</v>
          </cell>
          <cell r="M1363">
            <v>857</v>
          </cell>
          <cell r="N1363">
            <v>0.1259923551896501</v>
          </cell>
          <cell r="O1363">
            <v>857</v>
          </cell>
          <cell r="P1363">
            <v>11</v>
          </cell>
          <cell r="Q1363" t="b">
            <v>1</v>
          </cell>
          <cell r="R1363">
            <v>1.4</v>
          </cell>
          <cell r="S1363">
            <v>618</v>
          </cell>
          <cell r="T1363">
            <v>10.500000000000002</v>
          </cell>
          <cell r="U1363" t="str">
            <v>Gap</v>
          </cell>
          <cell r="V1363">
            <v>0</v>
          </cell>
          <cell r="W1363" t="str">
            <v>TRUE עספיא</v>
          </cell>
          <cell r="X1363">
            <v>6460</v>
          </cell>
          <cell r="Y1363">
            <v>1</v>
          </cell>
          <cell r="Z1363">
            <v>11</v>
          </cell>
          <cell r="AA1363" t="str">
            <v/>
          </cell>
          <cell r="AB1363">
            <v>1</v>
          </cell>
        </row>
        <row r="1364">
          <cell r="B1364">
            <v>534</v>
          </cell>
          <cell r="C1364" t="str">
            <v>עספיא</v>
          </cell>
          <cell r="D1364">
            <v>8270</v>
          </cell>
          <cell r="E1364" t="str">
            <v>חב</v>
          </cell>
          <cell r="F1364" t="str">
            <v>חב עספיא</v>
          </cell>
          <cell r="G1364" t="str">
            <v>עוספיא אלמחבה</v>
          </cell>
          <cell r="I1364" t="str">
            <v xml:space="preserve">עספיא </v>
          </cell>
          <cell r="J1364">
            <v>6802</v>
          </cell>
          <cell r="K1364">
            <v>6802</v>
          </cell>
          <cell r="L1364">
            <v>0.11908262275801235</v>
          </cell>
          <cell r="M1364">
            <v>810</v>
          </cell>
          <cell r="N1364">
            <v>0.11908262275801235</v>
          </cell>
          <cell r="O1364">
            <v>810</v>
          </cell>
          <cell r="P1364">
            <v>11</v>
          </cell>
          <cell r="Q1364" t="b">
            <v>1</v>
          </cell>
          <cell r="R1364">
            <v>1.3</v>
          </cell>
          <cell r="S1364">
            <v>618</v>
          </cell>
          <cell r="T1364">
            <v>10.500000000000002</v>
          </cell>
          <cell r="U1364" t="str">
            <v>Gap</v>
          </cell>
          <cell r="V1364">
            <v>0</v>
          </cell>
          <cell r="W1364" t="str">
            <v>TRUE עספיא</v>
          </cell>
          <cell r="X1364">
            <v>6460</v>
          </cell>
          <cell r="Y1364">
            <v>1</v>
          </cell>
          <cell r="Z1364">
            <v>11</v>
          </cell>
          <cell r="AA1364" t="str">
            <v/>
          </cell>
          <cell r="AB1364">
            <v>1</v>
          </cell>
        </row>
        <row r="1365">
          <cell r="B1365">
            <v>534</v>
          </cell>
          <cell r="C1365" t="str">
            <v>עספיא</v>
          </cell>
          <cell r="D1365">
            <v>8270</v>
          </cell>
          <cell r="E1365" t="str">
            <v>עלם</v>
          </cell>
          <cell r="F1365" t="str">
            <v>עלם עספיא</v>
          </cell>
          <cell r="G1365" t="str">
            <v>עלם</v>
          </cell>
          <cell r="I1365" t="str">
            <v xml:space="preserve">עספיא </v>
          </cell>
          <cell r="J1365">
            <v>6802</v>
          </cell>
          <cell r="K1365">
            <v>6802</v>
          </cell>
          <cell r="L1365">
            <v>0.10599823581299618</v>
          </cell>
          <cell r="M1365">
            <v>721</v>
          </cell>
          <cell r="N1365">
            <v>0.10599823581299618</v>
          </cell>
          <cell r="O1365">
            <v>721</v>
          </cell>
          <cell r="P1365">
            <v>11</v>
          </cell>
          <cell r="Q1365" t="b">
            <v>1</v>
          </cell>
          <cell r="R1365">
            <v>1.2</v>
          </cell>
          <cell r="S1365">
            <v>618</v>
          </cell>
          <cell r="T1365">
            <v>10.500000000000002</v>
          </cell>
          <cell r="U1365" t="str">
            <v>Gap</v>
          </cell>
          <cell r="V1365">
            <v>0</v>
          </cell>
          <cell r="W1365" t="str">
            <v>TRUE עספיא</v>
          </cell>
          <cell r="X1365">
            <v>6460</v>
          </cell>
          <cell r="Y1365">
            <v>1</v>
          </cell>
          <cell r="Z1365">
            <v>11</v>
          </cell>
          <cell r="AA1365" t="str">
            <v/>
          </cell>
          <cell r="AB1365">
            <v>1</v>
          </cell>
        </row>
        <row r="1366">
          <cell r="B1366">
            <v>534</v>
          </cell>
          <cell r="C1366" t="str">
            <v>עספיא</v>
          </cell>
          <cell r="D1366">
            <v>8270</v>
          </cell>
          <cell r="E1366" t="str">
            <v>הנ</v>
          </cell>
          <cell r="F1366" t="str">
            <v>הנ עספיא</v>
          </cell>
          <cell r="G1366" t="str">
            <v>בלדנא</v>
          </cell>
          <cell r="I1366" t="str">
            <v xml:space="preserve">עספיא </v>
          </cell>
          <cell r="J1366">
            <v>6802</v>
          </cell>
          <cell r="K1366">
            <v>6802</v>
          </cell>
          <cell r="L1366">
            <v>8.5710085269038519E-2</v>
          </cell>
          <cell r="M1366">
            <v>583</v>
          </cell>
          <cell r="N1366">
            <v>8.5710085269038519E-2</v>
          </cell>
          <cell r="O1366">
            <v>583</v>
          </cell>
          <cell r="P1366">
            <v>11</v>
          </cell>
          <cell r="Q1366" t="b">
            <v>1</v>
          </cell>
          <cell r="R1366">
            <v>0.9</v>
          </cell>
          <cell r="S1366">
            <v>618</v>
          </cell>
          <cell r="T1366">
            <v>10.500000000000002</v>
          </cell>
          <cell r="U1366" t="str">
            <v>Gap</v>
          </cell>
          <cell r="V1366">
            <v>0</v>
          </cell>
          <cell r="W1366" t="str">
            <v>TRUE עספיא</v>
          </cell>
          <cell r="X1366">
            <v>6460</v>
          </cell>
          <cell r="Y1366">
            <v>1</v>
          </cell>
          <cell r="Z1366">
            <v>11</v>
          </cell>
          <cell r="AA1366" t="str">
            <v/>
          </cell>
          <cell r="AB1366">
            <v>1</v>
          </cell>
        </row>
        <row r="1367">
          <cell r="B1367">
            <v>534</v>
          </cell>
          <cell r="C1367" t="str">
            <v>עספיא</v>
          </cell>
          <cell r="D1367">
            <v>8270</v>
          </cell>
          <cell r="E1367" t="str">
            <v>א</v>
          </cell>
          <cell r="F1367" t="str">
            <v>א עספיא</v>
          </cell>
          <cell r="G1367" t="str">
            <v>אחדות</v>
          </cell>
          <cell r="I1367" t="str">
            <v xml:space="preserve">עספיא </v>
          </cell>
          <cell r="J1367">
            <v>6802</v>
          </cell>
          <cell r="K1367">
            <v>6802</v>
          </cell>
          <cell r="L1367">
            <v>7.8065274919141434E-2</v>
          </cell>
          <cell r="M1367">
            <v>531</v>
          </cell>
          <cell r="N1367">
            <v>7.8065274919141434E-2</v>
          </cell>
          <cell r="O1367">
            <v>531</v>
          </cell>
          <cell r="P1367">
            <v>11</v>
          </cell>
          <cell r="Q1367" t="b">
            <v>1</v>
          </cell>
          <cell r="R1367">
            <v>0.9</v>
          </cell>
          <cell r="S1367">
            <v>618</v>
          </cell>
          <cell r="T1367">
            <v>10.500000000000002</v>
          </cell>
          <cell r="U1367" t="str">
            <v>Gap</v>
          </cell>
          <cell r="V1367">
            <v>0</v>
          </cell>
          <cell r="W1367" t="str">
            <v>TRUE עספיא</v>
          </cell>
          <cell r="X1367">
            <v>6460</v>
          </cell>
          <cell r="Y1367">
            <v>1</v>
          </cell>
          <cell r="Z1367">
            <v>11</v>
          </cell>
          <cell r="AA1367" t="str">
            <v/>
          </cell>
          <cell r="AB1367">
            <v>1</v>
          </cell>
        </row>
        <row r="1368">
          <cell r="B1368">
            <v>534</v>
          </cell>
          <cell r="C1368" t="str">
            <v>עספיא</v>
          </cell>
          <cell r="D1368">
            <v>8270</v>
          </cell>
          <cell r="E1368" t="str">
            <v>אע</v>
          </cell>
          <cell r="F1368" t="str">
            <v>אע עספיא</v>
          </cell>
          <cell r="G1368" t="str">
            <v>אבנאא עוספיא</v>
          </cell>
          <cell r="I1368" t="str">
            <v xml:space="preserve">עספיא </v>
          </cell>
          <cell r="J1368">
            <v>6802</v>
          </cell>
          <cell r="K1368">
            <v>6802</v>
          </cell>
          <cell r="L1368">
            <v>7.7036165833578363E-2</v>
          </cell>
          <cell r="M1368">
            <v>524</v>
          </cell>
          <cell r="N1368">
            <v>7.7036165833578363E-2</v>
          </cell>
          <cell r="O1368">
            <v>524</v>
          </cell>
          <cell r="P1368">
            <v>11</v>
          </cell>
          <cell r="Q1368" t="b">
            <v>1</v>
          </cell>
          <cell r="R1368">
            <v>0.8</v>
          </cell>
          <cell r="S1368">
            <v>618</v>
          </cell>
          <cell r="T1368">
            <v>10.500000000000002</v>
          </cell>
          <cell r="U1368" t="str">
            <v>Gap</v>
          </cell>
          <cell r="V1368">
            <v>0</v>
          </cell>
          <cell r="W1368" t="str">
            <v>TRUE עספיא</v>
          </cell>
          <cell r="X1368">
            <v>6460</v>
          </cell>
          <cell r="Y1368">
            <v>1</v>
          </cell>
          <cell r="Z1368">
            <v>11</v>
          </cell>
          <cell r="AA1368" t="str">
            <v/>
          </cell>
          <cell r="AB1368">
            <v>1</v>
          </cell>
        </row>
        <row r="1369">
          <cell r="B1369">
            <v>534</v>
          </cell>
          <cell r="C1369" t="str">
            <v>עספיא</v>
          </cell>
          <cell r="D1369">
            <v>8270</v>
          </cell>
          <cell r="E1369" t="str">
            <v>אס</v>
          </cell>
          <cell r="F1369" t="str">
            <v>אס עספיא</v>
          </cell>
          <cell r="G1369" t="str">
            <v>אחווה ושלום</v>
          </cell>
          <cell r="I1369" t="str">
            <v xml:space="preserve">עספיא </v>
          </cell>
          <cell r="J1369">
            <v>6802</v>
          </cell>
          <cell r="K1369">
            <v>6802</v>
          </cell>
          <cell r="L1369">
            <v>7.0420464569244334E-2</v>
          </cell>
          <cell r="M1369">
            <v>479</v>
          </cell>
          <cell r="N1369">
            <v>7.0420464569244334E-2</v>
          </cell>
          <cell r="O1369">
            <v>478.99999999999994</v>
          </cell>
          <cell r="P1369">
            <v>11</v>
          </cell>
          <cell r="Q1369" t="b">
            <v>1</v>
          </cell>
          <cell r="R1369">
            <v>0.8</v>
          </cell>
          <cell r="S1369">
            <v>618</v>
          </cell>
          <cell r="T1369">
            <v>10.500000000000002</v>
          </cell>
          <cell r="U1369" t="str">
            <v>Gap</v>
          </cell>
          <cell r="V1369">
            <v>0</v>
          </cell>
          <cell r="W1369" t="str">
            <v>TRUE עספיא</v>
          </cell>
          <cell r="X1369">
            <v>6460</v>
          </cell>
          <cell r="Y1369">
            <v>1</v>
          </cell>
          <cell r="Z1369">
            <v>11</v>
          </cell>
          <cell r="AA1369" t="str">
            <v/>
          </cell>
          <cell r="AB1369">
            <v>1</v>
          </cell>
        </row>
        <row r="1370">
          <cell r="B1370">
            <v>534</v>
          </cell>
          <cell r="C1370" t="str">
            <v>עספיא</v>
          </cell>
          <cell r="D1370">
            <v>8270</v>
          </cell>
          <cell r="E1370" t="str">
            <v>נא</v>
          </cell>
          <cell r="F1370" t="str">
            <v>נא עספיא</v>
          </cell>
          <cell r="G1370" t="str">
            <v>אלתעאון ואלבנא</v>
          </cell>
          <cell r="I1370" t="str">
            <v xml:space="preserve">עספיא </v>
          </cell>
          <cell r="J1370">
            <v>6802</v>
          </cell>
          <cell r="K1370">
            <v>6802</v>
          </cell>
          <cell r="L1370">
            <v>4.1752425757130257E-2</v>
          </cell>
          <cell r="M1370">
            <v>284</v>
          </cell>
          <cell r="N1370">
            <v>4.1752425757130257E-2</v>
          </cell>
          <cell r="O1370">
            <v>284</v>
          </cell>
          <cell r="P1370">
            <v>11</v>
          </cell>
          <cell r="Q1370" t="b">
            <v>0</v>
          </cell>
          <cell r="R1370">
            <v>0</v>
          </cell>
          <cell r="S1370">
            <v>618</v>
          </cell>
          <cell r="T1370">
            <v>10.500000000000002</v>
          </cell>
          <cell r="U1370" t="str">
            <v>Gap</v>
          </cell>
          <cell r="V1370">
            <v>0</v>
          </cell>
          <cell r="W1370" t="str">
            <v>FALSE עספיא</v>
          </cell>
          <cell r="X1370">
            <v>342</v>
          </cell>
          <cell r="Y1370">
            <v>0</v>
          </cell>
          <cell r="Z1370">
            <v>11</v>
          </cell>
          <cell r="AA1370" t="str">
            <v/>
          </cell>
          <cell r="AB1370">
            <v>0</v>
          </cell>
        </row>
        <row r="1371">
          <cell r="B1371">
            <v>534</v>
          </cell>
          <cell r="C1371" t="str">
            <v>עספיא</v>
          </cell>
          <cell r="D1371">
            <v>8270</v>
          </cell>
          <cell r="E1371" t="str">
            <v>על</v>
          </cell>
          <cell r="F1371" t="str">
            <v>על עספיא</v>
          </cell>
          <cell r="G1371" t="str">
            <v>אלמוסתקבל</v>
          </cell>
          <cell r="H1371" t="str">
            <v>כיוף וגיה</v>
          </cell>
          <cell r="I1371" t="str">
            <v>עספיא כיוף וגיה</v>
          </cell>
          <cell r="J1371">
            <v>6802</v>
          </cell>
          <cell r="K1371">
            <v>6802</v>
          </cell>
          <cell r="L1371">
            <v>4.7044986768597467E-3</v>
          </cell>
          <cell r="M1371">
            <v>32</v>
          </cell>
          <cell r="N1371">
            <v>4.7044986768597467E-3</v>
          </cell>
          <cell r="O1371">
            <v>31.999999999999996</v>
          </cell>
          <cell r="P1371">
            <v>11</v>
          </cell>
          <cell r="Q1371" t="b">
            <v>0</v>
          </cell>
          <cell r="R1371">
            <v>0</v>
          </cell>
          <cell r="S1371">
            <v>618</v>
          </cell>
          <cell r="T1371">
            <v>10.500000000000002</v>
          </cell>
          <cell r="U1371" t="str">
            <v>Gap</v>
          </cell>
          <cell r="V1371">
            <v>0</v>
          </cell>
          <cell r="W1371" t="str">
            <v>FALSE עספיא</v>
          </cell>
          <cell r="X1371">
            <v>342</v>
          </cell>
          <cell r="Y1371">
            <v>0</v>
          </cell>
          <cell r="Z1371">
            <v>11</v>
          </cell>
          <cell r="AA1371" t="str">
            <v/>
          </cell>
          <cell r="AB1371">
            <v>0</v>
          </cell>
        </row>
        <row r="1372">
          <cell r="B1372">
            <v>534</v>
          </cell>
          <cell r="C1372" t="str">
            <v>עספיא</v>
          </cell>
          <cell r="D1372">
            <v>8270</v>
          </cell>
          <cell r="E1372" t="str">
            <v>נבע</v>
          </cell>
          <cell r="F1372" t="str">
            <v>נבע עספיא</v>
          </cell>
          <cell r="G1372" t="str">
            <v>נבע</v>
          </cell>
          <cell r="H1372" t="str">
            <v>מנסור ראיד</v>
          </cell>
          <cell r="I1372" t="str">
            <v>עספיא מנסור ראיד</v>
          </cell>
          <cell r="J1372">
            <v>6802</v>
          </cell>
          <cell r="K1372">
            <v>6802</v>
          </cell>
          <cell r="L1372">
            <v>2.0582181711261394E-3</v>
          </cell>
          <cell r="M1372">
            <v>14</v>
          </cell>
          <cell r="N1372">
            <v>2.0582181711261394E-3</v>
          </cell>
          <cell r="O1372">
            <v>14</v>
          </cell>
          <cell r="P1372">
            <v>11</v>
          </cell>
          <cell r="Q1372" t="b">
            <v>0</v>
          </cell>
          <cell r="R1372">
            <v>0</v>
          </cell>
          <cell r="S1372">
            <v>618</v>
          </cell>
          <cell r="T1372">
            <v>10.500000000000002</v>
          </cell>
          <cell r="U1372" t="str">
            <v>Gap</v>
          </cell>
          <cell r="V1372">
            <v>0</v>
          </cell>
          <cell r="W1372" t="str">
            <v>FALSE עספיא</v>
          </cell>
          <cell r="X1372">
            <v>342</v>
          </cell>
          <cell r="Y1372">
            <v>0</v>
          </cell>
          <cell r="Z1372">
            <v>11</v>
          </cell>
          <cell r="AA1372" t="str">
            <v/>
          </cell>
          <cell r="AB1372">
            <v>0</v>
          </cell>
        </row>
        <row r="1373">
          <cell r="B1373">
            <v>534</v>
          </cell>
          <cell r="C1373" t="str">
            <v>עספיא</v>
          </cell>
          <cell r="D1373">
            <v>8270</v>
          </cell>
          <cell r="E1373" t="str">
            <v>קנ</v>
          </cell>
          <cell r="F1373" t="str">
            <v>קנ עספיא</v>
          </cell>
          <cell r="G1373" t="str">
            <v>אלפקר</v>
          </cell>
          <cell r="H1373" t="str">
            <v>אבו רוקן שכיב</v>
          </cell>
          <cell r="I1373" t="str">
            <v>עספיא אבו רוקן שכיב</v>
          </cell>
          <cell r="J1373">
            <v>6802</v>
          </cell>
          <cell r="K1373">
            <v>6802</v>
          </cell>
          <cell r="L1373">
            <v>1.1761246692149367E-3</v>
          </cell>
          <cell r="M1373">
            <v>8</v>
          </cell>
          <cell r="N1373">
            <v>1.1761246692149367E-3</v>
          </cell>
          <cell r="O1373">
            <v>7.9999999999999991</v>
          </cell>
          <cell r="P1373">
            <v>11</v>
          </cell>
          <cell r="Q1373" t="b">
            <v>0</v>
          </cell>
          <cell r="R1373">
            <v>0</v>
          </cell>
          <cell r="S1373">
            <v>618</v>
          </cell>
          <cell r="T1373">
            <v>10.500000000000002</v>
          </cell>
          <cell r="U1373" t="str">
            <v>Gap</v>
          </cell>
          <cell r="V1373">
            <v>0</v>
          </cell>
          <cell r="W1373" t="str">
            <v>FALSE עספיא</v>
          </cell>
          <cell r="X1373">
            <v>342</v>
          </cell>
          <cell r="Y1373">
            <v>0</v>
          </cell>
          <cell r="Z1373">
            <v>11</v>
          </cell>
          <cell r="AA1373" t="str">
            <v/>
          </cell>
          <cell r="AB1373">
            <v>0</v>
          </cell>
        </row>
        <row r="1374">
          <cell r="B1374">
            <v>534</v>
          </cell>
          <cell r="C1374" t="str">
            <v>עספיא</v>
          </cell>
          <cell r="D1374">
            <v>8270</v>
          </cell>
          <cell r="E1374" t="str">
            <v>ק</v>
          </cell>
          <cell r="F1374" t="str">
            <v>ק עספיא</v>
          </cell>
          <cell r="G1374" t="str">
            <v>האמונה</v>
          </cell>
          <cell r="H1374" t="str">
            <v>קבלאן ג'יהאד</v>
          </cell>
          <cell r="I1374" t="str">
            <v>עספיא קבלאן ג'יהאד</v>
          </cell>
          <cell r="J1374">
            <v>6802</v>
          </cell>
          <cell r="K1374">
            <v>6802</v>
          </cell>
          <cell r="L1374">
            <v>5.8806233460746834E-4</v>
          </cell>
          <cell r="M1374">
            <v>4</v>
          </cell>
          <cell r="N1374">
            <v>5.8806233460746834E-4</v>
          </cell>
          <cell r="O1374">
            <v>3.9999999999999996</v>
          </cell>
          <cell r="P1374">
            <v>11</v>
          </cell>
          <cell r="Q1374" t="b">
            <v>0</v>
          </cell>
          <cell r="R1374">
            <v>0</v>
          </cell>
          <cell r="S1374">
            <v>618</v>
          </cell>
          <cell r="T1374">
            <v>10.500000000000002</v>
          </cell>
          <cell r="U1374" t="str">
            <v>Gap</v>
          </cell>
          <cell r="V1374">
            <v>0</v>
          </cell>
          <cell r="W1374" t="str">
            <v>FALSE עספיא</v>
          </cell>
          <cell r="X1374">
            <v>342</v>
          </cell>
          <cell r="Y1374">
            <v>0</v>
          </cell>
          <cell r="Z1374">
            <v>11</v>
          </cell>
          <cell r="AA1374" t="str">
            <v/>
          </cell>
          <cell r="AB1374">
            <v>0</v>
          </cell>
        </row>
        <row r="1375">
          <cell r="B1375">
            <v>7700</v>
          </cell>
          <cell r="C1375" t="str">
            <v>עפולה</v>
          </cell>
          <cell r="D1375">
            <v>35679</v>
          </cell>
          <cell r="E1375" t="str">
            <v>פז</v>
          </cell>
          <cell r="F1375" t="str">
            <v>פז עפולה</v>
          </cell>
          <cell r="G1375" t="str">
            <v>עפולה אחת בראשות אבי אלקבץ</v>
          </cell>
          <cell r="H1375" t="str">
            <v>אלקבץ אבי אברהם</v>
          </cell>
          <cell r="I1375" t="str">
            <v>עפולה אלקבץ אבי אברהם</v>
          </cell>
          <cell r="J1375">
            <v>19352</v>
          </cell>
          <cell r="K1375">
            <v>19352</v>
          </cell>
          <cell r="L1375">
            <v>0.1236047953699876</v>
          </cell>
          <cell r="M1375">
            <v>2392</v>
          </cell>
          <cell r="N1375">
            <v>0.1236047953699876</v>
          </cell>
          <cell r="O1375">
            <v>2392</v>
          </cell>
          <cell r="P1375">
            <v>15</v>
          </cell>
          <cell r="Q1375" t="b">
            <v>1</v>
          </cell>
          <cell r="R1375">
            <v>1.9</v>
          </cell>
          <cell r="S1375">
            <v>1290</v>
          </cell>
          <cell r="T1375">
            <v>13.6</v>
          </cell>
          <cell r="U1375" t="str">
            <v>Gap</v>
          </cell>
          <cell r="V1375">
            <v>0</v>
          </cell>
          <cell r="W1375" t="str">
            <v>TRUE עפולה</v>
          </cell>
          <cell r="X1375">
            <v>17480</v>
          </cell>
          <cell r="Y1375">
            <v>2</v>
          </cell>
          <cell r="Z1375">
            <v>14</v>
          </cell>
          <cell r="AA1375" t="str">
            <v>Gap</v>
          </cell>
          <cell r="AB1375">
            <v>2</v>
          </cell>
        </row>
        <row r="1376">
          <cell r="B1376">
            <v>7700</v>
          </cell>
          <cell r="C1376" t="str">
            <v>עפולה</v>
          </cell>
          <cell r="D1376">
            <v>35679</v>
          </cell>
          <cell r="E1376" t="str">
            <v>ע</v>
          </cell>
          <cell r="F1376" t="str">
            <v>ע עפולה</v>
          </cell>
          <cell r="G1376" t="str">
            <v>תנופה לעפולה</v>
          </cell>
          <cell r="H1376" t="str">
            <v>מירון יצחק</v>
          </cell>
          <cell r="I1376" t="str">
            <v>עפולה מירון יצחק</v>
          </cell>
          <cell r="J1376">
            <v>19352</v>
          </cell>
          <cell r="K1376">
            <v>19352</v>
          </cell>
          <cell r="L1376">
            <v>0.10195328648201736</v>
          </cell>
          <cell r="M1376">
            <v>1973</v>
          </cell>
          <cell r="N1376">
            <v>0.10195328648201736</v>
          </cell>
          <cell r="O1376">
            <v>1973</v>
          </cell>
          <cell r="P1376">
            <v>15</v>
          </cell>
          <cell r="Q1376" t="b">
            <v>1</v>
          </cell>
          <cell r="R1376">
            <v>1.5</v>
          </cell>
          <cell r="S1376">
            <v>1290</v>
          </cell>
          <cell r="T1376">
            <v>13.6</v>
          </cell>
          <cell r="U1376" t="str">
            <v>Gap</v>
          </cell>
          <cell r="V1376">
            <v>0</v>
          </cell>
          <cell r="W1376" t="str">
            <v>TRUE עפולה</v>
          </cell>
          <cell r="X1376">
            <v>17480</v>
          </cell>
          <cell r="Y1376">
            <v>2</v>
          </cell>
          <cell r="Z1376">
            <v>14</v>
          </cell>
          <cell r="AA1376" t="str">
            <v>Gap</v>
          </cell>
          <cell r="AB1376">
            <v>2</v>
          </cell>
        </row>
        <row r="1377">
          <cell r="B1377">
            <v>7700</v>
          </cell>
          <cell r="C1377" t="str">
            <v>עפולה</v>
          </cell>
          <cell r="D1377">
            <v>35679</v>
          </cell>
          <cell r="E1377" t="str">
            <v>שסג</v>
          </cell>
          <cell r="F1377" t="str">
            <v>שסג עפולה</v>
          </cell>
          <cell r="G1377" t="str">
            <v>גשר-אחים אנחנו</v>
          </cell>
          <cell r="I1377" t="str">
            <v xml:space="preserve">עפולה </v>
          </cell>
          <cell r="J1377">
            <v>19352</v>
          </cell>
          <cell r="K1377">
            <v>19352</v>
          </cell>
          <cell r="L1377">
            <v>9.0378255477470026E-2</v>
          </cell>
          <cell r="M1377">
            <v>1749</v>
          </cell>
          <cell r="N1377">
            <v>9.0378255477470026E-2</v>
          </cell>
          <cell r="O1377">
            <v>1749</v>
          </cell>
          <cell r="P1377">
            <v>15</v>
          </cell>
          <cell r="Q1377" t="b">
            <v>1</v>
          </cell>
          <cell r="R1377">
            <v>1.4</v>
          </cell>
          <cell r="S1377">
            <v>1290</v>
          </cell>
          <cell r="T1377">
            <v>13.6</v>
          </cell>
          <cell r="U1377" t="str">
            <v>Gap</v>
          </cell>
          <cell r="V1377">
            <v>0</v>
          </cell>
          <cell r="W1377" t="str">
            <v>TRUE עפולה</v>
          </cell>
          <cell r="X1377">
            <v>17480</v>
          </cell>
          <cell r="Y1377">
            <v>2</v>
          </cell>
          <cell r="Z1377">
            <v>14</v>
          </cell>
          <cell r="AA1377" t="str">
            <v>Gap</v>
          </cell>
          <cell r="AB1377">
            <v>2</v>
          </cell>
        </row>
        <row r="1378">
          <cell r="B1378">
            <v>7700</v>
          </cell>
          <cell r="C1378" t="str">
            <v>עפולה</v>
          </cell>
          <cell r="D1378">
            <v>35679</v>
          </cell>
          <cell r="E1378" t="str">
            <v>טב</v>
          </cell>
          <cell r="F1378" t="str">
            <v>טב עפולה</v>
          </cell>
          <cell r="G1378" t="str">
            <v>הבית היהודי בראשות חביב פרץ</v>
          </cell>
          <cell r="I1378" t="str">
            <v xml:space="preserve">עפולה </v>
          </cell>
          <cell r="J1378">
            <v>19352</v>
          </cell>
          <cell r="K1378">
            <v>19352</v>
          </cell>
          <cell r="L1378">
            <v>8.8414634146341459E-2</v>
          </cell>
          <cell r="M1378">
            <v>1711</v>
          </cell>
          <cell r="N1378">
            <v>8.8414634146341459E-2</v>
          </cell>
          <cell r="O1378">
            <v>1711</v>
          </cell>
          <cell r="P1378">
            <v>15</v>
          </cell>
          <cell r="Q1378" t="b">
            <v>1</v>
          </cell>
          <cell r="R1378">
            <v>1.3</v>
          </cell>
          <cell r="S1378">
            <v>1290</v>
          </cell>
          <cell r="T1378">
            <v>13.6</v>
          </cell>
          <cell r="U1378" t="str">
            <v>Gap</v>
          </cell>
          <cell r="V1378">
            <v>0</v>
          </cell>
          <cell r="W1378" t="str">
            <v>TRUE עפולה</v>
          </cell>
          <cell r="X1378">
            <v>17480</v>
          </cell>
          <cell r="Y1378">
            <v>1</v>
          </cell>
          <cell r="Z1378">
            <v>14</v>
          </cell>
          <cell r="AA1378" t="str">
            <v>Gap</v>
          </cell>
          <cell r="AB1378">
            <v>1</v>
          </cell>
        </row>
        <row r="1379">
          <cell r="B1379">
            <v>7700</v>
          </cell>
          <cell r="C1379" t="str">
            <v>עפולה</v>
          </cell>
          <cell r="D1379">
            <v>35679</v>
          </cell>
          <cell r="E1379" t="str">
            <v>ל</v>
          </cell>
          <cell r="F1379" t="str">
            <v>ל עפולה</v>
          </cell>
          <cell r="G1379" t="str">
            <v>עפולה ביתנו</v>
          </cell>
          <cell r="I1379" t="str">
            <v xml:space="preserve">עפולה </v>
          </cell>
          <cell r="J1379">
            <v>19352</v>
          </cell>
          <cell r="K1379">
            <v>19352</v>
          </cell>
          <cell r="L1379">
            <v>8.3298883836295995E-2</v>
          </cell>
          <cell r="M1379">
            <v>1612</v>
          </cell>
          <cell r="N1379">
            <v>8.3298883836295995E-2</v>
          </cell>
          <cell r="O1379">
            <v>1612</v>
          </cell>
          <cell r="P1379">
            <v>15</v>
          </cell>
          <cell r="Q1379" t="b">
            <v>1</v>
          </cell>
          <cell r="R1379">
            <v>1.2</v>
          </cell>
          <cell r="S1379">
            <v>1290</v>
          </cell>
          <cell r="T1379">
            <v>13.6</v>
          </cell>
          <cell r="U1379" t="str">
            <v>Gap</v>
          </cell>
          <cell r="V1379">
            <v>0</v>
          </cell>
          <cell r="W1379" t="str">
            <v>TRUE עפולה</v>
          </cell>
          <cell r="X1379">
            <v>17480</v>
          </cell>
          <cell r="Y1379">
            <v>1</v>
          </cell>
          <cell r="Z1379">
            <v>14</v>
          </cell>
          <cell r="AA1379" t="str">
            <v>Gap</v>
          </cell>
          <cell r="AB1379">
            <v>1</v>
          </cell>
        </row>
        <row r="1380">
          <cell r="B1380">
            <v>7700</v>
          </cell>
          <cell r="C1380" t="str">
            <v>עפולה</v>
          </cell>
          <cell r="D1380">
            <v>35679</v>
          </cell>
          <cell r="E1380" t="str">
            <v>ק</v>
          </cell>
          <cell r="F1380" t="str">
            <v>ק עפולה</v>
          </cell>
          <cell r="G1380" t="str">
            <v>יחד</v>
          </cell>
          <cell r="I1380" t="str">
            <v xml:space="preserve">עפולה </v>
          </cell>
          <cell r="J1380">
            <v>19352</v>
          </cell>
          <cell r="K1380">
            <v>19352</v>
          </cell>
          <cell r="L1380">
            <v>8.1335262505167427E-2</v>
          </cell>
          <cell r="M1380">
            <v>1574</v>
          </cell>
          <cell r="N1380">
            <v>8.1335262505167427E-2</v>
          </cell>
          <cell r="O1380">
            <v>1574</v>
          </cell>
          <cell r="P1380">
            <v>15</v>
          </cell>
          <cell r="Q1380" t="b">
            <v>1</v>
          </cell>
          <cell r="R1380">
            <v>1.2</v>
          </cell>
          <cell r="S1380">
            <v>1290</v>
          </cell>
          <cell r="T1380">
            <v>13.6</v>
          </cell>
          <cell r="U1380" t="str">
            <v>Gap</v>
          </cell>
          <cell r="V1380">
            <v>0</v>
          </cell>
          <cell r="W1380" t="str">
            <v>TRUE עפולה</v>
          </cell>
          <cell r="X1380">
            <v>17480</v>
          </cell>
          <cell r="Y1380">
            <v>1</v>
          </cell>
          <cell r="Z1380">
            <v>14</v>
          </cell>
          <cell r="AA1380" t="str">
            <v>Gap</v>
          </cell>
          <cell r="AB1380">
            <v>1</v>
          </cell>
        </row>
        <row r="1381">
          <cell r="B1381">
            <v>7700</v>
          </cell>
          <cell r="C1381" t="str">
            <v>עפולה</v>
          </cell>
          <cell r="D1381">
            <v>35679</v>
          </cell>
          <cell r="E1381" t="str">
            <v>ח</v>
          </cell>
          <cell r="F1381" t="str">
            <v>ח עפולה</v>
          </cell>
          <cell r="G1381" t="str">
            <v>העפולאים</v>
          </cell>
          <cell r="I1381" t="str">
            <v xml:space="preserve">עפולה </v>
          </cell>
          <cell r="J1381">
            <v>19352</v>
          </cell>
          <cell r="K1381">
            <v>19352</v>
          </cell>
          <cell r="L1381">
            <v>7.3119057461761061E-2</v>
          </cell>
          <cell r="M1381">
            <v>1415</v>
          </cell>
          <cell r="N1381">
            <v>7.3119057461761061E-2</v>
          </cell>
          <cell r="O1381">
            <v>1415</v>
          </cell>
          <cell r="P1381">
            <v>15</v>
          </cell>
          <cell r="Q1381" t="b">
            <v>1</v>
          </cell>
          <cell r="R1381">
            <v>1.1000000000000001</v>
          </cell>
          <cell r="S1381">
            <v>1290</v>
          </cell>
          <cell r="T1381">
            <v>13.6</v>
          </cell>
          <cell r="U1381" t="str">
            <v>Gap</v>
          </cell>
          <cell r="V1381">
            <v>0</v>
          </cell>
          <cell r="W1381" t="str">
            <v>TRUE עפולה</v>
          </cell>
          <cell r="X1381">
            <v>17480</v>
          </cell>
          <cell r="Y1381">
            <v>1</v>
          </cell>
          <cell r="Z1381">
            <v>14</v>
          </cell>
          <cell r="AA1381" t="str">
            <v>Gap</v>
          </cell>
          <cell r="AB1381">
            <v>1</v>
          </cell>
        </row>
        <row r="1382">
          <cell r="B1382">
            <v>7700</v>
          </cell>
          <cell r="C1382" t="str">
            <v>עפולה</v>
          </cell>
          <cell r="D1382">
            <v>35679</v>
          </cell>
          <cell r="E1382" t="str">
            <v>מחל</v>
          </cell>
          <cell r="F1382" t="str">
            <v>מחל עפולה</v>
          </cell>
          <cell r="G1382" t="str">
            <v>הליכוד בראשות שלמה מליחי</v>
          </cell>
          <cell r="I1382" t="str">
            <v xml:space="preserve">עפולה </v>
          </cell>
          <cell r="J1382">
            <v>19352</v>
          </cell>
          <cell r="K1382">
            <v>19352</v>
          </cell>
          <cell r="L1382">
            <v>7.1258784621744523E-2</v>
          </cell>
          <cell r="M1382">
            <v>1379</v>
          </cell>
          <cell r="N1382">
            <v>7.1258784621744523E-2</v>
          </cell>
          <cell r="O1382">
            <v>1379</v>
          </cell>
          <cell r="P1382">
            <v>15</v>
          </cell>
          <cell r="Q1382" t="b">
            <v>1</v>
          </cell>
          <cell r="R1382">
            <v>1.1000000000000001</v>
          </cell>
          <cell r="S1382">
            <v>1290</v>
          </cell>
          <cell r="T1382">
            <v>13.6</v>
          </cell>
          <cell r="U1382" t="str">
            <v>Gap</v>
          </cell>
          <cell r="V1382">
            <v>0</v>
          </cell>
          <cell r="W1382" t="str">
            <v>TRUE עפולה</v>
          </cell>
          <cell r="X1382">
            <v>17480</v>
          </cell>
          <cell r="Y1382">
            <v>1</v>
          </cell>
          <cell r="Z1382">
            <v>14</v>
          </cell>
          <cell r="AA1382" t="str">
            <v>Gap</v>
          </cell>
          <cell r="AB1382">
            <v>1</v>
          </cell>
        </row>
        <row r="1383">
          <cell r="B1383">
            <v>7700</v>
          </cell>
          <cell r="C1383" t="str">
            <v>עפולה</v>
          </cell>
          <cell r="D1383">
            <v>35679</v>
          </cell>
          <cell r="E1383" t="str">
            <v>סו</v>
          </cell>
          <cell r="F1383" t="str">
            <v>סו עפולה</v>
          </cell>
          <cell r="G1383" t="str">
            <v>עפולה בראש</v>
          </cell>
          <cell r="H1383" t="str">
            <v>סויסה דוד</v>
          </cell>
          <cell r="I1383" t="str">
            <v>עפולה סויסה דוד</v>
          </cell>
          <cell r="J1383">
            <v>19352</v>
          </cell>
          <cell r="K1383">
            <v>19352</v>
          </cell>
          <cell r="L1383">
            <v>7.0121951219512202E-2</v>
          </cell>
          <cell r="M1383">
            <v>1357</v>
          </cell>
          <cell r="N1383">
            <v>7.0121951219512202E-2</v>
          </cell>
          <cell r="O1383">
            <v>1357.0000000000002</v>
          </cell>
          <cell r="P1383">
            <v>15</v>
          </cell>
          <cell r="Q1383" t="b">
            <v>1</v>
          </cell>
          <cell r="R1383">
            <v>1.1000000000000001</v>
          </cell>
          <cell r="S1383">
            <v>1290</v>
          </cell>
          <cell r="T1383">
            <v>13.6</v>
          </cell>
          <cell r="U1383" t="str">
            <v>Gap</v>
          </cell>
          <cell r="V1383">
            <v>0</v>
          </cell>
          <cell r="W1383" t="str">
            <v>TRUE עפולה</v>
          </cell>
          <cell r="X1383">
            <v>17480</v>
          </cell>
          <cell r="Y1383">
            <v>1</v>
          </cell>
          <cell r="Z1383">
            <v>14</v>
          </cell>
          <cell r="AA1383" t="str">
            <v>Gap</v>
          </cell>
          <cell r="AB1383">
            <v>1</v>
          </cell>
        </row>
        <row r="1384">
          <cell r="B1384">
            <v>7700</v>
          </cell>
          <cell r="C1384" t="str">
            <v>עפולה</v>
          </cell>
          <cell r="D1384">
            <v>35679</v>
          </cell>
          <cell r="E1384" t="str">
            <v>צ</v>
          </cell>
          <cell r="F1384" t="str">
            <v>צ עפולה</v>
          </cell>
          <cell r="G1384" t="str">
            <v>למען עפולה</v>
          </cell>
          <cell r="I1384" t="str">
            <v xml:space="preserve">עפולה </v>
          </cell>
          <cell r="J1384">
            <v>19352</v>
          </cell>
          <cell r="K1384">
            <v>19352</v>
          </cell>
          <cell r="L1384">
            <v>6.5626291856138899E-2</v>
          </cell>
          <cell r="M1384">
            <v>1270</v>
          </cell>
          <cell r="N1384">
            <v>6.5626291856138899E-2</v>
          </cell>
          <cell r="O1384">
            <v>1270</v>
          </cell>
          <cell r="P1384">
            <v>15</v>
          </cell>
          <cell r="Q1384" t="b">
            <v>1</v>
          </cell>
          <cell r="R1384">
            <v>1</v>
          </cell>
          <cell r="S1384">
            <v>1290</v>
          </cell>
          <cell r="T1384">
            <v>13.6</v>
          </cell>
          <cell r="U1384" t="str">
            <v>Gap</v>
          </cell>
          <cell r="V1384">
            <v>0</v>
          </cell>
          <cell r="W1384" t="str">
            <v>TRUE עפולה</v>
          </cell>
          <cell r="X1384">
            <v>17480</v>
          </cell>
          <cell r="Y1384">
            <v>1</v>
          </cell>
          <cell r="Z1384">
            <v>14</v>
          </cell>
          <cell r="AA1384" t="str">
            <v>Gap</v>
          </cell>
          <cell r="AB1384">
            <v>1</v>
          </cell>
        </row>
        <row r="1385">
          <cell r="B1385">
            <v>7700</v>
          </cell>
          <cell r="C1385" t="str">
            <v>עפולה</v>
          </cell>
          <cell r="D1385">
            <v>35679</v>
          </cell>
          <cell r="E1385" t="str">
            <v>פה</v>
          </cell>
          <cell r="F1385" t="str">
            <v>פה עפולה</v>
          </cell>
          <cell r="G1385" t="str">
            <v>יש עתיד בראשות גדעון פורת למועצת העיר</v>
          </cell>
          <cell r="I1385" t="str">
            <v xml:space="preserve">עפולה </v>
          </cell>
          <cell r="J1385">
            <v>19352</v>
          </cell>
          <cell r="K1385">
            <v>19352</v>
          </cell>
          <cell r="L1385">
            <v>5.4154609342703594E-2</v>
          </cell>
          <cell r="M1385">
            <v>1048</v>
          </cell>
          <cell r="N1385">
            <v>5.4154609342703594E-2</v>
          </cell>
          <cell r="O1385">
            <v>1048</v>
          </cell>
          <cell r="P1385">
            <v>15</v>
          </cell>
          <cell r="Q1385" t="b">
            <v>1</v>
          </cell>
          <cell r="R1385">
            <v>0.8</v>
          </cell>
          <cell r="S1385">
            <v>1290</v>
          </cell>
          <cell r="T1385">
            <v>13.6</v>
          </cell>
          <cell r="U1385" t="str">
            <v>Gap</v>
          </cell>
          <cell r="V1385">
            <v>0</v>
          </cell>
          <cell r="W1385" t="str">
            <v>TRUE עפולה</v>
          </cell>
          <cell r="X1385">
            <v>17480</v>
          </cell>
          <cell r="Y1385">
            <v>1</v>
          </cell>
          <cell r="Z1385">
            <v>14</v>
          </cell>
          <cell r="AA1385" t="str">
            <v>Gap</v>
          </cell>
          <cell r="AB1385">
            <v>1</v>
          </cell>
        </row>
        <row r="1386">
          <cell r="B1386">
            <v>7700</v>
          </cell>
          <cell r="C1386" t="str">
            <v>עפולה</v>
          </cell>
          <cell r="D1386">
            <v>35679</v>
          </cell>
          <cell r="E1386" t="str">
            <v>א</v>
          </cell>
          <cell r="F1386" t="str">
            <v>א עפולה</v>
          </cell>
          <cell r="G1386" t="str">
            <v>בוחרים עפולה</v>
          </cell>
          <cell r="I1386" t="str">
            <v xml:space="preserve">עפולה </v>
          </cell>
          <cell r="J1386">
            <v>19352</v>
          </cell>
          <cell r="K1386">
            <v>19352</v>
          </cell>
          <cell r="L1386">
            <v>4.9917321207110378E-2</v>
          </cell>
          <cell r="M1386">
            <v>966</v>
          </cell>
          <cell r="N1386">
            <v>4.9917321207110378E-2</v>
          </cell>
          <cell r="O1386">
            <v>966</v>
          </cell>
          <cell r="P1386">
            <v>15</v>
          </cell>
          <cell r="Q1386" t="b">
            <v>0</v>
          </cell>
          <cell r="R1386">
            <v>0</v>
          </cell>
          <cell r="S1386">
            <v>1290</v>
          </cell>
          <cell r="T1386">
            <v>13.6</v>
          </cell>
          <cell r="U1386" t="str">
            <v>Gap</v>
          </cell>
          <cell r="V1386">
            <v>0</v>
          </cell>
          <cell r="W1386" t="str">
            <v>FALSE עפולה</v>
          </cell>
          <cell r="X1386">
            <v>1872</v>
          </cell>
          <cell r="Y1386">
            <v>0</v>
          </cell>
          <cell r="Z1386">
            <v>14</v>
          </cell>
          <cell r="AA1386" t="str">
            <v>Gap</v>
          </cell>
          <cell r="AB1386">
            <v>0</v>
          </cell>
        </row>
        <row r="1387">
          <cell r="B1387">
            <v>7700</v>
          </cell>
          <cell r="C1387" t="str">
            <v>עפולה</v>
          </cell>
          <cell r="D1387">
            <v>35679</v>
          </cell>
          <cell r="E1387" t="str">
            <v>ף</v>
          </cell>
          <cell r="F1387" t="str">
            <v>ף עפולה</v>
          </cell>
          <cell r="G1387" t="str">
            <v>העיר שלנו</v>
          </cell>
          <cell r="I1387" t="str">
            <v xml:space="preserve">עפולה </v>
          </cell>
          <cell r="J1387">
            <v>19352</v>
          </cell>
          <cell r="K1387">
            <v>19352</v>
          </cell>
          <cell r="L1387">
            <v>4.6816866473749483E-2</v>
          </cell>
          <cell r="M1387">
            <v>906</v>
          </cell>
          <cell r="N1387">
            <v>4.6816866473749483E-2</v>
          </cell>
          <cell r="O1387">
            <v>906</v>
          </cell>
          <cell r="P1387">
            <v>15</v>
          </cell>
          <cell r="Q1387" t="b">
            <v>0</v>
          </cell>
          <cell r="R1387">
            <v>0</v>
          </cell>
          <cell r="S1387">
            <v>1290</v>
          </cell>
          <cell r="T1387">
            <v>13.6</v>
          </cell>
          <cell r="U1387" t="str">
            <v>Gap</v>
          </cell>
          <cell r="V1387">
            <v>0</v>
          </cell>
          <cell r="W1387" t="str">
            <v>FALSE עפולה</v>
          </cell>
          <cell r="X1387">
            <v>1872</v>
          </cell>
          <cell r="Y1387">
            <v>0</v>
          </cell>
          <cell r="Z1387">
            <v>14</v>
          </cell>
          <cell r="AA1387" t="str">
            <v>Gap</v>
          </cell>
          <cell r="AB1387">
            <v>0</v>
          </cell>
        </row>
        <row r="1388">
          <cell r="B1388">
            <v>531</v>
          </cell>
          <cell r="C1388" t="str">
            <v>עראבה</v>
          </cell>
          <cell r="D1388">
            <v>14093</v>
          </cell>
          <cell r="E1388" t="str">
            <v>נר</v>
          </cell>
          <cell r="F1388" t="str">
            <v>נר עראבה</v>
          </cell>
          <cell r="G1388" t="str">
            <v>אלפג'ר אלג'דיד</v>
          </cell>
          <cell r="I1388" t="str">
            <v xml:space="preserve">עראבה </v>
          </cell>
          <cell r="J1388">
            <v>12037</v>
          </cell>
          <cell r="K1388">
            <v>12037</v>
          </cell>
          <cell r="L1388">
            <v>0.17421284373182686</v>
          </cell>
          <cell r="M1388">
            <v>2097</v>
          </cell>
          <cell r="N1388">
            <v>0.17421284373182686</v>
          </cell>
          <cell r="O1388">
            <v>2097</v>
          </cell>
          <cell r="P1388">
            <v>13</v>
          </cell>
          <cell r="Q1388" t="b">
            <v>1</v>
          </cell>
          <cell r="R1388">
            <v>2.2999999999999998</v>
          </cell>
          <cell r="S1388">
            <v>926</v>
          </cell>
          <cell r="T1388">
            <v>11.700000000000001</v>
          </cell>
          <cell r="U1388" t="str">
            <v>Gap</v>
          </cell>
          <cell r="V1388">
            <v>0</v>
          </cell>
          <cell r="W1388" t="str">
            <v>TRUE עראבה</v>
          </cell>
          <cell r="X1388">
            <v>10821</v>
          </cell>
          <cell r="Y1388">
            <v>3</v>
          </cell>
          <cell r="Z1388">
            <v>13</v>
          </cell>
          <cell r="AA1388" t="str">
            <v/>
          </cell>
          <cell r="AB1388">
            <v>3</v>
          </cell>
        </row>
        <row r="1389">
          <cell r="B1389">
            <v>531</v>
          </cell>
          <cell r="C1389" t="str">
            <v>עראבה</v>
          </cell>
          <cell r="D1389">
            <v>14093</v>
          </cell>
          <cell r="E1389" t="str">
            <v>גד</v>
          </cell>
          <cell r="F1389" t="str">
            <v>גד עראבה</v>
          </cell>
          <cell r="G1389" t="str">
            <v>החזית הדימוקרטית</v>
          </cell>
          <cell r="I1389" t="str">
            <v xml:space="preserve">עראבה </v>
          </cell>
          <cell r="J1389">
            <v>12037</v>
          </cell>
          <cell r="K1389">
            <v>12037</v>
          </cell>
          <cell r="L1389">
            <v>0.13200963695272908</v>
          </cell>
          <cell r="M1389">
            <v>1589</v>
          </cell>
          <cell r="N1389">
            <v>0.13200963695272908</v>
          </cell>
          <cell r="O1389">
            <v>1588.9999999999998</v>
          </cell>
          <cell r="P1389">
            <v>13</v>
          </cell>
          <cell r="Q1389" t="b">
            <v>1</v>
          </cell>
          <cell r="R1389">
            <v>1.7</v>
          </cell>
          <cell r="S1389">
            <v>926</v>
          </cell>
          <cell r="T1389">
            <v>11.700000000000001</v>
          </cell>
          <cell r="U1389" t="str">
            <v>Gap</v>
          </cell>
          <cell r="V1389">
            <v>0</v>
          </cell>
          <cell r="W1389" t="str">
            <v>TRUE עראבה</v>
          </cell>
          <cell r="X1389">
            <v>10821</v>
          </cell>
          <cell r="Y1389">
            <v>2</v>
          </cell>
          <cell r="Z1389">
            <v>13</v>
          </cell>
          <cell r="AA1389" t="str">
            <v/>
          </cell>
          <cell r="AB1389">
            <v>2</v>
          </cell>
        </row>
        <row r="1390">
          <cell r="B1390">
            <v>531</v>
          </cell>
          <cell r="C1390" t="str">
            <v>עראבה</v>
          </cell>
          <cell r="D1390">
            <v>14093</v>
          </cell>
          <cell r="E1390" t="str">
            <v>ם</v>
          </cell>
          <cell r="F1390" t="str">
            <v>ם עראבה</v>
          </cell>
          <cell r="G1390" t="str">
            <v>אלתחאלוף אלואטני אלדימוקרטי</v>
          </cell>
          <cell r="I1390" t="str">
            <v xml:space="preserve">עראבה </v>
          </cell>
          <cell r="J1390">
            <v>12037</v>
          </cell>
          <cell r="K1390">
            <v>12037</v>
          </cell>
          <cell r="L1390">
            <v>0.11564343274902385</v>
          </cell>
          <cell r="M1390">
            <v>1392</v>
          </cell>
          <cell r="N1390">
            <v>0.11564343274902385</v>
          </cell>
          <cell r="O1390">
            <v>1392</v>
          </cell>
          <cell r="P1390">
            <v>13</v>
          </cell>
          <cell r="Q1390" t="b">
            <v>1</v>
          </cell>
          <cell r="R1390">
            <v>1.5</v>
          </cell>
          <cell r="S1390">
            <v>926</v>
          </cell>
          <cell r="T1390">
            <v>11.700000000000001</v>
          </cell>
          <cell r="U1390" t="str">
            <v>Gap</v>
          </cell>
          <cell r="V1390">
            <v>0</v>
          </cell>
          <cell r="W1390" t="str">
            <v>TRUE עראבה</v>
          </cell>
          <cell r="X1390">
            <v>10821</v>
          </cell>
          <cell r="Y1390">
            <v>2</v>
          </cell>
          <cell r="Z1390">
            <v>13</v>
          </cell>
          <cell r="AA1390" t="str">
            <v/>
          </cell>
          <cell r="AB1390">
            <v>2</v>
          </cell>
        </row>
        <row r="1391">
          <cell r="B1391">
            <v>531</v>
          </cell>
          <cell r="C1391" t="str">
            <v>עראבה</v>
          </cell>
          <cell r="D1391">
            <v>14093</v>
          </cell>
          <cell r="E1391" t="str">
            <v>ט</v>
          </cell>
          <cell r="F1391" t="str">
            <v>ט עראבה</v>
          </cell>
          <cell r="G1391" t="str">
            <v>אבנאא אלבטוף</v>
          </cell>
          <cell r="I1391" t="str">
            <v xml:space="preserve">עראבה </v>
          </cell>
          <cell r="J1391">
            <v>12037</v>
          </cell>
          <cell r="K1391">
            <v>12037</v>
          </cell>
          <cell r="L1391">
            <v>0.10027415468970674</v>
          </cell>
          <cell r="M1391">
            <v>1207</v>
          </cell>
          <cell r="N1391">
            <v>0.10027415468970674</v>
          </cell>
          <cell r="O1391">
            <v>1207</v>
          </cell>
          <cell r="P1391">
            <v>13</v>
          </cell>
          <cell r="Q1391" t="b">
            <v>1</v>
          </cell>
          <cell r="R1391">
            <v>1.3</v>
          </cell>
          <cell r="S1391">
            <v>926</v>
          </cell>
          <cell r="T1391">
            <v>11.700000000000001</v>
          </cell>
          <cell r="U1391" t="str">
            <v>Gap</v>
          </cell>
          <cell r="V1391">
            <v>0</v>
          </cell>
          <cell r="W1391" t="str">
            <v>TRUE עראבה</v>
          </cell>
          <cell r="X1391">
            <v>10821</v>
          </cell>
          <cell r="Y1391">
            <v>1</v>
          </cell>
          <cell r="Z1391">
            <v>13</v>
          </cell>
          <cell r="AA1391" t="str">
            <v/>
          </cell>
          <cell r="AB1391">
            <v>1</v>
          </cell>
        </row>
        <row r="1392">
          <cell r="B1392">
            <v>531</v>
          </cell>
          <cell r="C1392" t="str">
            <v>עראבה</v>
          </cell>
          <cell r="D1392">
            <v>14093</v>
          </cell>
          <cell r="E1392" t="str">
            <v>רא</v>
          </cell>
          <cell r="F1392" t="str">
            <v>רא עראבה</v>
          </cell>
          <cell r="G1392" t="str">
            <v>אלועד ואלופאא</v>
          </cell>
          <cell r="I1392" t="str">
            <v xml:space="preserve">עראבה </v>
          </cell>
          <cell r="J1392">
            <v>12037</v>
          </cell>
          <cell r="K1392">
            <v>12037</v>
          </cell>
          <cell r="L1392">
            <v>9.5040292431669018E-2</v>
          </cell>
          <cell r="M1392">
            <v>1144</v>
          </cell>
          <cell r="N1392">
            <v>9.5040292431669018E-2</v>
          </cell>
          <cell r="O1392">
            <v>1144</v>
          </cell>
          <cell r="P1392">
            <v>13</v>
          </cell>
          <cell r="Q1392" t="b">
            <v>1</v>
          </cell>
          <cell r="R1392">
            <v>1.2</v>
          </cell>
          <cell r="S1392">
            <v>926</v>
          </cell>
          <cell r="T1392">
            <v>11.700000000000001</v>
          </cell>
          <cell r="U1392" t="str">
            <v>Gap</v>
          </cell>
          <cell r="V1392">
            <v>0</v>
          </cell>
          <cell r="W1392" t="str">
            <v>TRUE עראבה</v>
          </cell>
          <cell r="X1392">
            <v>10821</v>
          </cell>
          <cell r="Y1392">
            <v>1</v>
          </cell>
          <cell r="Z1392">
            <v>13</v>
          </cell>
          <cell r="AA1392" t="str">
            <v/>
          </cell>
          <cell r="AB1392">
            <v>1</v>
          </cell>
        </row>
        <row r="1393">
          <cell r="B1393">
            <v>531</v>
          </cell>
          <cell r="C1393" t="str">
            <v>עראבה</v>
          </cell>
          <cell r="D1393">
            <v>14093</v>
          </cell>
          <cell r="E1393" t="str">
            <v>ף</v>
          </cell>
          <cell r="F1393" t="str">
            <v>ף עראבה</v>
          </cell>
          <cell r="G1393" t="str">
            <v>הקו הישר</v>
          </cell>
          <cell r="I1393" t="str">
            <v xml:space="preserve">עראבה </v>
          </cell>
          <cell r="J1393">
            <v>12037</v>
          </cell>
          <cell r="K1393">
            <v>12037</v>
          </cell>
          <cell r="L1393">
            <v>8.897565838664119E-2</v>
          </cell>
          <cell r="M1393">
            <v>1071</v>
          </cell>
          <cell r="N1393">
            <v>8.897565838664119E-2</v>
          </cell>
          <cell r="O1393">
            <v>1071</v>
          </cell>
          <cell r="P1393">
            <v>13</v>
          </cell>
          <cell r="Q1393" t="b">
            <v>1</v>
          </cell>
          <cell r="R1393">
            <v>1.2</v>
          </cell>
          <cell r="S1393">
            <v>926</v>
          </cell>
          <cell r="T1393">
            <v>11.700000000000001</v>
          </cell>
          <cell r="U1393" t="str">
            <v>Gap</v>
          </cell>
          <cell r="V1393">
            <v>0</v>
          </cell>
          <cell r="W1393" t="str">
            <v>TRUE עראבה</v>
          </cell>
          <cell r="X1393">
            <v>10821</v>
          </cell>
          <cell r="Y1393">
            <v>1</v>
          </cell>
          <cell r="Z1393">
            <v>13</v>
          </cell>
          <cell r="AA1393" t="str">
            <v/>
          </cell>
          <cell r="AB1393">
            <v>1</v>
          </cell>
        </row>
        <row r="1394">
          <cell r="B1394">
            <v>531</v>
          </cell>
          <cell r="C1394" t="str">
            <v>עראבה</v>
          </cell>
          <cell r="D1394">
            <v>14093</v>
          </cell>
          <cell r="E1394" t="str">
            <v>ד</v>
          </cell>
          <cell r="F1394" t="str">
            <v>ד עראבה</v>
          </cell>
          <cell r="G1394" t="str">
            <v>ברית לאומית דימוקרטית</v>
          </cell>
          <cell r="I1394" t="str">
            <v xml:space="preserve">עראבה </v>
          </cell>
          <cell r="J1394">
            <v>12037</v>
          </cell>
          <cell r="K1394">
            <v>12037</v>
          </cell>
          <cell r="L1394">
            <v>7.1030987787654737E-2</v>
          </cell>
          <cell r="M1394">
            <v>855</v>
          </cell>
          <cell r="N1394">
            <v>7.1030987787654737E-2</v>
          </cell>
          <cell r="O1394">
            <v>855.00000000000011</v>
          </cell>
          <cell r="P1394">
            <v>13</v>
          </cell>
          <cell r="Q1394" t="b">
            <v>1</v>
          </cell>
          <cell r="R1394">
            <v>0.9</v>
          </cell>
          <cell r="S1394">
            <v>926</v>
          </cell>
          <cell r="T1394">
            <v>11.700000000000001</v>
          </cell>
          <cell r="U1394" t="str">
            <v>Gap</v>
          </cell>
          <cell r="V1394">
            <v>0</v>
          </cell>
          <cell r="W1394" t="str">
            <v>TRUE עראבה</v>
          </cell>
          <cell r="X1394">
            <v>10821</v>
          </cell>
          <cell r="Y1394">
            <v>1</v>
          </cell>
          <cell r="Z1394">
            <v>13</v>
          </cell>
          <cell r="AA1394" t="str">
            <v/>
          </cell>
          <cell r="AB1394">
            <v>1</v>
          </cell>
        </row>
        <row r="1395">
          <cell r="B1395">
            <v>531</v>
          </cell>
          <cell r="C1395" t="str">
            <v>עראבה</v>
          </cell>
          <cell r="D1395">
            <v>14093</v>
          </cell>
          <cell r="E1395" t="str">
            <v>אס</v>
          </cell>
          <cell r="F1395" t="str">
            <v>אס עראבה</v>
          </cell>
          <cell r="G1395" t="str">
            <v>עראבה בלדי</v>
          </cell>
          <cell r="I1395" t="str">
            <v xml:space="preserve">עראבה </v>
          </cell>
          <cell r="J1395">
            <v>12037</v>
          </cell>
          <cell r="K1395">
            <v>12037</v>
          </cell>
          <cell r="L1395">
            <v>6.1975575309462488E-2</v>
          </cell>
          <cell r="M1395">
            <v>746</v>
          </cell>
          <cell r="N1395">
            <v>6.1975575309462488E-2</v>
          </cell>
          <cell r="O1395">
            <v>746</v>
          </cell>
          <cell r="P1395">
            <v>13</v>
          </cell>
          <cell r="Q1395" t="b">
            <v>1</v>
          </cell>
          <cell r="R1395">
            <v>0.8</v>
          </cell>
          <cell r="S1395">
            <v>926</v>
          </cell>
          <cell r="T1395">
            <v>11.700000000000001</v>
          </cell>
          <cell r="U1395" t="str">
            <v>Gap</v>
          </cell>
          <cell r="V1395">
            <v>0</v>
          </cell>
          <cell r="W1395" t="str">
            <v>TRUE עראבה</v>
          </cell>
          <cell r="X1395">
            <v>10821</v>
          </cell>
          <cell r="Y1395">
            <v>1</v>
          </cell>
          <cell r="Z1395">
            <v>13</v>
          </cell>
          <cell r="AA1395" t="str">
            <v/>
          </cell>
          <cell r="AB1395">
            <v>1</v>
          </cell>
        </row>
        <row r="1396">
          <cell r="B1396">
            <v>531</v>
          </cell>
          <cell r="C1396" t="str">
            <v>עראבה</v>
          </cell>
          <cell r="D1396">
            <v>14093</v>
          </cell>
          <cell r="E1396" t="str">
            <v>י</v>
          </cell>
          <cell r="F1396" t="str">
            <v>י עראבה</v>
          </cell>
          <cell r="G1396" t="str">
            <v>אלקראמה ואלאנתמאא</v>
          </cell>
          <cell r="I1396" t="str">
            <v xml:space="preserve">עראבה </v>
          </cell>
          <cell r="J1396">
            <v>12037</v>
          </cell>
          <cell r="K1396">
            <v>12037</v>
          </cell>
          <cell r="L1396">
            <v>5.9815568663288195E-2</v>
          </cell>
          <cell r="M1396">
            <v>720</v>
          </cell>
          <cell r="N1396">
            <v>5.9815568663288195E-2</v>
          </cell>
          <cell r="O1396">
            <v>720</v>
          </cell>
          <cell r="P1396">
            <v>13</v>
          </cell>
          <cell r="Q1396" t="b">
            <v>1</v>
          </cell>
          <cell r="R1396">
            <v>0.8</v>
          </cell>
          <cell r="S1396">
            <v>926</v>
          </cell>
          <cell r="T1396">
            <v>11.700000000000001</v>
          </cell>
          <cell r="U1396" t="str">
            <v>Gap</v>
          </cell>
          <cell r="V1396">
            <v>0</v>
          </cell>
          <cell r="W1396" t="str">
            <v>TRUE עראבה</v>
          </cell>
          <cell r="X1396">
            <v>10821</v>
          </cell>
          <cell r="Y1396">
            <v>1</v>
          </cell>
          <cell r="Z1396">
            <v>13</v>
          </cell>
          <cell r="AA1396" t="str">
            <v/>
          </cell>
          <cell r="AB1396">
            <v>1</v>
          </cell>
        </row>
        <row r="1397">
          <cell r="B1397">
            <v>531</v>
          </cell>
          <cell r="C1397" t="str">
            <v>עראבה</v>
          </cell>
          <cell r="D1397">
            <v>14093</v>
          </cell>
          <cell r="E1397" t="str">
            <v>קו</v>
          </cell>
          <cell r="F1397" t="str">
            <v>קו עראבה</v>
          </cell>
          <cell r="G1397" t="str">
            <v>טלאאע אלעמל אלבלדי</v>
          </cell>
          <cell r="I1397" t="str">
            <v xml:space="preserve">עראבה </v>
          </cell>
          <cell r="J1397">
            <v>12037</v>
          </cell>
          <cell r="K1397">
            <v>12037</v>
          </cell>
          <cell r="L1397">
            <v>5.0012461576804855E-2</v>
          </cell>
          <cell r="M1397">
            <v>602</v>
          </cell>
          <cell r="N1397">
            <v>5.0012461576804855E-2</v>
          </cell>
          <cell r="O1397">
            <v>602</v>
          </cell>
          <cell r="P1397">
            <v>13</v>
          </cell>
          <cell r="Q1397" t="b">
            <v>0</v>
          </cell>
          <cell r="R1397">
            <v>0</v>
          </cell>
          <cell r="S1397">
            <v>926</v>
          </cell>
          <cell r="T1397">
            <v>11.700000000000001</v>
          </cell>
          <cell r="U1397" t="str">
            <v>Gap</v>
          </cell>
          <cell r="V1397">
            <v>0</v>
          </cell>
          <cell r="W1397" t="str">
            <v>FALSE עראבה</v>
          </cell>
          <cell r="X1397">
            <v>1216</v>
          </cell>
          <cell r="Y1397">
            <v>0</v>
          </cell>
          <cell r="Z1397">
            <v>13</v>
          </cell>
          <cell r="AA1397" t="str">
            <v/>
          </cell>
          <cell r="AB1397">
            <v>0</v>
          </cell>
        </row>
        <row r="1398">
          <cell r="B1398">
            <v>531</v>
          </cell>
          <cell r="C1398" t="str">
            <v>עראבה</v>
          </cell>
          <cell r="D1398">
            <v>14093</v>
          </cell>
          <cell r="E1398" t="str">
            <v>אב</v>
          </cell>
          <cell r="F1398" t="str">
            <v>אב עראבה</v>
          </cell>
          <cell r="G1398" t="str">
            <v>הברית העירונית לשינוי</v>
          </cell>
          <cell r="I1398" t="str">
            <v xml:space="preserve">עראבה </v>
          </cell>
          <cell r="J1398">
            <v>12037</v>
          </cell>
          <cell r="K1398">
            <v>12037</v>
          </cell>
          <cell r="L1398">
            <v>4.9015535432416713E-2</v>
          </cell>
          <cell r="M1398">
            <v>590</v>
          </cell>
          <cell r="N1398">
            <v>4.9015535432416713E-2</v>
          </cell>
          <cell r="O1398">
            <v>590</v>
          </cell>
          <cell r="P1398">
            <v>13</v>
          </cell>
          <cell r="Q1398" t="b">
            <v>0</v>
          </cell>
          <cell r="R1398">
            <v>0</v>
          </cell>
          <cell r="S1398">
            <v>926</v>
          </cell>
          <cell r="T1398">
            <v>11.700000000000001</v>
          </cell>
          <cell r="U1398" t="str">
            <v>Gap</v>
          </cell>
          <cell r="V1398">
            <v>0</v>
          </cell>
          <cell r="W1398" t="str">
            <v>FALSE עראבה</v>
          </cell>
          <cell r="X1398">
            <v>1216</v>
          </cell>
          <cell r="Y1398">
            <v>0</v>
          </cell>
          <cell r="Z1398">
            <v>13</v>
          </cell>
          <cell r="AA1398" t="str">
            <v/>
          </cell>
          <cell r="AB1398">
            <v>0</v>
          </cell>
        </row>
        <row r="1399">
          <cell r="B1399">
            <v>531</v>
          </cell>
          <cell r="C1399" t="str">
            <v>עראבה</v>
          </cell>
          <cell r="D1399">
            <v>14093</v>
          </cell>
          <cell r="E1399" t="str">
            <v>ק</v>
          </cell>
          <cell r="F1399" t="str">
            <v>ק עראבה</v>
          </cell>
          <cell r="G1399" t="str">
            <v>אלתווחיד</v>
          </cell>
          <cell r="H1399" t="str">
            <v>עאסלה עלי</v>
          </cell>
          <cell r="I1399" t="str">
            <v>עראבה עאסלה עלי</v>
          </cell>
          <cell r="J1399">
            <v>12037</v>
          </cell>
          <cell r="K1399">
            <v>12037</v>
          </cell>
          <cell r="L1399">
            <v>1.9938522887762732E-3</v>
          </cell>
          <cell r="M1399">
            <v>24</v>
          </cell>
          <cell r="N1399">
            <v>1.9938522887762732E-3</v>
          </cell>
          <cell r="O1399">
            <v>24</v>
          </cell>
          <cell r="P1399">
            <v>13</v>
          </cell>
          <cell r="Q1399" t="b">
            <v>0</v>
          </cell>
          <cell r="R1399">
            <v>0</v>
          </cell>
          <cell r="S1399">
            <v>926</v>
          </cell>
          <cell r="T1399">
            <v>11.700000000000001</v>
          </cell>
          <cell r="U1399" t="str">
            <v>Gap</v>
          </cell>
          <cell r="V1399">
            <v>1</v>
          </cell>
          <cell r="W1399" t="str">
            <v>FALSE עראבה</v>
          </cell>
          <cell r="X1399">
            <v>1216</v>
          </cell>
          <cell r="Y1399">
            <v>0</v>
          </cell>
          <cell r="Z1399">
            <v>13</v>
          </cell>
          <cell r="AA1399" t="str">
            <v/>
          </cell>
          <cell r="AB1399">
            <v>1</v>
          </cell>
        </row>
        <row r="1400">
          <cell r="B1400">
            <v>531</v>
          </cell>
          <cell r="C1400" t="str">
            <v>עראבה</v>
          </cell>
          <cell r="D1400">
            <v>14093</v>
          </cell>
          <cell r="E1400" t="str">
            <v>ו</v>
          </cell>
          <cell r="F1400" t="str">
            <v>ו עראבה</v>
          </cell>
          <cell r="G1400" t="str">
            <v>אל-אתיחאד</v>
          </cell>
          <cell r="H1400" t="str">
            <v>ואכד עומר</v>
          </cell>
          <cell r="I1400" t="str">
            <v>עראבה ואכד עומר</v>
          </cell>
          <cell r="J1400">
            <v>12037</v>
          </cell>
          <cell r="K1400">
            <v>12037</v>
          </cell>
          <cell r="L1400">
            <v>0</v>
          </cell>
          <cell r="M1400">
            <v>0</v>
          </cell>
          <cell r="N1400">
            <v>0</v>
          </cell>
          <cell r="O1400">
            <v>0</v>
          </cell>
          <cell r="P1400">
            <v>13</v>
          </cell>
          <cell r="Q1400" t="b">
            <v>0</v>
          </cell>
          <cell r="R1400">
            <v>0</v>
          </cell>
          <cell r="S1400">
            <v>926</v>
          </cell>
          <cell r="T1400">
            <v>11.700000000000001</v>
          </cell>
          <cell r="U1400" t="str">
            <v>Gap</v>
          </cell>
          <cell r="V1400">
            <v>0</v>
          </cell>
          <cell r="W1400" t="str">
            <v>FALSE עראבה</v>
          </cell>
          <cell r="X1400">
            <v>1216</v>
          </cell>
          <cell r="Y1400">
            <v>0</v>
          </cell>
          <cell r="Z1400">
            <v>13</v>
          </cell>
          <cell r="AA1400" t="str">
            <v/>
          </cell>
          <cell r="AB1400">
            <v>0</v>
          </cell>
        </row>
        <row r="1401">
          <cell r="B1401">
            <v>531</v>
          </cell>
          <cell r="C1401" t="str">
            <v>עראבה</v>
          </cell>
          <cell r="D1401">
            <v>14093</v>
          </cell>
          <cell r="E1401" t="str">
            <v>נ</v>
          </cell>
          <cell r="F1401" t="str">
            <v>נ עראבה</v>
          </cell>
          <cell r="G1401" t="str">
            <v>קותלת עראבה אלמוואחדה</v>
          </cell>
          <cell r="H1401" t="str">
            <v>עאסלה טארק</v>
          </cell>
          <cell r="I1401" t="str">
            <v>עראבה עאסלה טארק</v>
          </cell>
          <cell r="J1401">
            <v>12037</v>
          </cell>
          <cell r="K1401">
            <v>12037</v>
          </cell>
          <cell r="L1401">
            <v>0</v>
          </cell>
          <cell r="M1401">
            <v>0</v>
          </cell>
          <cell r="N1401">
            <v>0</v>
          </cell>
          <cell r="O1401">
            <v>0</v>
          </cell>
          <cell r="P1401">
            <v>13</v>
          </cell>
          <cell r="Q1401" t="b">
            <v>0</v>
          </cell>
          <cell r="R1401">
            <v>0</v>
          </cell>
          <cell r="S1401">
            <v>926</v>
          </cell>
          <cell r="T1401">
            <v>11.700000000000001</v>
          </cell>
          <cell r="U1401" t="str">
            <v>Gap</v>
          </cell>
          <cell r="V1401">
            <v>0</v>
          </cell>
          <cell r="W1401" t="str">
            <v>FALSE עראבה</v>
          </cell>
          <cell r="X1401">
            <v>1216</v>
          </cell>
          <cell r="Y1401">
            <v>0</v>
          </cell>
          <cell r="Z1401">
            <v>13</v>
          </cell>
          <cell r="AA1401" t="str">
            <v/>
          </cell>
          <cell r="AB1401">
            <v>0</v>
          </cell>
        </row>
        <row r="1402">
          <cell r="B1402">
            <v>637</v>
          </cell>
          <cell r="C1402" t="str">
            <v>ערערה</v>
          </cell>
          <cell r="D1402">
            <v>11520</v>
          </cell>
          <cell r="E1402" t="str">
            <v>נ</v>
          </cell>
          <cell r="F1402" t="str">
            <v>נ ערערה</v>
          </cell>
          <cell r="G1402" t="str">
            <v>אלתדאמון</v>
          </cell>
          <cell r="I1402" t="str">
            <v xml:space="preserve">ערערה </v>
          </cell>
          <cell r="J1402">
            <v>9342</v>
          </cell>
          <cell r="K1402">
            <v>9342</v>
          </cell>
          <cell r="L1402">
            <v>0.20338257332476986</v>
          </cell>
          <cell r="M1402">
            <v>1900</v>
          </cell>
          <cell r="N1402">
            <v>0.20338257332476986</v>
          </cell>
          <cell r="O1402">
            <v>1900</v>
          </cell>
          <cell r="P1402">
            <v>13</v>
          </cell>
          <cell r="Q1402" t="b">
            <v>1</v>
          </cell>
          <cell r="R1402">
            <v>2.6</v>
          </cell>
          <cell r="S1402">
            <v>719</v>
          </cell>
          <cell r="T1402">
            <v>11.000000000000002</v>
          </cell>
          <cell r="U1402" t="str">
            <v>Gap</v>
          </cell>
          <cell r="V1402">
            <v>0</v>
          </cell>
          <cell r="W1402" t="str">
            <v>TRUE ערערה</v>
          </cell>
          <cell r="X1402">
            <v>8000</v>
          </cell>
          <cell r="Y1402">
            <v>3</v>
          </cell>
          <cell r="Z1402">
            <v>13</v>
          </cell>
          <cell r="AA1402" t="str">
            <v/>
          </cell>
          <cell r="AB1402">
            <v>3</v>
          </cell>
        </row>
        <row r="1403">
          <cell r="B1403">
            <v>637</v>
          </cell>
          <cell r="C1403" t="str">
            <v>ערערה</v>
          </cell>
          <cell r="D1403">
            <v>11520</v>
          </cell>
          <cell r="E1403" t="str">
            <v>ף</v>
          </cell>
          <cell r="F1403" t="str">
            <v>ף ערערה</v>
          </cell>
          <cell r="G1403" t="str">
            <v>אלוחדה</v>
          </cell>
          <cell r="I1403" t="str">
            <v xml:space="preserve">ערערה </v>
          </cell>
          <cell r="J1403">
            <v>9342</v>
          </cell>
          <cell r="K1403">
            <v>9342</v>
          </cell>
          <cell r="L1403">
            <v>0.16431171055448512</v>
          </cell>
          <cell r="M1403">
            <v>1535</v>
          </cell>
          <cell r="N1403">
            <v>0.16431171055448512</v>
          </cell>
          <cell r="O1403">
            <v>1535</v>
          </cell>
          <cell r="P1403">
            <v>13</v>
          </cell>
          <cell r="Q1403" t="b">
            <v>1</v>
          </cell>
          <cell r="R1403">
            <v>2.1</v>
          </cell>
          <cell r="S1403">
            <v>719</v>
          </cell>
          <cell r="T1403">
            <v>11.000000000000002</v>
          </cell>
          <cell r="U1403" t="str">
            <v>Gap</v>
          </cell>
          <cell r="V1403">
            <v>0</v>
          </cell>
          <cell r="W1403" t="str">
            <v>TRUE ערערה</v>
          </cell>
          <cell r="X1403">
            <v>8000</v>
          </cell>
          <cell r="Y1403">
            <v>2</v>
          </cell>
          <cell r="Z1403">
            <v>13</v>
          </cell>
          <cell r="AA1403" t="str">
            <v/>
          </cell>
          <cell r="AB1403">
            <v>2</v>
          </cell>
        </row>
        <row r="1404">
          <cell r="B1404">
            <v>637</v>
          </cell>
          <cell r="C1404" t="str">
            <v>ערערה</v>
          </cell>
          <cell r="D1404">
            <v>11520</v>
          </cell>
          <cell r="E1404" t="str">
            <v>ד</v>
          </cell>
          <cell r="F1404" t="str">
            <v>ד ערערה</v>
          </cell>
          <cell r="G1404" t="str">
            <v>אלדמיר ואלאמל</v>
          </cell>
          <cell r="I1404" t="str">
            <v xml:space="preserve">ערערה </v>
          </cell>
          <cell r="J1404">
            <v>9342</v>
          </cell>
          <cell r="K1404">
            <v>9342</v>
          </cell>
          <cell r="L1404">
            <v>0.10383215585527725</v>
          </cell>
          <cell r="M1404">
            <v>970</v>
          </cell>
          <cell r="N1404">
            <v>0.10383215585527725</v>
          </cell>
          <cell r="O1404">
            <v>970</v>
          </cell>
          <cell r="P1404">
            <v>13</v>
          </cell>
          <cell r="Q1404" t="b">
            <v>1</v>
          </cell>
          <cell r="R1404">
            <v>1.3</v>
          </cell>
          <cell r="S1404">
            <v>719</v>
          </cell>
          <cell r="T1404">
            <v>11.000000000000002</v>
          </cell>
          <cell r="U1404" t="str">
            <v>Gap</v>
          </cell>
          <cell r="V1404">
            <v>0</v>
          </cell>
          <cell r="W1404" t="str">
            <v>TRUE ערערה</v>
          </cell>
          <cell r="X1404">
            <v>8000</v>
          </cell>
          <cell r="Y1404">
            <v>2</v>
          </cell>
          <cell r="Z1404">
            <v>13</v>
          </cell>
          <cell r="AA1404" t="str">
            <v/>
          </cell>
          <cell r="AB1404">
            <v>2</v>
          </cell>
        </row>
        <row r="1405">
          <cell r="B1405">
            <v>637</v>
          </cell>
          <cell r="C1405" t="str">
            <v>ערערה</v>
          </cell>
          <cell r="D1405">
            <v>11520</v>
          </cell>
          <cell r="E1405" t="str">
            <v>י</v>
          </cell>
          <cell r="F1405" t="str">
            <v>י ערערה</v>
          </cell>
          <cell r="G1405" t="str">
            <v>אלרוחה אלוטנייה</v>
          </cell>
          <cell r="I1405" t="str">
            <v xml:space="preserve">ערערה </v>
          </cell>
          <cell r="J1405">
            <v>9342</v>
          </cell>
          <cell r="K1405">
            <v>9342</v>
          </cell>
          <cell r="L1405">
            <v>9.9657460929137229E-2</v>
          </cell>
          <cell r="M1405">
            <v>931</v>
          </cell>
          <cell r="N1405">
            <v>9.9657460929137229E-2</v>
          </cell>
          <cell r="O1405">
            <v>931</v>
          </cell>
          <cell r="P1405">
            <v>13</v>
          </cell>
          <cell r="Q1405" t="b">
            <v>1</v>
          </cell>
          <cell r="R1405">
            <v>1.3</v>
          </cell>
          <cell r="S1405">
            <v>719</v>
          </cell>
          <cell r="T1405">
            <v>11.000000000000002</v>
          </cell>
          <cell r="U1405" t="str">
            <v>Gap</v>
          </cell>
          <cell r="V1405">
            <v>0</v>
          </cell>
          <cell r="W1405" t="str">
            <v>TRUE ערערה</v>
          </cell>
          <cell r="X1405">
            <v>8000</v>
          </cell>
          <cell r="Y1405">
            <v>2</v>
          </cell>
          <cell r="Z1405">
            <v>13</v>
          </cell>
          <cell r="AA1405" t="str">
            <v/>
          </cell>
          <cell r="AB1405">
            <v>2</v>
          </cell>
        </row>
        <row r="1406">
          <cell r="B1406">
            <v>637</v>
          </cell>
          <cell r="C1406" t="str">
            <v>ערערה</v>
          </cell>
          <cell r="D1406">
            <v>11520</v>
          </cell>
          <cell r="E1406" t="str">
            <v>חק</v>
          </cell>
          <cell r="F1406" t="str">
            <v>חק ערערה</v>
          </cell>
          <cell r="G1406" t="str">
            <v>שבאב אלתגייר</v>
          </cell>
          <cell r="I1406" t="str">
            <v xml:space="preserve">ערערה </v>
          </cell>
          <cell r="J1406">
            <v>9342</v>
          </cell>
          <cell r="K1406">
            <v>9342</v>
          </cell>
          <cell r="L1406">
            <v>7.8891029758081779E-2</v>
          </cell>
          <cell r="M1406">
            <v>737</v>
          </cell>
          <cell r="N1406">
            <v>7.8891029758081779E-2</v>
          </cell>
          <cell r="O1406">
            <v>737</v>
          </cell>
          <cell r="P1406">
            <v>13</v>
          </cell>
          <cell r="Q1406" t="b">
            <v>1</v>
          </cell>
          <cell r="R1406">
            <v>1</v>
          </cell>
          <cell r="S1406">
            <v>719</v>
          </cell>
          <cell r="T1406">
            <v>11.000000000000002</v>
          </cell>
          <cell r="U1406" t="str">
            <v>Gap</v>
          </cell>
          <cell r="V1406">
            <v>0</v>
          </cell>
          <cell r="W1406" t="str">
            <v>TRUE ערערה</v>
          </cell>
          <cell r="X1406">
            <v>8000</v>
          </cell>
          <cell r="Y1406">
            <v>1</v>
          </cell>
          <cell r="Z1406">
            <v>13</v>
          </cell>
          <cell r="AA1406" t="str">
            <v/>
          </cell>
          <cell r="AB1406">
            <v>1</v>
          </cell>
        </row>
        <row r="1407">
          <cell r="B1407">
            <v>637</v>
          </cell>
          <cell r="C1407" t="str">
            <v>ערערה</v>
          </cell>
          <cell r="D1407">
            <v>11520</v>
          </cell>
          <cell r="E1407" t="str">
            <v>נק</v>
          </cell>
          <cell r="F1407" t="str">
            <v>נק ערערה</v>
          </cell>
          <cell r="G1407" t="str">
            <v>אלתקוה</v>
          </cell>
          <cell r="I1407" t="str">
            <v xml:space="preserve">ערערה </v>
          </cell>
          <cell r="J1407">
            <v>9342</v>
          </cell>
          <cell r="K1407">
            <v>9342</v>
          </cell>
          <cell r="L1407">
            <v>7.7071290944123308E-2</v>
          </cell>
          <cell r="M1407">
            <v>720</v>
          </cell>
          <cell r="N1407">
            <v>7.7071290944123308E-2</v>
          </cell>
          <cell r="O1407">
            <v>719.99999999999989</v>
          </cell>
          <cell r="P1407">
            <v>13</v>
          </cell>
          <cell r="Q1407" t="b">
            <v>1</v>
          </cell>
          <cell r="R1407">
            <v>1</v>
          </cell>
          <cell r="S1407">
            <v>719</v>
          </cell>
          <cell r="T1407">
            <v>11.000000000000002</v>
          </cell>
          <cell r="U1407" t="str">
            <v>Gap</v>
          </cell>
          <cell r="V1407">
            <v>0</v>
          </cell>
          <cell r="W1407" t="str">
            <v>TRUE ערערה</v>
          </cell>
          <cell r="X1407">
            <v>8000</v>
          </cell>
          <cell r="Y1407">
            <v>1</v>
          </cell>
          <cell r="Z1407">
            <v>13</v>
          </cell>
          <cell r="AA1407" t="str">
            <v/>
          </cell>
          <cell r="AB1407">
            <v>1</v>
          </cell>
        </row>
        <row r="1408">
          <cell r="B1408">
            <v>637</v>
          </cell>
          <cell r="C1408" t="str">
            <v>ערערה</v>
          </cell>
          <cell r="D1408">
            <v>11520</v>
          </cell>
          <cell r="E1408" t="str">
            <v>ץף</v>
          </cell>
          <cell r="F1408" t="str">
            <v>ץף ערערה</v>
          </cell>
          <cell r="G1408" t="str">
            <v>אלסלאם</v>
          </cell>
          <cell r="H1408" t="str">
            <v>מסעוד איאד</v>
          </cell>
          <cell r="I1408" t="str">
            <v>ערערה מסעוד איאד</v>
          </cell>
          <cell r="J1408">
            <v>9342</v>
          </cell>
          <cell r="K1408">
            <v>9342</v>
          </cell>
          <cell r="L1408">
            <v>7.1076857204024832E-2</v>
          </cell>
          <cell r="M1408">
            <v>664</v>
          </cell>
          <cell r="N1408">
            <v>7.1076857204024832E-2</v>
          </cell>
          <cell r="O1408">
            <v>664</v>
          </cell>
          <cell r="P1408">
            <v>13</v>
          </cell>
          <cell r="Q1408" t="b">
            <v>1</v>
          </cell>
          <cell r="R1408">
            <v>0.9</v>
          </cell>
          <cell r="S1408">
            <v>719</v>
          </cell>
          <cell r="T1408">
            <v>11.000000000000002</v>
          </cell>
          <cell r="U1408" t="str">
            <v>Gap</v>
          </cell>
          <cell r="V1408">
            <v>0</v>
          </cell>
          <cell r="W1408" t="str">
            <v>TRUE ערערה</v>
          </cell>
          <cell r="X1408">
            <v>8000</v>
          </cell>
          <cell r="Y1408">
            <v>1</v>
          </cell>
          <cell r="Z1408">
            <v>13</v>
          </cell>
          <cell r="AA1408" t="str">
            <v/>
          </cell>
          <cell r="AB1408">
            <v>1</v>
          </cell>
        </row>
        <row r="1409">
          <cell r="B1409">
            <v>637</v>
          </cell>
          <cell r="C1409" t="str">
            <v>ערערה</v>
          </cell>
          <cell r="D1409">
            <v>11520</v>
          </cell>
          <cell r="E1409" t="str">
            <v>ץ</v>
          </cell>
          <cell r="F1409" t="str">
            <v>ץ ערערה</v>
          </cell>
          <cell r="G1409" t="str">
            <v>אלארד</v>
          </cell>
          <cell r="H1409" t="str">
            <v>מלחם אחמד</v>
          </cell>
          <cell r="I1409" t="str">
            <v>ערערה מלחם אחמד</v>
          </cell>
          <cell r="J1409">
            <v>9342</v>
          </cell>
          <cell r="K1409">
            <v>9342</v>
          </cell>
          <cell r="L1409">
            <v>5.812459858702633E-2</v>
          </cell>
          <cell r="M1409">
            <v>543</v>
          </cell>
          <cell r="N1409">
            <v>5.812459858702633E-2</v>
          </cell>
          <cell r="O1409">
            <v>543</v>
          </cell>
          <cell r="P1409">
            <v>13</v>
          </cell>
          <cell r="Q1409" t="b">
            <v>1</v>
          </cell>
          <cell r="R1409">
            <v>0.8</v>
          </cell>
          <cell r="S1409">
            <v>719</v>
          </cell>
          <cell r="T1409">
            <v>11.000000000000002</v>
          </cell>
          <cell r="U1409" t="str">
            <v>Gap</v>
          </cell>
          <cell r="V1409">
            <v>0</v>
          </cell>
          <cell r="W1409" t="str">
            <v>TRUE ערערה</v>
          </cell>
          <cell r="X1409">
            <v>8000</v>
          </cell>
          <cell r="Y1409">
            <v>1</v>
          </cell>
          <cell r="Z1409">
            <v>13</v>
          </cell>
          <cell r="AA1409" t="str">
            <v/>
          </cell>
          <cell r="AB1409">
            <v>1</v>
          </cell>
        </row>
        <row r="1410">
          <cell r="B1410">
            <v>637</v>
          </cell>
          <cell r="C1410" t="str">
            <v>ערערה</v>
          </cell>
          <cell r="D1410">
            <v>11520</v>
          </cell>
          <cell r="E1410" t="str">
            <v>ש</v>
          </cell>
          <cell r="F1410" t="str">
            <v>ש ערערה</v>
          </cell>
          <cell r="G1410" t="str">
            <v>הרשימה של עארה</v>
          </cell>
          <cell r="I1410" t="str">
            <v xml:space="preserve">ערערה </v>
          </cell>
          <cell r="J1410">
            <v>9342</v>
          </cell>
          <cell r="K1410">
            <v>9342</v>
          </cell>
          <cell r="L1410">
            <v>4.6028687647184756E-2</v>
          </cell>
          <cell r="M1410">
            <v>430</v>
          </cell>
          <cell r="N1410">
            <v>4.6028687647184756E-2</v>
          </cell>
          <cell r="O1410">
            <v>430</v>
          </cell>
          <cell r="P1410">
            <v>13</v>
          </cell>
          <cell r="Q1410" t="b">
            <v>0</v>
          </cell>
          <cell r="R1410">
            <v>0</v>
          </cell>
          <cell r="S1410">
            <v>719</v>
          </cell>
          <cell r="T1410">
            <v>11.000000000000002</v>
          </cell>
          <cell r="U1410" t="str">
            <v>Gap</v>
          </cell>
          <cell r="V1410">
            <v>0</v>
          </cell>
          <cell r="W1410" t="str">
            <v>FALSE ערערה</v>
          </cell>
          <cell r="X1410">
            <v>1342</v>
          </cell>
          <cell r="Y1410">
            <v>0</v>
          </cell>
          <cell r="Z1410">
            <v>13</v>
          </cell>
          <cell r="AA1410" t="str">
            <v/>
          </cell>
          <cell r="AB1410">
            <v>0</v>
          </cell>
        </row>
        <row r="1411">
          <cell r="B1411">
            <v>637</v>
          </cell>
          <cell r="C1411" t="str">
            <v>ערערה</v>
          </cell>
          <cell r="D1411">
            <v>11520</v>
          </cell>
          <cell r="E1411" t="str">
            <v>ע</v>
          </cell>
          <cell r="F1411" t="str">
            <v>ע ערערה</v>
          </cell>
          <cell r="G1411" t="str">
            <v>מפלגה דמוקרטית ערבית</v>
          </cell>
          <cell r="I1411" t="str">
            <v xml:space="preserve">ערערה </v>
          </cell>
          <cell r="J1411">
            <v>9342</v>
          </cell>
          <cell r="K1411">
            <v>9342</v>
          </cell>
          <cell r="L1411">
            <v>4.3566688075358594E-2</v>
          </cell>
          <cell r="M1411">
            <v>407</v>
          </cell>
          <cell r="N1411">
            <v>4.3566688075358594E-2</v>
          </cell>
          <cell r="O1411">
            <v>407</v>
          </cell>
          <cell r="P1411">
            <v>13</v>
          </cell>
          <cell r="Q1411" t="b">
            <v>0</v>
          </cell>
          <cell r="R1411">
            <v>0</v>
          </cell>
          <cell r="S1411">
            <v>719</v>
          </cell>
          <cell r="T1411">
            <v>11.000000000000002</v>
          </cell>
          <cell r="U1411" t="str">
            <v>Gap</v>
          </cell>
          <cell r="V1411">
            <v>0</v>
          </cell>
          <cell r="W1411" t="str">
            <v>FALSE ערערה</v>
          </cell>
          <cell r="X1411">
            <v>1342</v>
          </cell>
          <cell r="Y1411">
            <v>0</v>
          </cell>
          <cell r="Z1411">
            <v>13</v>
          </cell>
          <cell r="AA1411" t="str">
            <v/>
          </cell>
          <cell r="AB1411">
            <v>0</v>
          </cell>
        </row>
        <row r="1412">
          <cell r="B1412">
            <v>637</v>
          </cell>
          <cell r="C1412" t="str">
            <v>ערערה</v>
          </cell>
          <cell r="D1412">
            <v>11520</v>
          </cell>
          <cell r="E1412" t="str">
            <v>ק</v>
          </cell>
          <cell r="F1412" t="str">
            <v>ק ערערה</v>
          </cell>
          <cell r="G1412" t="str">
            <v>אלתקדם ואלאיחא</v>
          </cell>
          <cell r="I1412" t="str">
            <v xml:space="preserve">ערערה </v>
          </cell>
          <cell r="J1412">
            <v>9342</v>
          </cell>
          <cell r="K1412">
            <v>9342</v>
          </cell>
          <cell r="L1412">
            <v>4.1961036180689359E-2</v>
          </cell>
          <cell r="M1412">
            <v>392</v>
          </cell>
          <cell r="N1412">
            <v>4.1961036180689359E-2</v>
          </cell>
          <cell r="O1412">
            <v>392</v>
          </cell>
          <cell r="P1412">
            <v>13</v>
          </cell>
          <cell r="Q1412" t="b">
            <v>0</v>
          </cell>
          <cell r="R1412">
            <v>0</v>
          </cell>
          <cell r="S1412">
            <v>719</v>
          </cell>
          <cell r="T1412">
            <v>11.000000000000002</v>
          </cell>
          <cell r="U1412" t="str">
            <v>Gap</v>
          </cell>
          <cell r="V1412">
            <v>0</v>
          </cell>
          <cell r="W1412" t="str">
            <v>FALSE ערערה</v>
          </cell>
          <cell r="X1412">
            <v>1342</v>
          </cell>
          <cell r="Y1412">
            <v>0</v>
          </cell>
          <cell r="Z1412">
            <v>13</v>
          </cell>
          <cell r="AA1412" t="str">
            <v/>
          </cell>
          <cell r="AB1412">
            <v>0</v>
          </cell>
        </row>
        <row r="1413">
          <cell r="B1413">
            <v>637</v>
          </cell>
          <cell r="C1413" t="str">
            <v>ערערה</v>
          </cell>
          <cell r="D1413">
            <v>11520</v>
          </cell>
          <cell r="E1413" t="str">
            <v>נץ</v>
          </cell>
          <cell r="F1413" t="str">
            <v>נץ ערערה</v>
          </cell>
          <cell r="G1413" t="str">
            <v>אלאמל ולאסלאח</v>
          </cell>
          <cell r="H1413" t="str">
            <v>מרזוק פתחי</v>
          </cell>
          <cell r="I1413" t="str">
            <v>ערערה מרזוק פתחי</v>
          </cell>
          <cell r="J1413">
            <v>9342</v>
          </cell>
          <cell r="K1413">
            <v>9342</v>
          </cell>
          <cell r="L1413">
            <v>3.6394776279169341E-3</v>
          </cell>
          <cell r="M1413">
            <v>34</v>
          </cell>
          <cell r="N1413">
            <v>3.6394776279169341E-3</v>
          </cell>
          <cell r="O1413">
            <v>34</v>
          </cell>
          <cell r="P1413">
            <v>13</v>
          </cell>
          <cell r="Q1413" t="b">
            <v>0</v>
          </cell>
          <cell r="R1413">
            <v>0</v>
          </cell>
          <cell r="S1413">
            <v>719</v>
          </cell>
          <cell r="T1413">
            <v>11.000000000000002</v>
          </cell>
          <cell r="U1413" t="str">
            <v>Gap</v>
          </cell>
          <cell r="V1413">
            <v>0</v>
          </cell>
          <cell r="W1413" t="str">
            <v>FALSE ערערה</v>
          </cell>
          <cell r="X1413">
            <v>1342</v>
          </cell>
          <cell r="Y1413">
            <v>0</v>
          </cell>
          <cell r="Z1413">
            <v>13</v>
          </cell>
          <cell r="AA1413" t="str">
            <v/>
          </cell>
          <cell r="AB1413">
            <v>0</v>
          </cell>
        </row>
        <row r="1414">
          <cell r="B1414">
            <v>637</v>
          </cell>
          <cell r="C1414" t="str">
            <v>ערערה</v>
          </cell>
          <cell r="D1414">
            <v>11520</v>
          </cell>
          <cell r="E1414" t="str">
            <v>ינ</v>
          </cell>
          <cell r="F1414" t="str">
            <v>ינ ערערה</v>
          </cell>
          <cell r="G1414" t="str">
            <v>אלמוסתקבל</v>
          </cell>
          <cell r="H1414" t="str">
            <v>מסרי נדים</v>
          </cell>
          <cell r="I1414" t="str">
            <v>ערערה מסרי נדים</v>
          </cell>
          <cell r="J1414">
            <v>9342</v>
          </cell>
          <cell r="K1414">
            <v>9342</v>
          </cell>
          <cell r="L1414">
            <v>3.5324341682723185E-3</v>
          </cell>
          <cell r="M1414">
            <v>33</v>
          </cell>
          <cell r="N1414">
            <v>3.5324341682723185E-3</v>
          </cell>
          <cell r="O1414">
            <v>33</v>
          </cell>
          <cell r="P1414">
            <v>13</v>
          </cell>
          <cell r="Q1414" t="b">
            <v>0</v>
          </cell>
          <cell r="R1414">
            <v>0</v>
          </cell>
          <cell r="S1414">
            <v>719</v>
          </cell>
          <cell r="T1414">
            <v>11.000000000000002</v>
          </cell>
          <cell r="U1414" t="str">
            <v>Gap</v>
          </cell>
          <cell r="V1414">
            <v>0</v>
          </cell>
          <cell r="W1414" t="str">
            <v>FALSE ערערה</v>
          </cell>
          <cell r="X1414">
            <v>1342</v>
          </cell>
          <cell r="Y1414">
            <v>0</v>
          </cell>
          <cell r="Z1414">
            <v>13</v>
          </cell>
          <cell r="AA1414" t="str">
            <v/>
          </cell>
          <cell r="AB1414">
            <v>0</v>
          </cell>
        </row>
        <row r="1415">
          <cell r="B1415">
            <v>637</v>
          </cell>
          <cell r="C1415" t="str">
            <v>ערערה</v>
          </cell>
          <cell r="D1415">
            <v>11520</v>
          </cell>
          <cell r="E1415" t="str">
            <v>מלע</v>
          </cell>
          <cell r="F1415" t="str">
            <v>מלע ערערה</v>
          </cell>
          <cell r="G1415" t="str">
            <v>אלאכווה ותדאמון</v>
          </cell>
          <cell r="H1415" t="str">
            <v>ג'מאל מוצטפה</v>
          </cell>
          <cell r="I1415" t="str">
            <v>ערערה ג'מאל מוצטפה</v>
          </cell>
          <cell r="J1415">
            <v>9342</v>
          </cell>
          <cell r="K1415">
            <v>9342</v>
          </cell>
          <cell r="L1415">
            <v>2.7831299507600086E-3</v>
          </cell>
          <cell r="M1415">
            <v>26</v>
          </cell>
          <cell r="N1415">
            <v>2.7831299507600086E-3</v>
          </cell>
          <cell r="O1415">
            <v>26</v>
          </cell>
          <cell r="P1415">
            <v>13</v>
          </cell>
          <cell r="Q1415" t="b">
            <v>0</v>
          </cell>
          <cell r="R1415">
            <v>0</v>
          </cell>
          <cell r="S1415">
            <v>719</v>
          </cell>
          <cell r="T1415">
            <v>11.000000000000002</v>
          </cell>
          <cell r="U1415" t="str">
            <v>Gap</v>
          </cell>
          <cell r="V1415">
            <v>0</v>
          </cell>
          <cell r="W1415" t="str">
            <v>FALSE ערערה</v>
          </cell>
          <cell r="X1415">
            <v>1342</v>
          </cell>
          <cell r="Y1415">
            <v>0</v>
          </cell>
          <cell r="Z1415">
            <v>13</v>
          </cell>
          <cell r="AA1415" t="str">
            <v/>
          </cell>
          <cell r="AB1415">
            <v>0</v>
          </cell>
        </row>
        <row r="1416">
          <cell r="B1416">
            <v>637</v>
          </cell>
          <cell r="C1416" t="str">
            <v>ערערה</v>
          </cell>
          <cell r="D1416">
            <v>11520</v>
          </cell>
          <cell r="E1416" t="str">
            <v>ך</v>
          </cell>
          <cell r="F1416" t="str">
            <v>ך ערערה</v>
          </cell>
          <cell r="G1416" t="str">
            <v>השתייכות</v>
          </cell>
          <cell r="H1416" t="str">
            <v>יונס מודר</v>
          </cell>
          <cell r="I1416" t="str">
            <v>ערערה יונס מודר</v>
          </cell>
          <cell r="J1416">
            <v>9342</v>
          </cell>
          <cell r="K1416">
            <v>9342</v>
          </cell>
          <cell r="L1416">
            <v>2.1408691928923142E-3</v>
          </cell>
          <cell r="M1416">
            <v>20</v>
          </cell>
          <cell r="N1416">
            <v>2.1408691928923142E-3</v>
          </cell>
          <cell r="O1416">
            <v>20</v>
          </cell>
          <cell r="P1416">
            <v>13</v>
          </cell>
          <cell r="Q1416" t="b">
            <v>0</v>
          </cell>
          <cell r="R1416">
            <v>0</v>
          </cell>
          <cell r="S1416">
            <v>719</v>
          </cell>
          <cell r="T1416">
            <v>11.000000000000002</v>
          </cell>
          <cell r="U1416" t="str">
            <v>Gap</v>
          </cell>
          <cell r="V1416">
            <v>1</v>
          </cell>
          <cell r="W1416" t="str">
            <v>FALSE ערערה</v>
          </cell>
          <cell r="X1416">
            <v>1342</v>
          </cell>
          <cell r="Y1416">
            <v>0</v>
          </cell>
          <cell r="Z1416">
            <v>13</v>
          </cell>
          <cell r="AA1416" t="str">
            <v/>
          </cell>
          <cell r="AB1416">
            <v>1</v>
          </cell>
        </row>
        <row r="1417">
          <cell r="B1417">
            <v>1192</v>
          </cell>
          <cell r="C1417" t="str">
            <v>ערערה-בנגב</v>
          </cell>
          <cell r="D1417">
            <v>6617</v>
          </cell>
          <cell r="E1417" t="str">
            <v>א</v>
          </cell>
          <cell r="F1417" t="str">
            <v>א ערערה-בנגב</v>
          </cell>
          <cell r="G1417" t="str">
            <v>ערערה אלמוחדה</v>
          </cell>
          <cell r="H1417" t="str">
            <v>אבו עראר נאיף</v>
          </cell>
          <cell r="I1417" t="str">
            <v>ערערה-בנגב אבו עראר נאיף</v>
          </cell>
          <cell r="J1417">
            <v>4841</v>
          </cell>
          <cell r="K1417">
            <v>4841</v>
          </cell>
          <cell r="L1417">
            <v>0.29704606486263169</v>
          </cell>
          <cell r="M1417">
            <v>1438</v>
          </cell>
          <cell r="N1417">
            <v>0.29704606486263169</v>
          </cell>
          <cell r="O1417">
            <v>1438</v>
          </cell>
          <cell r="P1417">
            <v>11</v>
          </cell>
          <cell r="Q1417" t="b">
            <v>1</v>
          </cell>
          <cell r="R1417">
            <v>3.3</v>
          </cell>
          <cell r="S1417">
            <v>440</v>
          </cell>
          <cell r="T1417">
            <v>11</v>
          </cell>
          <cell r="U1417" t="str">
            <v/>
          </cell>
          <cell r="V1417">
            <v>0</v>
          </cell>
          <cell r="W1417" t="str">
            <v>TRUE ערערה-בנגב</v>
          </cell>
          <cell r="X1417">
            <v>4841</v>
          </cell>
          <cell r="Y1417">
            <v>3</v>
          </cell>
          <cell r="Z1417">
            <v>11</v>
          </cell>
          <cell r="AA1417" t="str">
            <v/>
          </cell>
          <cell r="AB1417">
            <v>3</v>
          </cell>
        </row>
        <row r="1418">
          <cell r="B1418">
            <v>1192</v>
          </cell>
          <cell r="C1418" t="str">
            <v>ערערה-בנגב</v>
          </cell>
          <cell r="D1418">
            <v>6617</v>
          </cell>
          <cell r="E1418" t="str">
            <v>ע</v>
          </cell>
          <cell r="F1418" t="str">
            <v>ע ערערה-בנגב</v>
          </cell>
          <cell r="G1418" t="str">
            <v>אלנור</v>
          </cell>
          <cell r="I1418" t="str">
            <v xml:space="preserve">ערערה-בנגב </v>
          </cell>
          <cell r="J1418">
            <v>4841</v>
          </cell>
          <cell r="K1418">
            <v>4841</v>
          </cell>
          <cell r="L1418">
            <v>0.25552571782689526</v>
          </cell>
          <cell r="M1418">
            <v>1237</v>
          </cell>
          <cell r="N1418">
            <v>0.25552571782689526</v>
          </cell>
          <cell r="O1418">
            <v>1237</v>
          </cell>
          <cell r="P1418">
            <v>11</v>
          </cell>
          <cell r="Q1418" t="b">
            <v>1</v>
          </cell>
          <cell r="R1418">
            <v>2.8</v>
          </cell>
          <cell r="S1418">
            <v>440</v>
          </cell>
          <cell r="T1418">
            <v>11</v>
          </cell>
          <cell r="U1418" t="str">
            <v/>
          </cell>
          <cell r="V1418">
            <v>0</v>
          </cell>
          <cell r="W1418" t="str">
            <v>TRUE ערערה-בנגב</v>
          </cell>
          <cell r="X1418">
            <v>4841</v>
          </cell>
          <cell r="Y1418">
            <v>3</v>
          </cell>
          <cell r="Z1418">
            <v>11</v>
          </cell>
          <cell r="AA1418" t="str">
            <v/>
          </cell>
          <cell r="AB1418">
            <v>3</v>
          </cell>
        </row>
        <row r="1419">
          <cell r="B1419">
            <v>1192</v>
          </cell>
          <cell r="C1419" t="str">
            <v>ערערה-בנגב</v>
          </cell>
          <cell r="D1419">
            <v>6617</v>
          </cell>
          <cell r="E1419" t="str">
            <v>ת</v>
          </cell>
          <cell r="F1419" t="str">
            <v>ת ערערה-בנגב</v>
          </cell>
          <cell r="G1419" t="str">
            <v>אלנהדה ללתע'ייר</v>
          </cell>
          <cell r="H1419" t="str">
            <v>אבו עראר מטאוע</v>
          </cell>
          <cell r="I1419" t="str">
            <v>ערערה-בנגב אבו עראר מטאוע</v>
          </cell>
          <cell r="J1419">
            <v>4841</v>
          </cell>
          <cell r="K1419">
            <v>4841</v>
          </cell>
          <cell r="L1419">
            <v>0.20326378847345589</v>
          </cell>
          <cell r="M1419">
            <v>984</v>
          </cell>
          <cell r="N1419">
            <v>0.20326378847345589</v>
          </cell>
          <cell r="O1419">
            <v>984</v>
          </cell>
          <cell r="P1419">
            <v>11</v>
          </cell>
          <cell r="Q1419" t="b">
            <v>1</v>
          </cell>
          <cell r="R1419">
            <v>2.2000000000000002</v>
          </cell>
          <cell r="S1419">
            <v>440</v>
          </cell>
          <cell r="T1419">
            <v>11</v>
          </cell>
          <cell r="U1419" t="str">
            <v/>
          </cell>
          <cell r="V1419">
            <v>1</v>
          </cell>
          <cell r="W1419" t="str">
            <v>TRUE ערערה-בנגב</v>
          </cell>
          <cell r="X1419">
            <v>4841</v>
          </cell>
          <cell r="Y1419">
            <v>2</v>
          </cell>
          <cell r="Z1419">
            <v>11</v>
          </cell>
          <cell r="AA1419" t="str">
            <v/>
          </cell>
          <cell r="AB1419">
            <v>3</v>
          </cell>
        </row>
        <row r="1420">
          <cell r="B1420">
            <v>1192</v>
          </cell>
          <cell r="C1420" t="str">
            <v>ערערה-בנגב</v>
          </cell>
          <cell r="D1420">
            <v>6617</v>
          </cell>
          <cell r="E1420" t="str">
            <v>ד</v>
          </cell>
          <cell r="F1420" t="str">
            <v>ד ערערה-בנגב</v>
          </cell>
          <cell r="G1420" t="str">
            <v>רשימת אלע'ד</v>
          </cell>
          <cell r="I1420" t="str">
            <v xml:space="preserve">ערערה-בנגב </v>
          </cell>
          <cell r="J1420">
            <v>4841</v>
          </cell>
          <cell r="K1420">
            <v>4841</v>
          </cell>
          <cell r="L1420">
            <v>0.13840115678578807</v>
          </cell>
          <cell r="M1420">
            <v>670</v>
          </cell>
          <cell r="N1420">
            <v>0.13840115678578807</v>
          </cell>
          <cell r="O1420">
            <v>670</v>
          </cell>
          <cell r="P1420">
            <v>11</v>
          </cell>
          <cell r="Q1420" t="b">
            <v>1</v>
          </cell>
          <cell r="R1420">
            <v>1.5</v>
          </cell>
          <cell r="S1420">
            <v>440</v>
          </cell>
          <cell r="T1420">
            <v>11</v>
          </cell>
          <cell r="U1420" t="str">
            <v/>
          </cell>
          <cell r="V1420">
            <v>0</v>
          </cell>
          <cell r="W1420" t="str">
            <v>TRUE ערערה-בנגב</v>
          </cell>
          <cell r="X1420">
            <v>4841</v>
          </cell>
          <cell r="Y1420">
            <v>2</v>
          </cell>
          <cell r="Z1420">
            <v>11</v>
          </cell>
          <cell r="AA1420" t="str">
            <v/>
          </cell>
          <cell r="AB1420">
            <v>2</v>
          </cell>
        </row>
        <row r="1421">
          <cell r="B1421">
            <v>1192</v>
          </cell>
          <cell r="C1421" t="str">
            <v>ערערה-בנגב</v>
          </cell>
          <cell r="D1421">
            <v>6617</v>
          </cell>
          <cell r="E1421" t="str">
            <v>ם</v>
          </cell>
          <cell r="F1421" t="str">
            <v>ם ערערה-בנגב</v>
          </cell>
          <cell r="G1421" t="str">
            <v>אלסלאם</v>
          </cell>
          <cell r="I1421" t="str">
            <v xml:space="preserve">ערערה-בנגב </v>
          </cell>
          <cell r="J1421">
            <v>4841</v>
          </cell>
          <cell r="K1421">
            <v>4841</v>
          </cell>
          <cell r="L1421">
            <v>0.10576327205122908</v>
          </cell>
          <cell r="M1421">
            <v>512</v>
          </cell>
          <cell r="N1421">
            <v>0.10576327205122908</v>
          </cell>
          <cell r="O1421">
            <v>512</v>
          </cell>
          <cell r="P1421">
            <v>11</v>
          </cell>
          <cell r="Q1421" t="b">
            <v>1</v>
          </cell>
          <cell r="R1421">
            <v>1.2</v>
          </cell>
          <cell r="S1421">
            <v>440</v>
          </cell>
          <cell r="T1421">
            <v>11</v>
          </cell>
          <cell r="U1421" t="str">
            <v/>
          </cell>
          <cell r="V1421">
            <v>0</v>
          </cell>
          <cell r="W1421" t="str">
            <v>TRUE ערערה-בנגב</v>
          </cell>
          <cell r="X1421">
            <v>4841</v>
          </cell>
          <cell r="Y1421">
            <v>1</v>
          </cell>
          <cell r="Z1421">
            <v>11</v>
          </cell>
          <cell r="AA1421" t="str">
            <v/>
          </cell>
          <cell r="AB1421">
            <v>1</v>
          </cell>
        </row>
        <row r="1422">
          <cell r="B1422">
            <v>537</v>
          </cell>
          <cell r="C1422" t="str">
            <v>פוריידיס</v>
          </cell>
          <cell r="D1422">
            <v>7595</v>
          </cell>
          <cell r="E1422" t="str">
            <v>אל</v>
          </cell>
          <cell r="F1422" t="str">
            <v>אל פוריידיס</v>
          </cell>
          <cell r="G1422" t="str">
            <v>אלעדל ואלאסלאח</v>
          </cell>
          <cell r="H1422" t="str">
            <v>מרעי יונס</v>
          </cell>
          <cell r="I1422" t="str">
            <v>פוריידיס מרעי יונס</v>
          </cell>
          <cell r="J1422">
            <v>6768</v>
          </cell>
          <cell r="K1422">
            <v>6768</v>
          </cell>
          <cell r="L1422">
            <v>0.27689125295508277</v>
          </cell>
          <cell r="M1422">
            <v>1874</v>
          </cell>
          <cell r="N1422">
            <v>0.27689125295508277</v>
          </cell>
          <cell r="O1422">
            <v>1874.0000000000002</v>
          </cell>
          <cell r="P1422">
            <v>11</v>
          </cell>
          <cell r="Q1422" t="b">
            <v>1</v>
          </cell>
          <cell r="R1422">
            <v>3</v>
          </cell>
          <cell r="S1422">
            <v>615</v>
          </cell>
          <cell r="T1422">
            <v>9.5000000000000018</v>
          </cell>
          <cell r="U1422" t="str">
            <v>Gap</v>
          </cell>
          <cell r="V1422">
            <v>1</v>
          </cell>
          <cell r="W1422" t="str">
            <v>TRUE פוריידיס</v>
          </cell>
          <cell r="X1422">
            <v>5898</v>
          </cell>
          <cell r="Y1422">
            <v>3</v>
          </cell>
          <cell r="Z1422">
            <v>10</v>
          </cell>
          <cell r="AA1422" t="str">
            <v>Gap</v>
          </cell>
          <cell r="AB1422">
            <v>4</v>
          </cell>
        </row>
        <row r="1423">
          <cell r="B1423">
            <v>537</v>
          </cell>
          <cell r="C1423" t="str">
            <v>פוריידיס</v>
          </cell>
          <cell r="D1423">
            <v>7595</v>
          </cell>
          <cell r="E1423" t="str">
            <v>נ</v>
          </cell>
          <cell r="F1423" t="str">
            <v>נ פוריידיס</v>
          </cell>
          <cell r="G1423" t="str">
            <v>אלבר ואלתקוה</v>
          </cell>
          <cell r="I1423" t="str">
            <v xml:space="preserve">פוריידיס </v>
          </cell>
          <cell r="J1423">
            <v>6768</v>
          </cell>
          <cell r="K1423">
            <v>6768</v>
          </cell>
          <cell r="L1423">
            <v>0.18454491725768321</v>
          </cell>
          <cell r="M1423">
            <v>1249</v>
          </cell>
          <cell r="N1423">
            <v>0.18454491725768321</v>
          </cell>
          <cell r="O1423">
            <v>1249</v>
          </cell>
          <cell r="P1423">
            <v>11</v>
          </cell>
          <cell r="Q1423" t="b">
            <v>1</v>
          </cell>
          <cell r="R1423">
            <v>2</v>
          </cell>
          <cell r="S1423">
            <v>615</v>
          </cell>
          <cell r="T1423">
            <v>9.5000000000000018</v>
          </cell>
          <cell r="U1423" t="str">
            <v>Gap</v>
          </cell>
          <cell r="V1423">
            <v>0</v>
          </cell>
          <cell r="W1423" t="str">
            <v>TRUE פוריידיס</v>
          </cell>
          <cell r="X1423">
            <v>5898</v>
          </cell>
          <cell r="Y1423">
            <v>2</v>
          </cell>
          <cell r="Z1423">
            <v>10</v>
          </cell>
          <cell r="AA1423" t="str">
            <v>Gap</v>
          </cell>
          <cell r="AB1423">
            <v>2</v>
          </cell>
        </row>
        <row r="1424">
          <cell r="B1424">
            <v>537</v>
          </cell>
          <cell r="C1424" t="str">
            <v>פוריידיס</v>
          </cell>
          <cell r="D1424">
            <v>7595</v>
          </cell>
          <cell r="E1424" t="str">
            <v>ק</v>
          </cell>
          <cell r="F1424" t="str">
            <v>ק פוריידיס</v>
          </cell>
          <cell r="G1424" t="str">
            <v>אלנהדה ואלחק</v>
          </cell>
          <cell r="I1424" t="str">
            <v xml:space="preserve">פוריידיס </v>
          </cell>
          <cell r="J1424">
            <v>6768</v>
          </cell>
          <cell r="K1424">
            <v>6768</v>
          </cell>
          <cell r="L1424">
            <v>0.13076241134751773</v>
          </cell>
          <cell r="M1424">
            <v>885</v>
          </cell>
          <cell r="N1424">
            <v>0.13076241134751773</v>
          </cell>
          <cell r="O1424">
            <v>885</v>
          </cell>
          <cell r="P1424">
            <v>11</v>
          </cell>
          <cell r="Q1424" t="b">
            <v>1</v>
          </cell>
          <cell r="R1424">
            <v>1.4</v>
          </cell>
          <cell r="S1424">
            <v>615</v>
          </cell>
          <cell r="T1424">
            <v>9.5000000000000018</v>
          </cell>
          <cell r="U1424" t="str">
            <v>Gap</v>
          </cell>
          <cell r="V1424">
            <v>0</v>
          </cell>
          <cell r="W1424" t="str">
            <v>TRUE פוריידיס</v>
          </cell>
          <cell r="X1424">
            <v>5898</v>
          </cell>
          <cell r="Y1424">
            <v>2</v>
          </cell>
          <cell r="Z1424">
            <v>10</v>
          </cell>
          <cell r="AA1424" t="str">
            <v>Gap</v>
          </cell>
          <cell r="AB1424">
            <v>2</v>
          </cell>
        </row>
        <row r="1425">
          <cell r="B1425">
            <v>537</v>
          </cell>
          <cell r="C1425" t="str">
            <v>פוריידיס</v>
          </cell>
          <cell r="D1425">
            <v>7595</v>
          </cell>
          <cell r="E1425" t="str">
            <v>עא</v>
          </cell>
          <cell r="F1425" t="str">
            <v>עא פוריידיס</v>
          </cell>
          <cell r="G1425" t="str">
            <v>אלעילם ואלאימאן</v>
          </cell>
          <cell r="H1425" t="str">
            <v>בריה אחמד</v>
          </cell>
          <cell r="I1425" t="str">
            <v>פוריידיס בריה אחמד</v>
          </cell>
          <cell r="J1425">
            <v>6768</v>
          </cell>
          <cell r="K1425">
            <v>6768</v>
          </cell>
          <cell r="L1425">
            <v>0.10756501182033097</v>
          </cell>
          <cell r="M1425">
            <v>728</v>
          </cell>
          <cell r="N1425">
            <v>0.10756501182033097</v>
          </cell>
          <cell r="O1425">
            <v>728</v>
          </cell>
          <cell r="P1425">
            <v>11</v>
          </cell>
          <cell r="Q1425" t="b">
            <v>1</v>
          </cell>
          <cell r="R1425">
            <v>1.2</v>
          </cell>
          <cell r="S1425">
            <v>615</v>
          </cell>
          <cell r="T1425">
            <v>9.5000000000000018</v>
          </cell>
          <cell r="U1425" t="str">
            <v>Gap</v>
          </cell>
          <cell r="V1425">
            <v>0</v>
          </cell>
          <cell r="W1425" t="str">
            <v>TRUE פוריידיס</v>
          </cell>
          <cell r="X1425">
            <v>5898</v>
          </cell>
          <cell r="Y1425">
            <v>1</v>
          </cell>
          <cell r="Z1425">
            <v>10</v>
          </cell>
          <cell r="AA1425" t="str">
            <v>Gap</v>
          </cell>
          <cell r="AB1425">
            <v>1</v>
          </cell>
        </row>
        <row r="1426">
          <cell r="B1426">
            <v>537</v>
          </cell>
          <cell r="C1426" t="str">
            <v>פוריידיס</v>
          </cell>
          <cell r="D1426">
            <v>7595</v>
          </cell>
          <cell r="E1426" t="str">
            <v>ט</v>
          </cell>
          <cell r="F1426" t="str">
            <v>ט פוריידיס</v>
          </cell>
          <cell r="G1426" t="str">
            <v>אלאיכלאס</v>
          </cell>
          <cell r="I1426" t="str">
            <v xml:space="preserve">פוריידיס </v>
          </cell>
          <cell r="J1426">
            <v>6768</v>
          </cell>
          <cell r="K1426">
            <v>6768</v>
          </cell>
          <cell r="L1426">
            <v>9.7517730496453903E-2</v>
          </cell>
          <cell r="M1426">
            <v>660</v>
          </cell>
          <cell r="N1426">
            <v>9.7517730496453903E-2</v>
          </cell>
          <cell r="O1426">
            <v>660</v>
          </cell>
          <cell r="P1426">
            <v>11</v>
          </cell>
          <cell r="Q1426" t="b">
            <v>1</v>
          </cell>
          <cell r="R1426">
            <v>1.1000000000000001</v>
          </cell>
          <cell r="S1426">
            <v>615</v>
          </cell>
          <cell r="T1426">
            <v>9.5000000000000018</v>
          </cell>
          <cell r="U1426" t="str">
            <v>Gap</v>
          </cell>
          <cell r="V1426">
            <v>0</v>
          </cell>
          <cell r="W1426" t="str">
            <v>TRUE פוריידיס</v>
          </cell>
          <cell r="X1426">
            <v>5898</v>
          </cell>
          <cell r="Y1426">
            <v>1</v>
          </cell>
          <cell r="Z1426">
            <v>10</v>
          </cell>
          <cell r="AA1426" t="str">
            <v>Gap</v>
          </cell>
          <cell r="AB1426">
            <v>1</v>
          </cell>
        </row>
        <row r="1427">
          <cell r="B1427">
            <v>537</v>
          </cell>
          <cell r="C1427" t="str">
            <v>פוריידיס</v>
          </cell>
          <cell r="D1427">
            <v>7595</v>
          </cell>
          <cell r="E1427" t="str">
            <v>אד</v>
          </cell>
          <cell r="F1427" t="str">
            <v>אד פוריידיס</v>
          </cell>
          <cell r="G1427" t="str">
            <v>אלהודא</v>
          </cell>
          <cell r="I1427" t="str">
            <v xml:space="preserve">פוריידיס </v>
          </cell>
          <cell r="J1427">
            <v>6768</v>
          </cell>
          <cell r="K1427">
            <v>6768</v>
          </cell>
          <cell r="L1427">
            <v>7.4172576832151296E-2</v>
          </cell>
          <cell r="M1427">
            <v>502</v>
          </cell>
          <cell r="N1427">
            <v>7.4172576832151296E-2</v>
          </cell>
          <cell r="O1427">
            <v>502</v>
          </cell>
          <cell r="P1427">
            <v>11</v>
          </cell>
          <cell r="Q1427" t="b">
            <v>1</v>
          </cell>
          <cell r="R1427">
            <v>0.8</v>
          </cell>
          <cell r="S1427">
            <v>615</v>
          </cell>
          <cell r="T1427">
            <v>9.5000000000000018</v>
          </cell>
          <cell r="U1427" t="str">
            <v>Gap</v>
          </cell>
          <cell r="V1427">
            <v>0</v>
          </cell>
          <cell r="W1427" t="str">
            <v>TRUE פוריידיס</v>
          </cell>
          <cell r="X1427">
            <v>5898</v>
          </cell>
          <cell r="Y1427">
            <v>1</v>
          </cell>
          <cell r="Z1427">
            <v>10</v>
          </cell>
          <cell r="AA1427" t="str">
            <v>Gap</v>
          </cell>
          <cell r="AB1427">
            <v>1</v>
          </cell>
        </row>
        <row r="1428">
          <cell r="B1428">
            <v>537</v>
          </cell>
          <cell r="C1428" t="str">
            <v>פוריידיס</v>
          </cell>
          <cell r="D1428">
            <v>7595</v>
          </cell>
          <cell r="E1428" t="str">
            <v>פא</v>
          </cell>
          <cell r="F1428" t="str">
            <v>פא פוריידיס</v>
          </cell>
          <cell r="G1428" t="str">
            <v>אלפרדיס אולן</v>
          </cell>
          <cell r="I1428" t="str">
            <v xml:space="preserve">פוריידיס </v>
          </cell>
          <cell r="J1428">
            <v>6768</v>
          </cell>
          <cell r="K1428">
            <v>6768</v>
          </cell>
          <cell r="L1428">
            <v>6.6637115839243505E-2</v>
          </cell>
          <cell r="M1428">
            <v>451</v>
          </cell>
          <cell r="N1428">
            <v>6.6637115839243505E-2</v>
          </cell>
          <cell r="O1428">
            <v>451.00000000000006</v>
          </cell>
          <cell r="P1428">
            <v>11</v>
          </cell>
          <cell r="Q1428" t="b">
            <v>0</v>
          </cell>
          <cell r="R1428">
            <v>0</v>
          </cell>
          <cell r="S1428">
            <v>615</v>
          </cell>
          <cell r="T1428">
            <v>9.5000000000000018</v>
          </cell>
          <cell r="U1428" t="str">
            <v>Gap</v>
          </cell>
          <cell r="V1428">
            <v>0</v>
          </cell>
          <cell r="W1428" t="str">
            <v>FALSE פוריידיס</v>
          </cell>
          <cell r="X1428">
            <v>870</v>
          </cell>
          <cell r="Y1428">
            <v>0</v>
          </cell>
          <cell r="Z1428">
            <v>10</v>
          </cell>
          <cell r="AA1428" t="str">
            <v>Gap</v>
          </cell>
          <cell r="AB1428">
            <v>0</v>
          </cell>
        </row>
        <row r="1429">
          <cell r="B1429">
            <v>537</v>
          </cell>
          <cell r="C1429" t="str">
            <v>פוריידיס</v>
          </cell>
          <cell r="D1429">
            <v>7595</v>
          </cell>
          <cell r="E1429" t="str">
            <v>ץ</v>
          </cell>
          <cell r="F1429" t="str">
            <v>ץ פוריידיס</v>
          </cell>
          <cell r="G1429" t="str">
            <v>אלוחדה</v>
          </cell>
          <cell r="I1429" t="str">
            <v xml:space="preserve">פוריידיס </v>
          </cell>
          <cell r="J1429">
            <v>6768</v>
          </cell>
          <cell r="K1429">
            <v>6768</v>
          </cell>
          <cell r="L1429">
            <v>6.1908983451536642E-2</v>
          </cell>
          <cell r="M1429">
            <v>419</v>
          </cell>
          <cell r="N1429">
            <v>6.1908983451536642E-2</v>
          </cell>
          <cell r="O1429">
            <v>419</v>
          </cell>
          <cell r="P1429">
            <v>11</v>
          </cell>
          <cell r="Q1429" t="b">
            <v>0</v>
          </cell>
          <cell r="R1429">
            <v>0</v>
          </cell>
          <cell r="S1429">
            <v>615</v>
          </cell>
          <cell r="T1429">
            <v>9.5000000000000018</v>
          </cell>
          <cell r="U1429" t="str">
            <v>Gap</v>
          </cell>
          <cell r="V1429">
            <v>0</v>
          </cell>
          <cell r="W1429" t="str">
            <v>FALSE פוריידיס</v>
          </cell>
          <cell r="X1429">
            <v>870</v>
          </cell>
          <cell r="Y1429">
            <v>0</v>
          </cell>
          <cell r="Z1429">
            <v>10</v>
          </cell>
          <cell r="AA1429" t="str">
            <v>Gap</v>
          </cell>
          <cell r="AB1429">
            <v>0</v>
          </cell>
        </row>
        <row r="1430">
          <cell r="B1430">
            <v>535</v>
          </cell>
          <cell r="C1430" t="str">
            <v>פסוטה</v>
          </cell>
          <cell r="D1430">
            <v>2439</v>
          </cell>
          <cell r="E1430" t="str">
            <v>מנ</v>
          </cell>
          <cell r="F1430" t="str">
            <v>מנ פסוטה</v>
          </cell>
          <cell r="G1430" t="str">
            <v>אלמנאר</v>
          </cell>
          <cell r="I1430" t="str">
            <v xml:space="preserve">פסוטה </v>
          </cell>
          <cell r="J1430">
            <v>1997</v>
          </cell>
          <cell r="K1430">
            <v>1997</v>
          </cell>
          <cell r="L1430">
            <v>0.1342013019529294</v>
          </cell>
          <cell r="M1430">
            <v>268</v>
          </cell>
          <cell r="N1430">
            <v>0.1342013019529294</v>
          </cell>
          <cell r="O1430">
            <v>268</v>
          </cell>
          <cell r="P1430">
            <v>9</v>
          </cell>
          <cell r="Q1430" t="b">
            <v>1</v>
          </cell>
          <cell r="R1430">
            <v>1.2</v>
          </cell>
          <cell r="S1430">
            <v>222</v>
          </cell>
          <cell r="T1430">
            <v>7.3999999999999995</v>
          </cell>
          <cell r="U1430" t="str">
            <v>Gap</v>
          </cell>
          <cell r="V1430">
            <v>0</v>
          </cell>
          <cell r="W1430" t="str">
            <v>TRUE פסוטה</v>
          </cell>
          <cell r="X1430">
            <v>1617</v>
          </cell>
          <cell r="Y1430">
            <v>1</v>
          </cell>
          <cell r="Z1430">
            <v>7</v>
          </cell>
          <cell r="AA1430" t="str">
            <v>Gap</v>
          </cell>
          <cell r="AB1430">
            <v>1</v>
          </cell>
        </row>
        <row r="1431">
          <cell r="B1431">
            <v>535</v>
          </cell>
          <cell r="C1431" t="str">
            <v>פסוטה</v>
          </cell>
          <cell r="D1431">
            <v>2439</v>
          </cell>
          <cell r="E1431" t="str">
            <v>נ</v>
          </cell>
          <cell r="F1431" t="str">
            <v>נ פסוטה</v>
          </cell>
          <cell r="G1431" t="str">
            <v>אלנור</v>
          </cell>
          <cell r="I1431" t="str">
            <v xml:space="preserve">פסוטה </v>
          </cell>
          <cell r="J1431">
            <v>1997</v>
          </cell>
          <cell r="K1431">
            <v>1997</v>
          </cell>
          <cell r="L1431">
            <v>0.12919379068602904</v>
          </cell>
          <cell r="M1431">
            <v>258</v>
          </cell>
          <cell r="N1431">
            <v>0.12919379068602904</v>
          </cell>
          <cell r="O1431">
            <v>258</v>
          </cell>
          <cell r="P1431">
            <v>9</v>
          </cell>
          <cell r="Q1431" t="b">
            <v>1</v>
          </cell>
          <cell r="R1431">
            <v>1.2</v>
          </cell>
          <cell r="S1431">
            <v>222</v>
          </cell>
          <cell r="T1431">
            <v>7.3999999999999995</v>
          </cell>
          <cell r="U1431" t="str">
            <v>Gap</v>
          </cell>
          <cell r="V1431">
            <v>0</v>
          </cell>
          <cell r="W1431" t="str">
            <v>TRUE פסוטה</v>
          </cell>
          <cell r="X1431">
            <v>1617</v>
          </cell>
          <cell r="Y1431">
            <v>1</v>
          </cell>
          <cell r="Z1431">
            <v>7</v>
          </cell>
          <cell r="AA1431" t="str">
            <v>Gap</v>
          </cell>
          <cell r="AB1431">
            <v>1</v>
          </cell>
        </row>
        <row r="1432">
          <cell r="B1432">
            <v>535</v>
          </cell>
          <cell r="C1432" t="str">
            <v>פסוטה</v>
          </cell>
          <cell r="D1432">
            <v>2439</v>
          </cell>
          <cell r="E1432" t="str">
            <v>אב</v>
          </cell>
          <cell r="F1432" t="str">
            <v>אב פסוטה</v>
          </cell>
          <cell r="G1432" t="str">
            <v>אלופאא</v>
          </cell>
          <cell r="I1432" t="str">
            <v xml:space="preserve">פסוטה </v>
          </cell>
          <cell r="J1432">
            <v>1997</v>
          </cell>
          <cell r="K1432">
            <v>1997</v>
          </cell>
          <cell r="L1432">
            <v>0.128693039559339</v>
          </cell>
          <cell r="M1432">
            <v>257</v>
          </cell>
          <cell r="N1432">
            <v>0.128693039559339</v>
          </cell>
          <cell r="O1432">
            <v>257</v>
          </cell>
          <cell r="P1432">
            <v>9</v>
          </cell>
          <cell r="Q1432" t="b">
            <v>1</v>
          </cell>
          <cell r="R1432">
            <v>1.2</v>
          </cell>
          <cell r="S1432">
            <v>222</v>
          </cell>
          <cell r="T1432">
            <v>7.3999999999999995</v>
          </cell>
          <cell r="U1432" t="str">
            <v>Gap</v>
          </cell>
          <cell r="V1432">
            <v>0</v>
          </cell>
          <cell r="W1432" t="str">
            <v>TRUE פסוטה</v>
          </cell>
          <cell r="X1432">
            <v>1617</v>
          </cell>
          <cell r="Y1432">
            <v>1</v>
          </cell>
          <cell r="Z1432">
            <v>7</v>
          </cell>
          <cell r="AA1432" t="str">
            <v>Gap</v>
          </cell>
          <cell r="AB1432">
            <v>1</v>
          </cell>
        </row>
        <row r="1433">
          <cell r="B1433">
            <v>535</v>
          </cell>
          <cell r="C1433" t="str">
            <v>פסוטה</v>
          </cell>
          <cell r="D1433">
            <v>2439</v>
          </cell>
          <cell r="E1433" t="str">
            <v>טל</v>
          </cell>
          <cell r="F1433" t="str">
            <v>טל פסוטה</v>
          </cell>
          <cell r="G1433" t="str">
            <v>אל טליעה</v>
          </cell>
          <cell r="I1433" t="str">
            <v xml:space="preserve">פסוטה </v>
          </cell>
          <cell r="J1433">
            <v>1997</v>
          </cell>
          <cell r="K1433">
            <v>1997</v>
          </cell>
          <cell r="L1433">
            <v>0.11817726589884828</v>
          </cell>
          <cell r="M1433">
            <v>236</v>
          </cell>
          <cell r="N1433">
            <v>0.11817726589884828</v>
          </cell>
          <cell r="O1433">
            <v>236</v>
          </cell>
          <cell r="P1433">
            <v>9</v>
          </cell>
          <cell r="Q1433" t="b">
            <v>1</v>
          </cell>
          <cell r="R1433">
            <v>1.1000000000000001</v>
          </cell>
          <cell r="S1433">
            <v>222</v>
          </cell>
          <cell r="T1433">
            <v>7.3999999999999995</v>
          </cell>
          <cell r="U1433" t="str">
            <v>Gap</v>
          </cell>
          <cell r="V1433">
            <v>0</v>
          </cell>
          <cell r="W1433" t="str">
            <v>TRUE פסוטה</v>
          </cell>
          <cell r="X1433">
            <v>1617</v>
          </cell>
          <cell r="Y1433">
            <v>1</v>
          </cell>
          <cell r="Z1433">
            <v>7</v>
          </cell>
          <cell r="AA1433" t="str">
            <v>Gap</v>
          </cell>
          <cell r="AB1433">
            <v>1</v>
          </cell>
        </row>
        <row r="1434">
          <cell r="B1434">
            <v>535</v>
          </cell>
          <cell r="C1434" t="str">
            <v>פסוטה</v>
          </cell>
          <cell r="D1434">
            <v>2439</v>
          </cell>
          <cell r="E1434" t="str">
            <v>חס</v>
          </cell>
          <cell r="F1434" t="str">
            <v>חס פסוטה</v>
          </cell>
          <cell r="G1434" t="str">
            <v>אלחוריה ואלמוסואה</v>
          </cell>
          <cell r="I1434" t="str">
            <v xml:space="preserve">פסוטה </v>
          </cell>
          <cell r="J1434">
            <v>1997</v>
          </cell>
          <cell r="K1434">
            <v>1997</v>
          </cell>
          <cell r="L1434">
            <v>0.11166750125187781</v>
          </cell>
          <cell r="M1434">
            <v>223</v>
          </cell>
          <cell r="N1434">
            <v>0.11166750125187781</v>
          </cell>
          <cell r="O1434">
            <v>223</v>
          </cell>
          <cell r="P1434">
            <v>9</v>
          </cell>
          <cell r="Q1434" t="b">
            <v>1</v>
          </cell>
          <cell r="R1434">
            <v>1</v>
          </cell>
          <cell r="S1434">
            <v>222</v>
          </cell>
          <cell r="T1434">
            <v>7.3999999999999995</v>
          </cell>
          <cell r="U1434" t="str">
            <v>Gap</v>
          </cell>
          <cell r="V1434">
            <v>0</v>
          </cell>
          <cell r="W1434" t="str">
            <v>TRUE פסוטה</v>
          </cell>
          <cell r="X1434">
            <v>1617</v>
          </cell>
          <cell r="Y1434">
            <v>1</v>
          </cell>
          <cell r="Z1434">
            <v>7</v>
          </cell>
          <cell r="AA1434" t="str">
            <v>Gap</v>
          </cell>
          <cell r="AB1434">
            <v>1</v>
          </cell>
        </row>
        <row r="1435">
          <cell r="B1435">
            <v>535</v>
          </cell>
          <cell r="C1435" t="str">
            <v>פסוטה</v>
          </cell>
          <cell r="D1435">
            <v>2439</v>
          </cell>
          <cell r="E1435" t="str">
            <v>הנ</v>
          </cell>
          <cell r="F1435" t="str">
            <v>הנ פסוטה</v>
          </cell>
          <cell r="G1435" t="str">
            <v>אלוחדה</v>
          </cell>
          <cell r="I1435" t="str">
            <v xml:space="preserve">פסוטה </v>
          </cell>
          <cell r="J1435">
            <v>1997</v>
          </cell>
          <cell r="K1435">
            <v>1997</v>
          </cell>
          <cell r="L1435">
            <v>0.10015022533800701</v>
          </cell>
          <cell r="M1435">
            <v>200</v>
          </cell>
          <cell r="N1435">
            <v>0.10015022533800701</v>
          </cell>
          <cell r="O1435">
            <v>200</v>
          </cell>
          <cell r="P1435">
            <v>9</v>
          </cell>
          <cell r="Q1435" t="b">
            <v>1</v>
          </cell>
          <cell r="R1435">
            <v>0.9</v>
          </cell>
          <cell r="S1435">
            <v>222</v>
          </cell>
          <cell r="T1435">
            <v>7.3999999999999995</v>
          </cell>
          <cell r="U1435" t="str">
            <v>Gap</v>
          </cell>
          <cell r="V1435">
            <v>0</v>
          </cell>
          <cell r="W1435" t="str">
            <v>TRUE פסוטה</v>
          </cell>
          <cell r="X1435">
            <v>1617</v>
          </cell>
          <cell r="Y1435">
            <v>1</v>
          </cell>
          <cell r="Z1435">
            <v>7</v>
          </cell>
          <cell r="AA1435" t="str">
            <v>Gap</v>
          </cell>
          <cell r="AB1435">
            <v>1</v>
          </cell>
        </row>
        <row r="1436">
          <cell r="B1436">
            <v>535</v>
          </cell>
          <cell r="C1436" t="str">
            <v>פסוטה</v>
          </cell>
          <cell r="D1436">
            <v>2439</v>
          </cell>
          <cell r="E1436" t="str">
            <v>אד</v>
          </cell>
          <cell r="F1436" t="str">
            <v>אד פסוטה</v>
          </cell>
          <cell r="G1436" t="str">
            <v>השלום</v>
          </cell>
          <cell r="I1436" t="str">
            <v xml:space="preserve">פסוטה </v>
          </cell>
          <cell r="J1436">
            <v>1997</v>
          </cell>
          <cell r="K1436">
            <v>1997</v>
          </cell>
          <cell r="L1436">
            <v>8.7631447170756133E-2</v>
          </cell>
          <cell r="M1436">
            <v>175</v>
          </cell>
          <cell r="N1436">
            <v>8.7631447170756133E-2</v>
          </cell>
          <cell r="O1436">
            <v>175</v>
          </cell>
          <cell r="P1436">
            <v>9</v>
          </cell>
          <cell r="Q1436" t="b">
            <v>1</v>
          </cell>
          <cell r="R1436">
            <v>0.8</v>
          </cell>
          <cell r="S1436">
            <v>222</v>
          </cell>
          <cell r="T1436">
            <v>7.3999999999999995</v>
          </cell>
          <cell r="U1436" t="str">
            <v>Gap</v>
          </cell>
          <cell r="V1436">
            <v>0</v>
          </cell>
          <cell r="W1436" t="str">
            <v>TRUE פסוטה</v>
          </cell>
          <cell r="X1436">
            <v>1617</v>
          </cell>
          <cell r="Y1436">
            <v>1</v>
          </cell>
          <cell r="Z1436">
            <v>7</v>
          </cell>
          <cell r="AA1436" t="str">
            <v>Gap</v>
          </cell>
          <cell r="AB1436">
            <v>1</v>
          </cell>
        </row>
        <row r="1437">
          <cell r="B1437">
            <v>535</v>
          </cell>
          <cell r="C1437" t="str">
            <v>פסוטה</v>
          </cell>
          <cell r="D1437">
            <v>2439</v>
          </cell>
          <cell r="E1437" t="str">
            <v>מרצ</v>
          </cell>
          <cell r="F1437" t="str">
            <v>מרצ פסוטה</v>
          </cell>
          <cell r="G1437" t="str">
            <v>מרצ</v>
          </cell>
          <cell r="H1437" t="str">
            <v>עאסי נסר</v>
          </cell>
          <cell r="I1437" t="str">
            <v>פסוטה עאסי נסר</v>
          </cell>
          <cell r="J1437">
            <v>1997</v>
          </cell>
          <cell r="K1437">
            <v>1997</v>
          </cell>
          <cell r="L1437">
            <v>8.1121682523785682E-2</v>
          </cell>
          <cell r="M1437">
            <v>162</v>
          </cell>
          <cell r="N1437">
            <v>8.1121682523785682E-2</v>
          </cell>
          <cell r="O1437">
            <v>162</v>
          </cell>
          <cell r="P1437">
            <v>9</v>
          </cell>
          <cell r="Q1437" t="b">
            <v>0</v>
          </cell>
          <cell r="R1437">
            <v>0</v>
          </cell>
          <cell r="S1437">
            <v>222</v>
          </cell>
          <cell r="T1437">
            <v>7.3999999999999995</v>
          </cell>
          <cell r="U1437" t="str">
            <v>Gap</v>
          </cell>
          <cell r="V1437">
            <v>0</v>
          </cell>
          <cell r="W1437" t="str">
            <v>FALSE פסוטה</v>
          </cell>
          <cell r="X1437">
            <v>380</v>
          </cell>
          <cell r="Y1437">
            <v>0</v>
          </cell>
          <cell r="Z1437">
            <v>7</v>
          </cell>
          <cell r="AA1437" t="str">
            <v>Gap</v>
          </cell>
          <cell r="AB1437">
            <v>0</v>
          </cell>
        </row>
        <row r="1438">
          <cell r="B1438">
            <v>535</v>
          </cell>
          <cell r="C1438" t="str">
            <v>פסוטה</v>
          </cell>
          <cell r="D1438">
            <v>2439</v>
          </cell>
          <cell r="E1438" t="str">
            <v>גא</v>
          </cell>
          <cell r="F1438" t="str">
            <v>גא פסוטה</v>
          </cell>
          <cell r="G1438" t="str">
            <v>אלנהדה</v>
          </cell>
          <cell r="I1438" t="str">
            <v xml:space="preserve">פסוטה </v>
          </cell>
          <cell r="J1438">
            <v>1997</v>
          </cell>
          <cell r="K1438">
            <v>1997</v>
          </cell>
          <cell r="L1438">
            <v>6.3094641962944412E-2</v>
          </cell>
          <cell r="M1438">
            <v>126</v>
          </cell>
          <cell r="N1438">
            <v>6.3094641962944412E-2</v>
          </cell>
          <cell r="O1438">
            <v>125.99999999999999</v>
          </cell>
          <cell r="P1438">
            <v>9</v>
          </cell>
          <cell r="Q1438" t="b">
            <v>0</v>
          </cell>
          <cell r="R1438">
            <v>0</v>
          </cell>
          <cell r="S1438">
            <v>222</v>
          </cell>
          <cell r="T1438">
            <v>7.3999999999999995</v>
          </cell>
          <cell r="U1438" t="str">
            <v>Gap</v>
          </cell>
          <cell r="V1438">
            <v>0</v>
          </cell>
          <cell r="W1438" t="str">
            <v>FALSE פסוטה</v>
          </cell>
          <cell r="X1438">
            <v>380</v>
          </cell>
          <cell r="Y1438">
            <v>0</v>
          </cell>
          <cell r="Z1438">
            <v>7</v>
          </cell>
          <cell r="AA1438" t="str">
            <v>Gap</v>
          </cell>
          <cell r="AB1438">
            <v>0</v>
          </cell>
        </row>
        <row r="1439">
          <cell r="B1439">
            <v>535</v>
          </cell>
          <cell r="C1439" t="str">
            <v>פסוטה</v>
          </cell>
          <cell r="D1439">
            <v>2439</v>
          </cell>
          <cell r="E1439" t="str">
            <v>בל</v>
          </cell>
          <cell r="F1439" t="str">
            <v>בל פסוטה</v>
          </cell>
          <cell r="G1439" t="str">
            <v>ביחד לעתיד</v>
          </cell>
          <cell r="I1439" t="str">
            <v xml:space="preserve">פסוטה </v>
          </cell>
          <cell r="J1439">
            <v>1997</v>
          </cell>
          <cell r="K1439">
            <v>1997</v>
          </cell>
          <cell r="L1439">
            <v>4.5568352528793189E-2</v>
          </cell>
          <cell r="M1439">
            <v>91</v>
          </cell>
          <cell r="N1439">
            <v>4.5568352528793189E-2</v>
          </cell>
          <cell r="O1439">
            <v>91</v>
          </cell>
          <cell r="P1439">
            <v>9</v>
          </cell>
          <cell r="Q1439" t="b">
            <v>0</v>
          </cell>
          <cell r="R1439">
            <v>0</v>
          </cell>
          <cell r="S1439">
            <v>222</v>
          </cell>
          <cell r="T1439">
            <v>7.3999999999999995</v>
          </cell>
          <cell r="U1439" t="str">
            <v>Gap</v>
          </cell>
          <cell r="V1439">
            <v>0</v>
          </cell>
          <cell r="W1439" t="str">
            <v>FALSE פסוטה</v>
          </cell>
          <cell r="X1439">
            <v>380</v>
          </cell>
          <cell r="Y1439">
            <v>0</v>
          </cell>
          <cell r="Z1439">
            <v>7</v>
          </cell>
          <cell r="AA1439" t="str">
            <v>Gap</v>
          </cell>
          <cell r="AB1439">
            <v>0</v>
          </cell>
        </row>
        <row r="1440">
          <cell r="B1440">
            <v>535</v>
          </cell>
          <cell r="C1440" t="str">
            <v>פסוטה</v>
          </cell>
          <cell r="D1440">
            <v>2439</v>
          </cell>
          <cell r="E1440" t="str">
            <v>ה</v>
          </cell>
          <cell r="F1440" t="str">
            <v>ה פסוטה</v>
          </cell>
          <cell r="G1440" t="str">
            <v>אלמוסתק'בל ולעטאא</v>
          </cell>
          <cell r="H1440" t="str">
            <v>דכואר אדגאר</v>
          </cell>
          <cell r="I1440" t="str">
            <v>פסוטה דכואר אדגאר</v>
          </cell>
          <cell r="J1440">
            <v>1997</v>
          </cell>
          <cell r="K1440">
            <v>1997</v>
          </cell>
          <cell r="L1440">
            <v>5.00751126690035E-4</v>
          </cell>
          <cell r="M1440">
            <v>1</v>
          </cell>
          <cell r="N1440">
            <v>5.00751126690035E-4</v>
          </cell>
          <cell r="O1440">
            <v>0.99999999999999989</v>
          </cell>
          <cell r="P1440">
            <v>9</v>
          </cell>
          <cell r="Q1440" t="b">
            <v>0</v>
          </cell>
          <cell r="R1440">
            <v>0</v>
          </cell>
          <cell r="S1440">
            <v>222</v>
          </cell>
          <cell r="T1440">
            <v>7.3999999999999995</v>
          </cell>
          <cell r="U1440" t="str">
            <v>Gap</v>
          </cell>
          <cell r="V1440">
            <v>1</v>
          </cell>
          <cell r="W1440" t="str">
            <v>FALSE פסוטה</v>
          </cell>
          <cell r="X1440">
            <v>380</v>
          </cell>
          <cell r="Y1440">
            <v>0</v>
          </cell>
          <cell r="Z1440">
            <v>7</v>
          </cell>
          <cell r="AA1440" t="str">
            <v>Gap</v>
          </cell>
          <cell r="AB1440">
            <v>1</v>
          </cell>
        </row>
        <row r="1441">
          <cell r="B1441">
            <v>535</v>
          </cell>
          <cell r="C1441" t="str">
            <v>פסוטה</v>
          </cell>
          <cell r="D1441">
            <v>2439</v>
          </cell>
          <cell r="E1441" t="str">
            <v>יר</v>
          </cell>
          <cell r="F1441" t="str">
            <v>יר פסוטה</v>
          </cell>
          <cell r="G1441" t="str">
            <v>אלתגייר</v>
          </cell>
          <cell r="H1441" t="str">
            <v>איוב ג'ורג'</v>
          </cell>
          <cell r="I1441" t="str">
            <v>פסוטה איוב ג'ורג'</v>
          </cell>
          <cell r="J1441">
            <v>1997</v>
          </cell>
          <cell r="K1441">
            <v>1997</v>
          </cell>
          <cell r="L1441">
            <v>0</v>
          </cell>
          <cell r="M1441">
            <v>0</v>
          </cell>
          <cell r="N1441">
            <v>0</v>
          </cell>
          <cell r="O1441">
            <v>0</v>
          </cell>
          <cell r="P1441">
            <v>9</v>
          </cell>
          <cell r="Q1441" t="b">
            <v>0</v>
          </cell>
          <cell r="R1441">
            <v>0</v>
          </cell>
          <cell r="S1441">
            <v>222</v>
          </cell>
          <cell r="T1441">
            <v>7.3999999999999995</v>
          </cell>
          <cell r="U1441" t="str">
            <v>Gap</v>
          </cell>
          <cell r="V1441">
            <v>0</v>
          </cell>
          <cell r="W1441" t="str">
            <v>FALSE פסוטה</v>
          </cell>
          <cell r="X1441">
            <v>380</v>
          </cell>
          <cell r="Y1441">
            <v>0</v>
          </cell>
          <cell r="Z1441">
            <v>7</v>
          </cell>
          <cell r="AA1441" t="str">
            <v>Gap</v>
          </cell>
          <cell r="AB1441">
            <v>0</v>
          </cell>
        </row>
        <row r="1442">
          <cell r="B1442">
            <v>536</v>
          </cell>
          <cell r="C1442" t="str">
            <v>פקיעין (בוקייעה)</v>
          </cell>
          <cell r="D1442">
            <v>3991</v>
          </cell>
          <cell r="E1442" t="str">
            <v>עא</v>
          </cell>
          <cell r="F1442" t="str">
            <v>עא פקיעין (בוקייעה)</v>
          </cell>
          <cell r="G1442" t="str">
            <v>אלאחראר</v>
          </cell>
          <cell r="I1442" t="str">
            <v xml:space="preserve">פקיעין (בוקייעה) </v>
          </cell>
          <cell r="J1442">
            <v>3433</v>
          </cell>
          <cell r="K1442">
            <v>3433</v>
          </cell>
          <cell r="L1442">
            <v>0.15962714826682203</v>
          </cell>
          <cell r="M1442">
            <v>548</v>
          </cell>
          <cell r="N1442">
            <v>0.15962714826682203</v>
          </cell>
          <cell r="O1442">
            <v>548</v>
          </cell>
          <cell r="P1442">
            <v>9</v>
          </cell>
          <cell r="Q1442" t="b">
            <v>1</v>
          </cell>
          <cell r="R1442">
            <v>1.4</v>
          </cell>
          <cell r="S1442">
            <v>381</v>
          </cell>
          <cell r="T1442">
            <v>8.9000000000000021</v>
          </cell>
          <cell r="U1442" t="str">
            <v>Gap</v>
          </cell>
          <cell r="V1442">
            <v>0</v>
          </cell>
          <cell r="W1442" t="str">
            <v>TRUE פקיעין (בוקייעה)</v>
          </cell>
          <cell r="X1442">
            <v>3429</v>
          </cell>
          <cell r="Y1442">
            <v>1</v>
          </cell>
          <cell r="Z1442">
            <v>8</v>
          </cell>
          <cell r="AA1442" t="str">
            <v>Gap</v>
          </cell>
          <cell r="AB1442">
            <v>1</v>
          </cell>
        </row>
        <row r="1443">
          <cell r="B1443">
            <v>536</v>
          </cell>
          <cell r="C1443" t="str">
            <v>פקיעין (בוקייעה)</v>
          </cell>
          <cell r="D1443">
            <v>3991</v>
          </cell>
          <cell r="E1443" t="str">
            <v>נק</v>
          </cell>
          <cell r="F1443" t="str">
            <v>נק פקיעין (בוקייעה)</v>
          </cell>
          <cell r="G1443" t="str">
            <v>אלעדאלה</v>
          </cell>
          <cell r="I1443" t="str">
            <v xml:space="preserve">פקיעין (בוקייעה) </v>
          </cell>
          <cell r="J1443">
            <v>3433</v>
          </cell>
          <cell r="K1443">
            <v>3433</v>
          </cell>
          <cell r="L1443">
            <v>0.14244101369064957</v>
          </cell>
          <cell r="M1443">
            <v>489</v>
          </cell>
          <cell r="N1443">
            <v>0.14244101369064957</v>
          </cell>
          <cell r="O1443">
            <v>489</v>
          </cell>
          <cell r="P1443">
            <v>9</v>
          </cell>
          <cell r="Q1443" t="b">
            <v>1</v>
          </cell>
          <cell r="R1443">
            <v>1.3</v>
          </cell>
          <cell r="S1443">
            <v>381</v>
          </cell>
          <cell r="T1443">
            <v>8.9000000000000021</v>
          </cell>
          <cell r="U1443" t="str">
            <v>Gap</v>
          </cell>
          <cell r="V1443">
            <v>0</v>
          </cell>
          <cell r="W1443" t="str">
            <v>TRUE פקיעין (בוקייעה)</v>
          </cell>
          <cell r="X1443">
            <v>3429</v>
          </cell>
          <cell r="Y1443">
            <v>1</v>
          </cell>
          <cell r="Z1443">
            <v>8</v>
          </cell>
          <cell r="AA1443" t="str">
            <v>Gap</v>
          </cell>
          <cell r="AB1443">
            <v>1</v>
          </cell>
        </row>
        <row r="1444">
          <cell r="B1444">
            <v>536</v>
          </cell>
          <cell r="C1444" t="str">
            <v>פקיעין (בוקייעה)</v>
          </cell>
          <cell r="D1444">
            <v>3991</v>
          </cell>
          <cell r="E1444" t="str">
            <v>אך</v>
          </cell>
          <cell r="F1444" t="str">
            <v>אך פקיעין (בוקייעה)</v>
          </cell>
          <cell r="G1444" t="str">
            <v>אלהדף</v>
          </cell>
          <cell r="I1444" t="str">
            <v xml:space="preserve">פקיעין (בוקייעה) </v>
          </cell>
          <cell r="J1444">
            <v>3433</v>
          </cell>
          <cell r="K1444">
            <v>3433</v>
          </cell>
          <cell r="L1444">
            <v>0.13311972036120012</v>
          </cell>
          <cell r="M1444">
            <v>457</v>
          </cell>
          <cell r="N1444">
            <v>0.13311972036120012</v>
          </cell>
          <cell r="O1444">
            <v>457</v>
          </cell>
          <cell r="P1444">
            <v>9</v>
          </cell>
          <cell r="Q1444" t="b">
            <v>1</v>
          </cell>
          <cell r="R1444">
            <v>1.2</v>
          </cell>
          <cell r="S1444">
            <v>381</v>
          </cell>
          <cell r="T1444">
            <v>8.9000000000000021</v>
          </cell>
          <cell r="U1444" t="str">
            <v>Gap</v>
          </cell>
          <cell r="V1444">
            <v>0</v>
          </cell>
          <cell r="W1444" t="str">
            <v>TRUE פקיעין (בוקייעה)</v>
          </cell>
          <cell r="X1444">
            <v>3429</v>
          </cell>
          <cell r="Y1444">
            <v>1</v>
          </cell>
          <cell r="Z1444">
            <v>8</v>
          </cell>
          <cell r="AA1444" t="str">
            <v>Gap</v>
          </cell>
          <cell r="AB1444">
            <v>1</v>
          </cell>
        </row>
        <row r="1445">
          <cell r="B1445">
            <v>536</v>
          </cell>
          <cell r="C1445" t="str">
            <v>פקיעין (בוקייעה)</v>
          </cell>
          <cell r="D1445">
            <v>3991</v>
          </cell>
          <cell r="E1445" t="str">
            <v>טע</v>
          </cell>
          <cell r="F1445" t="str">
            <v>טע פקיעין (בוקייעה)</v>
          </cell>
          <cell r="G1445" t="str">
            <v>אלאמין</v>
          </cell>
          <cell r="I1445" t="str">
            <v xml:space="preserve">פקיעין (בוקייעה) </v>
          </cell>
          <cell r="J1445">
            <v>3433</v>
          </cell>
          <cell r="K1445">
            <v>3433</v>
          </cell>
          <cell r="L1445">
            <v>0.13137197786192834</v>
          </cell>
          <cell r="M1445">
            <v>451</v>
          </cell>
          <cell r="N1445">
            <v>0.13137197786192834</v>
          </cell>
          <cell r="O1445">
            <v>451</v>
          </cell>
          <cell r="P1445">
            <v>9</v>
          </cell>
          <cell r="Q1445" t="b">
            <v>1</v>
          </cell>
          <cell r="R1445">
            <v>1.2</v>
          </cell>
          <cell r="S1445">
            <v>381</v>
          </cell>
          <cell r="T1445">
            <v>8.9000000000000021</v>
          </cell>
          <cell r="U1445" t="str">
            <v>Gap</v>
          </cell>
          <cell r="V1445">
            <v>0</v>
          </cell>
          <cell r="W1445" t="str">
            <v>TRUE פקיעין (בוקייעה)</v>
          </cell>
          <cell r="X1445">
            <v>3429</v>
          </cell>
          <cell r="Y1445">
            <v>1</v>
          </cell>
          <cell r="Z1445">
            <v>8</v>
          </cell>
          <cell r="AA1445" t="str">
            <v>Gap</v>
          </cell>
          <cell r="AB1445">
            <v>1</v>
          </cell>
        </row>
        <row r="1446">
          <cell r="B1446">
            <v>536</v>
          </cell>
          <cell r="C1446" t="str">
            <v>פקיעין (בוקייעה)</v>
          </cell>
          <cell r="D1446">
            <v>3991</v>
          </cell>
          <cell r="E1446" t="str">
            <v>אס</v>
          </cell>
          <cell r="F1446" t="str">
            <v>אס פקיעין (בוקייעה)</v>
          </cell>
          <cell r="G1446" t="str">
            <v>אלמוסתקבל</v>
          </cell>
          <cell r="I1446" t="str">
            <v xml:space="preserve">פקיעין (בוקייעה) </v>
          </cell>
          <cell r="J1446">
            <v>3433</v>
          </cell>
          <cell r="K1446">
            <v>3433</v>
          </cell>
          <cell r="L1446">
            <v>0.12583745994756773</v>
          </cell>
          <cell r="M1446">
            <v>432</v>
          </cell>
          <cell r="N1446">
            <v>0.12583745994756773</v>
          </cell>
          <cell r="O1446">
            <v>432</v>
          </cell>
          <cell r="P1446">
            <v>9</v>
          </cell>
          <cell r="Q1446" t="b">
            <v>1</v>
          </cell>
          <cell r="R1446">
            <v>1.1000000000000001</v>
          </cell>
          <cell r="S1446">
            <v>381</v>
          </cell>
          <cell r="T1446">
            <v>8.9000000000000021</v>
          </cell>
          <cell r="U1446" t="str">
            <v>Gap</v>
          </cell>
          <cell r="V1446">
            <v>0</v>
          </cell>
          <cell r="W1446" t="str">
            <v>TRUE פקיעין (בוקייעה)</v>
          </cell>
          <cell r="X1446">
            <v>3429</v>
          </cell>
          <cell r="Y1446">
            <v>1</v>
          </cell>
          <cell r="Z1446">
            <v>8</v>
          </cell>
          <cell r="AA1446" t="str">
            <v>Gap</v>
          </cell>
          <cell r="AB1446">
            <v>1</v>
          </cell>
        </row>
        <row r="1447">
          <cell r="B1447">
            <v>536</v>
          </cell>
          <cell r="C1447" t="str">
            <v>פקיעין (בוקייעה)</v>
          </cell>
          <cell r="D1447">
            <v>3991</v>
          </cell>
          <cell r="E1447" t="str">
            <v>חד</v>
          </cell>
          <cell r="F1447" t="str">
            <v>חד פקיעין (בוקייעה)</v>
          </cell>
          <cell r="G1447" t="str">
            <v>האיחוד</v>
          </cell>
          <cell r="I1447" t="str">
            <v xml:space="preserve">פקיעין (בוקייעה) </v>
          </cell>
          <cell r="J1447">
            <v>3433</v>
          </cell>
          <cell r="K1447">
            <v>3433</v>
          </cell>
          <cell r="L1447">
            <v>0.11069035828721235</v>
          </cell>
          <cell r="M1447">
            <v>380</v>
          </cell>
          <cell r="N1447">
            <v>0.11069035828721235</v>
          </cell>
          <cell r="O1447">
            <v>380</v>
          </cell>
          <cell r="P1447">
            <v>9</v>
          </cell>
          <cell r="Q1447" t="b">
            <v>1</v>
          </cell>
          <cell r="R1447">
            <v>1</v>
          </cell>
          <cell r="S1447">
            <v>381</v>
          </cell>
          <cell r="T1447">
            <v>8.9000000000000021</v>
          </cell>
          <cell r="U1447" t="str">
            <v>Gap</v>
          </cell>
          <cell r="V1447">
            <v>0</v>
          </cell>
          <cell r="W1447" t="str">
            <v>TRUE פקיעין (בוקייעה)</v>
          </cell>
          <cell r="X1447">
            <v>3429</v>
          </cell>
          <cell r="Y1447">
            <v>1</v>
          </cell>
          <cell r="Z1447">
            <v>8</v>
          </cell>
          <cell r="AA1447" t="str">
            <v>Gap</v>
          </cell>
          <cell r="AB1447">
            <v>1</v>
          </cell>
        </row>
        <row r="1448">
          <cell r="B1448">
            <v>536</v>
          </cell>
          <cell r="C1448" t="str">
            <v>פקיעין (בוקייעה)</v>
          </cell>
          <cell r="D1448">
            <v>3991</v>
          </cell>
          <cell r="E1448" t="str">
            <v>ו</v>
          </cell>
          <cell r="F1448" t="str">
            <v>ו פקיעין (בוקייעה)</v>
          </cell>
          <cell r="G1448" t="str">
            <v>רשימת פקיעין האחת</v>
          </cell>
          <cell r="I1448" t="str">
            <v xml:space="preserve">פקיעין (בוקייעה) </v>
          </cell>
          <cell r="J1448">
            <v>3433</v>
          </cell>
          <cell r="K1448">
            <v>3433</v>
          </cell>
          <cell r="L1448">
            <v>0.10311680745703466</v>
          </cell>
          <cell r="M1448">
            <v>354</v>
          </cell>
          <cell r="N1448">
            <v>0.10311680745703466</v>
          </cell>
          <cell r="O1448">
            <v>354</v>
          </cell>
          <cell r="P1448">
            <v>9</v>
          </cell>
          <cell r="Q1448" t="b">
            <v>1</v>
          </cell>
          <cell r="R1448">
            <v>0.9</v>
          </cell>
          <cell r="S1448">
            <v>381</v>
          </cell>
          <cell r="T1448">
            <v>8.9000000000000021</v>
          </cell>
          <cell r="U1448" t="str">
            <v>Gap</v>
          </cell>
          <cell r="V1448">
            <v>0</v>
          </cell>
          <cell r="W1448" t="str">
            <v>TRUE פקיעין (בוקייעה)</v>
          </cell>
          <cell r="X1448">
            <v>3429</v>
          </cell>
          <cell r="Y1448">
            <v>1</v>
          </cell>
          <cell r="Z1448">
            <v>8</v>
          </cell>
          <cell r="AA1448" t="str">
            <v>Gap</v>
          </cell>
          <cell r="AB1448">
            <v>1</v>
          </cell>
        </row>
        <row r="1449">
          <cell r="B1449">
            <v>536</v>
          </cell>
          <cell r="C1449" t="str">
            <v>פקיעין (בוקייעה)</v>
          </cell>
          <cell r="D1449">
            <v>3991</v>
          </cell>
          <cell r="E1449" t="str">
            <v>אל</v>
          </cell>
          <cell r="F1449" t="str">
            <v>אל פקיעין (בוקייעה)</v>
          </cell>
          <cell r="G1449" t="str">
            <v>אלופאא</v>
          </cell>
          <cell r="I1449" t="str">
            <v xml:space="preserve">פקיעין (בוקייעה) </v>
          </cell>
          <cell r="J1449">
            <v>3433</v>
          </cell>
          <cell r="K1449">
            <v>3433</v>
          </cell>
          <cell r="L1449">
            <v>9.2630352461404025E-2</v>
          </cell>
          <cell r="M1449">
            <v>318</v>
          </cell>
          <cell r="N1449">
            <v>9.2630352461404025E-2</v>
          </cell>
          <cell r="O1449">
            <v>318</v>
          </cell>
          <cell r="P1449">
            <v>9</v>
          </cell>
          <cell r="Q1449" t="b">
            <v>1</v>
          </cell>
          <cell r="R1449">
            <v>0.8</v>
          </cell>
          <cell r="S1449">
            <v>381</v>
          </cell>
          <cell r="T1449">
            <v>8.9000000000000021</v>
          </cell>
          <cell r="U1449" t="str">
            <v>Gap</v>
          </cell>
          <cell r="V1449">
            <v>0</v>
          </cell>
          <cell r="W1449" t="str">
            <v>TRUE פקיעין (בוקייעה)</v>
          </cell>
          <cell r="X1449">
            <v>3429</v>
          </cell>
          <cell r="Y1449">
            <v>1</v>
          </cell>
          <cell r="Z1449">
            <v>8</v>
          </cell>
          <cell r="AA1449" t="str">
            <v>Gap</v>
          </cell>
          <cell r="AB1449">
            <v>1</v>
          </cell>
        </row>
        <row r="1450">
          <cell r="B1450">
            <v>536</v>
          </cell>
          <cell r="C1450" t="str">
            <v>פקיעין (בוקייעה)</v>
          </cell>
          <cell r="D1450">
            <v>3991</v>
          </cell>
          <cell r="E1450" t="str">
            <v>ד</v>
          </cell>
          <cell r="F1450" t="str">
            <v>ד פקיעין (בוקייעה)</v>
          </cell>
          <cell r="G1450" t="str">
            <v>אלאמאנה</v>
          </cell>
          <cell r="H1450" t="str">
            <v>פארס גאזי</v>
          </cell>
          <cell r="I1450" t="str">
            <v>פקיעין (בוקייעה) פארס גאזי</v>
          </cell>
          <cell r="J1450">
            <v>3433</v>
          </cell>
          <cell r="K1450">
            <v>3433</v>
          </cell>
          <cell r="L1450">
            <v>5.8258083309059127E-4</v>
          </cell>
          <cell r="M1450">
            <v>2</v>
          </cell>
          <cell r="N1450">
            <v>5.8258083309059127E-4</v>
          </cell>
          <cell r="O1450">
            <v>1.9999999999999998</v>
          </cell>
          <cell r="P1450">
            <v>9</v>
          </cell>
          <cell r="Q1450" t="b">
            <v>0</v>
          </cell>
          <cell r="R1450">
            <v>0</v>
          </cell>
          <cell r="S1450">
            <v>381</v>
          </cell>
          <cell r="T1450">
            <v>8.9000000000000021</v>
          </cell>
          <cell r="U1450" t="str">
            <v>Gap</v>
          </cell>
          <cell r="V1450">
            <v>1</v>
          </cell>
          <cell r="W1450" t="str">
            <v>FALSE פקיעין (בוקייעה)</v>
          </cell>
          <cell r="X1450">
            <v>4</v>
          </cell>
          <cell r="Y1450">
            <v>0</v>
          </cell>
          <cell r="Z1450">
            <v>8</v>
          </cell>
          <cell r="AA1450" t="str">
            <v>Gap</v>
          </cell>
          <cell r="AB1450">
            <v>1</v>
          </cell>
        </row>
        <row r="1451">
          <cell r="B1451">
            <v>536</v>
          </cell>
          <cell r="C1451" t="str">
            <v>פקיעין (בוקייעה)</v>
          </cell>
          <cell r="D1451">
            <v>3991</v>
          </cell>
          <cell r="E1451" t="str">
            <v>ז</v>
          </cell>
          <cell r="F1451" t="str">
            <v>ז פקיעין (בוקייעה)</v>
          </cell>
          <cell r="G1451" t="str">
            <v>אלאסלאח</v>
          </cell>
          <cell r="H1451" t="str">
            <v>ח'יר סמיע</v>
          </cell>
          <cell r="I1451" t="str">
            <v>פקיעין (בוקייעה) ח'יר סמיע</v>
          </cell>
          <cell r="J1451">
            <v>3433</v>
          </cell>
          <cell r="K1451">
            <v>3433</v>
          </cell>
          <cell r="L1451">
            <v>2.9129041654529564E-4</v>
          </cell>
          <cell r="M1451">
            <v>1</v>
          </cell>
          <cell r="N1451">
            <v>2.9129041654529564E-4</v>
          </cell>
          <cell r="O1451">
            <v>0.99999999999999989</v>
          </cell>
          <cell r="P1451">
            <v>9</v>
          </cell>
          <cell r="Q1451" t="b">
            <v>0</v>
          </cell>
          <cell r="R1451">
            <v>0</v>
          </cell>
          <cell r="S1451">
            <v>381</v>
          </cell>
          <cell r="T1451">
            <v>8.9000000000000021</v>
          </cell>
          <cell r="U1451" t="str">
            <v>Gap</v>
          </cell>
          <cell r="V1451">
            <v>0</v>
          </cell>
          <cell r="W1451" t="str">
            <v>FALSE פקיעין (בוקייעה)</v>
          </cell>
          <cell r="X1451">
            <v>4</v>
          </cell>
          <cell r="Y1451">
            <v>0</v>
          </cell>
          <cell r="Z1451">
            <v>8</v>
          </cell>
          <cell r="AA1451" t="str">
            <v>Gap</v>
          </cell>
          <cell r="AB1451">
            <v>0</v>
          </cell>
        </row>
        <row r="1452">
          <cell r="B1452">
            <v>536</v>
          </cell>
          <cell r="C1452" t="str">
            <v>פקיעין (בוקייעה)</v>
          </cell>
          <cell r="D1452">
            <v>3991</v>
          </cell>
          <cell r="E1452" t="str">
            <v>ץ</v>
          </cell>
          <cell r="F1452" t="str">
            <v>ץ פקיעין (בוקייעה)</v>
          </cell>
          <cell r="G1452" t="str">
            <v>אלסדק</v>
          </cell>
          <cell r="H1452" t="str">
            <v>עבאס גמאל</v>
          </cell>
          <cell r="I1452" t="str">
            <v>פקיעין (בוקייעה) עבאס גמאל</v>
          </cell>
          <cell r="J1452">
            <v>3433</v>
          </cell>
          <cell r="K1452">
            <v>3433</v>
          </cell>
          <cell r="L1452">
            <v>2.9129041654529564E-4</v>
          </cell>
          <cell r="M1452">
            <v>1</v>
          </cell>
          <cell r="N1452">
            <v>2.9129041654529564E-4</v>
          </cell>
          <cell r="O1452">
            <v>0.99999999999999989</v>
          </cell>
          <cell r="P1452">
            <v>9</v>
          </cell>
          <cell r="Q1452" t="b">
            <v>0</v>
          </cell>
          <cell r="R1452">
            <v>0</v>
          </cell>
          <cell r="S1452">
            <v>381</v>
          </cell>
          <cell r="T1452">
            <v>8.9000000000000021</v>
          </cell>
          <cell r="U1452" t="str">
            <v>Gap</v>
          </cell>
          <cell r="V1452">
            <v>0</v>
          </cell>
          <cell r="W1452" t="str">
            <v>FALSE פקיעין (בוקייעה)</v>
          </cell>
          <cell r="X1452">
            <v>4</v>
          </cell>
          <cell r="Y1452">
            <v>0</v>
          </cell>
          <cell r="Z1452">
            <v>8</v>
          </cell>
          <cell r="AA1452" t="str">
            <v>Gap</v>
          </cell>
          <cell r="AB1452">
            <v>0</v>
          </cell>
        </row>
        <row r="1453">
          <cell r="B1453">
            <v>536</v>
          </cell>
          <cell r="C1453" t="str">
            <v>פקיעין (בוקייעה)</v>
          </cell>
          <cell r="D1453">
            <v>3991</v>
          </cell>
          <cell r="E1453" t="str">
            <v>נץ</v>
          </cell>
          <cell r="F1453" t="str">
            <v>נץ פקיעין (בוקייעה)</v>
          </cell>
          <cell r="G1453" t="str">
            <v>אלתקדם ואלחק</v>
          </cell>
          <cell r="H1453" t="str">
            <v>ח'יר דאהר</v>
          </cell>
          <cell r="I1453" t="str">
            <v>פקיעין (בוקייעה) ח'יר דאהר</v>
          </cell>
          <cell r="J1453">
            <v>3433</v>
          </cell>
          <cell r="K1453">
            <v>3433</v>
          </cell>
          <cell r="L1453">
            <v>0</v>
          </cell>
          <cell r="M1453">
            <v>0</v>
          </cell>
          <cell r="N1453">
            <v>0</v>
          </cell>
          <cell r="O1453">
            <v>0</v>
          </cell>
          <cell r="P1453">
            <v>9</v>
          </cell>
          <cell r="Q1453" t="b">
            <v>0</v>
          </cell>
          <cell r="R1453">
            <v>0</v>
          </cell>
          <cell r="S1453">
            <v>381</v>
          </cell>
          <cell r="T1453">
            <v>8.9000000000000021</v>
          </cell>
          <cell r="U1453" t="str">
            <v>Gap</v>
          </cell>
          <cell r="V1453">
            <v>0</v>
          </cell>
          <cell r="W1453" t="str">
            <v>FALSE פקיעין (בוקייעה)</v>
          </cell>
          <cell r="X1453">
            <v>4</v>
          </cell>
          <cell r="Y1453">
            <v>0</v>
          </cell>
          <cell r="Z1453">
            <v>8</v>
          </cell>
          <cell r="AA1453" t="str">
            <v>Gap</v>
          </cell>
          <cell r="AB1453">
            <v>0</v>
          </cell>
        </row>
        <row r="1454">
          <cell r="B1454">
            <v>7800</v>
          </cell>
          <cell r="C1454" t="str">
            <v>פרדס חנה-כרכור</v>
          </cell>
          <cell r="D1454">
            <v>26201</v>
          </cell>
          <cell r="E1454" t="str">
            <v>חג</v>
          </cell>
          <cell r="F1454" t="str">
            <v>חג פרדס חנה-כרכור</v>
          </cell>
          <cell r="G1454" t="str">
            <v>תלמ בראשות חיים געש</v>
          </cell>
          <cell r="H1454" t="str">
            <v>געש חיים-דוד</v>
          </cell>
          <cell r="I1454" t="str">
            <v>פרדס חנה-כרכור געש חיים-דוד</v>
          </cell>
          <cell r="J1454">
            <v>12135</v>
          </cell>
          <cell r="K1454">
            <v>12135</v>
          </cell>
          <cell r="L1454">
            <v>0.26468891635764319</v>
          </cell>
          <cell r="M1454">
            <v>3212</v>
          </cell>
          <cell r="N1454">
            <v>0.26468891635764319</v>
          </cell>
          <cell r="O1454">
            <v>3212</v>
          </cell>
          <cell r="P1454">
            <v>15</v>
          </cell>
          <cell r="Q1454" t="b">
            <v>1</v>
          </cell>
          <cell r="R1454">
            <v>4</v>
          </cell>
          <cell r="S1454">
            <v>809</v>
          </cell>
          <cell r="T1454">
            <v>14.7</v>
          </cell>
          <cell r="U1454" t="str">
            <v>Gap</v>
          </cell>
          <cell r="V1454">
            <v>1</v>
          </cell>
          <cell r="W1454" t="str">
            <v>TRUE פרדס חנה-כרכור</v>
          </cell>
          <cell r="X1454">
            <v>11763</v>
          </cell>
          <cell r="Y1454">
            <v>4</v>
          </cell>
          <cell r="Z1454">
            <v>14</v>
          </cell>
          <cell r="AA1454" t="str">
            <v>Gap</v>
          </cell>
          <cell r="AB1454">
            <v>5</v>
          </cell>
        </row>
        <row r="1455">
          <cell r="B1455">
            <v>7800</v>
          </cell>
          <cell r="C1455" t="str">
            <v>פרדס חנה-כרכור</v>
          </cell>
          <cell r="D1455">
            <v>26201</v>
          </cell>
          <cell r="E1455" t="str">
            <v>ת</v>
          </cell>
          <cell r="F1455" t="str">
            <v>ת פרדס חנה-כרכור</v>
          </cell>
          <cell r="G1455" t="str">
            <v>ביחד עם העבודה בראשות הגר פרי יגור</v>
          </cell>
          <cell r="H1455" t="str">
            <v>פרי יגור הגר</v>
          </cell>
          <cell r="I1455" t="str">
            <v>פרדס חנה-כרכור פרי יגור הגר</v>
          </cell>
          <cell r="J1455">
            <v>12135</v>
          </cell>
          <cell r="K1455">
            <v>12135</v>
          </cell>
          <cell r="L1455">
            <v>0.13020189534404614</v>
          </cell>
          <cell r="M1455">
            <v>1580</v>
          </cell>
          <cell r="N1455">
            <v>0.13020189534404614</v>
          </cell>
          <cell r="O1455">
            <v>1579.9999999999998</v>
          </cell>
          <cell r="P1455">
            <v>15</v>
          </cell>
          <cell r="Q1455" t="b">
            <v>1</v>
          </cell>
          <cell r="R1455">
            <v>2</v>
          </cell>
          <cell r="S1455">
            <v>809</v>
          </cell>
          <cell r="T1455">
            <v>14.7</v>
          </cell>
          <cell r="U1455" t="str">
            <v>Gap</v>
          </cell>
          <cell r="V1455">
            <v>0</v>
          </cell>
          <cell r="W1455" t="str">
            <v>TRUE פרדס חנה-כרכור</v>
          </cell>
          <cell r="X1455">
            <v>11763</v>
          </cell>
          <cell r="Y1455">
            <v>2</v>
          </cell>
          <cell r="Z1455">
            <v>14</v>
          </cell>
          <cell r="AA1455" t="str">
            <v>Gap</v>
          </cell>
          <cell r="AB1455">
            <v>2</v>
          </cell>
        </row>
        <row r="1456">
          <cell r="B1456">
            <v>7800</v>
          </cell>
          <cell r="C1456" t="str">
            <v>פרדס חנה-כרכור</v>
          </cell>
          <cell r="D1456">
            <v>26201</v>
          </cell>
          <cell r="E1456" t="str">
            <v>ף</v>
          </cell>
          <cell r="F1456" t="str">
            <v>ף פרדס חנה-כרכור</v>
          </cell>
          <cell r="G1456" t="str">
            <v>הרשימה העצמאית למען פרדס חנה כרכור בראשות אלדד בר כוכבא</v>
          </cell>
          <cell r="I1456" t="str">
            <v xml:space="preserve">פרדס חנה-כרכור </v>
          </cell>
          <cell r="J1456">
            <v>12135</v>
          </cell>
          <cell r="K1456">
            <v>12135</v>
          </cell>
          <cell r="L1456">
            <v>8.809229501442109E-2</v>
          </cell>
          <cell r="M1456">
            <v>1069</v>
          </cell>
          <cell r="N1456">
            <v>8.809229501442109E-2</v>
          </cell>
          <cell r="O1456">
            <v>1069</v>
          </cell>
          <cell r="P1456">
            <v>15</v>
          </cell>
          <cell r="Q1456" t="b">
            <v>1</v>
          </cell>
          <cell r="R1456">
            <v>1.3</v>
          </cell>
          <cell r="S1456">
            <v>809</v>
          </cell>
          <cell r="T1456">
            <v>14.7</v>
          </cell>
          <cell r="U1456" t="str">
            <v>Gap</v>
          </cell>
          <cell r="V1456">
            <v>0</v>
          </cell>
          <cell r="W1456" t="str">
            <v>TRUE פרדס חנה-כרכור</v>
          </cell>
          <cell r="X1456">
            <v>11763</v>
          </cell>
          <cell r="Y1456">
            <v>1</v>
          </cell>
          <cell r="Z1456">
            <v>14</v>
          </cell>
          <cell r="AA1456" t="str">
            <v>Gap</v>
          </cell>
          <cell r="AB1456">
            <v>1</v>
          </cell>
        </row>
        <row r="1457">
          <cell r="B1457">
            <v>7800</v>
          </cell>
          <cell r="C1457" t="str">
            <v>פרדס חנה-כרכור</v>
          </cell>
          <cell r="D1457">
            <v>26201</v>
          </cell>
          <cell r="E1457" t="str">
            <v>כ</v>
          </cell>
          <cell r="F1457" t="str">
            <v>כ פרדס חנה-כרכור</v>
          </cell>
          <cell r="G1457" t="str">
            <v>המושבה שלנו בראשות אבי כאכון</v>
          </cell>
          <cell r="I1457" t="str">
            <v xml:space="preserve">פרדס חנה-כרכור </v>
          </cell>
          <cell r="J1457">
            <v>12135</v>
          </cell>
          <cell r="K1457">
            <v>12135</v>
          </cell>
          <cell r="L1457">
            <v>8.4054388133498151E-2</v>
          </cell>
          <cell r="M1457">
            <v>1020</v>
          </cell>
          <cell r="N1457">
            <v>8.4054388133498151E-2</v>
          </cell>
          <cell r="O1457">
            <v>1020.0000000000001</v>
          </cell>
          <cell r="P1457">
            <v>15</v>
          </cell>
          <cell r="Q1457" t="b">
            <v>1</v>
          </cell>
          <cell r="R1457">
            <v>1.3</v>
          </cell>
          <cell r="S1457">
            <v>809</v>
          </cell>
          <cell r="T1457">
            <v>14.7</v>
          </cell>
          <cell r="U1457" t="str">
            <v>Gap</v>
          </cell>
          <cell r="V1457">
            <v>0</v>
          </cell>
          <cell r="W1457" t="str">
            <v>TRUE פרדס חנה-כרכור</v>
          </cell>
          <cell r="X1457">
            <v>11763</v>
          </cell>
          <cell r="Y1457">
            <v>1</v>
          </cell>
          <cell r="Z1457">
            <v>14</v>
          </cell>
          <cell r="AA1457" t="str">
            <v>Gap</v>
          </cell>
          <cell r="AB1457">
            <v>1</v>
          </cell>
        </row>
        <row r="1458">
          <cell r="B1458">
            <v>7800</v>
          </cell>
          <cell r="C1458" t="str">
            <v>פרדס חנה-כרכור</v>
          </cell>
          <cell r="D1458">
            <v>26201</v>
          </cell>
          <cell r="E1458" t="str">
            <v>שס</v>
          </cell>
          <cell r="F1458" t="str">
            <v>שס פרדס חנה-כרכור</v>
          </cell>
          <cell r="G1458" t="str">
            <v>שס רשימה דתית מאוחדת למען פרדס חנה כרכור</v>
          </cell>
          <cell r="I1458" t="str">
            <v xml:space="preserve">פרדס חנה-כרכור </v>
          </cell>
          <cell r="J1458">
            <v>12135</v>
          </cell>
          <cell r="K1458">
            <v>12135</v>
          </cell>
          <cell r="L1458">
            <v>8.0098887515451175E-2</v>
          </cell>
          <cell r="M1458">
            <v>972</v>
          </cell>
          <cell r="N1458">
            <v>8.0098887515451175E-2</v>
          </cell>
          <cell r="O1458">
            <v>972</v>
          </cell>
          <cell r="P1458">
            <v>15</v>
          </cell>
          <cell r="Q1458" t="b">
            <v>1</v>
          </cell>
          <cell r="R1458">
            <v>1.2</v>
          </cell>
          <cell r="S1458">
            <v>809</v>
          </cell>
          <cell r="T1458">
            <v>14.7</v>
          </cell>
          <cell r="U1458" t="str">
            <v>Gap</v>
          </cell>
          <cell r="V1458">
            <v>0</v>
          </cell>
          <cell r="W1458" t="str">
            <v>TRUE פרדס חנה-כרכור</v>
          </cell>
          <cell r="X1458">
            <v>11763</v>
          </cell>
          <cell r="Y1458">
            <v>1</v>
          </cell>
          <cell r="Z1458">
            <v>14</v>
          </cell>
          <cell r="AA1458" t="str">
            <v>Gap</v>
          </cell>
          <cell r="AB1458">
            <v>1</v>
          </cell>
        </row>
        <row r="1459">
          <cell r="B1459">
            <v>7800</v>
          </cell>
          <cell r="C1459" t="str">
            <v>פרדס חנה-כרכור</v>
          </cell>
          <cell r="D1459">
            <v>26201</v>
          </cell>
          <cell r="E1459" t="str">
            <v>ל</v>
          </cell>
          <cell r="F1459" t="str">
            <v>ל פרדס חנה-כרכור</v>
          </cell>
          <cell r="G1459" t="str">
            <v>עתיד ביתנו</v>
          </cell>
          <cell r="I1459" t="str">
            <v xml:space="preserve">פרדס חנה-כרכור </v>
          </cell>
          <cell r="J1459">
            <v>12135</v>
          </cell>
          <cell r="K1459">
            <v>12135</v>
          </cell>
          <cell r="L1459">
            <v>7.424804285125669E-2</v>
          </cell>
          <cell r="M1459">
            <v>901</v>
          </cell>
          <cell r="N1459">
            <v>7.424804285125669E-2</v>
          </cell>
          <cell r="O1459">
            <v>900.99999999999989</v>
          </cell>
          <cell r="P1459">
            <v>15</v>
          </cell>
          <cell r="Q1459" t="b">
            <v>1</v>
          </cell>
          <cell r="R1459">
            <v>1.1000000000000001</v>
          </cell>
          <cell r="S1459">
            <v>809</v>
          </cell>
          <cell r="T1459">
            <v>14.7</v>
          </cell>
          <cell r="U1459" t="str">
            <v>Gap</v>
          </cell>
          <cell r="V1459">
            <v>0</v>
          </cell>
          <cell r="W1459" t="str">
            <v>TRUE פרדס חנה-כרכור</v>
          </cell>
          <cell r="X1459">
            <v>11763</v>
          </cell>
          <cell r="Y1459">
            <v>1</v>
          </cell>
          <cell r="Z1459">
            <v>14</v>
          </cell>
          <cell r="AA1459" t="str">
            <v>Gap</v>
          </cell>
          <cell r="AB1459">
            <v>1</v>
          </cell>
        </row>
        <row r="1460">
          <cell r="B1460">
            <v>7800</v>
          </cell>
          <cell r="C1460" t="str">
            <v>פרדס חנה-כרכור</v>
          </cell>
          <cell r="D1460">
            <v>26201</v>
          </cell>
          <cell r="E1460" t="str">
            <v>זך</v>
          </cell>
          <cell r="F1460" t="str">
            <v>זך פרדס חנה-כרכור</v>
          </cell>
          <cell r="G1460" t="str">
            <v>גמלאים וצעירים בראשות מעודה אפרים</v>
          </cell>
          <cell r="I1460" t="str">
            <v xml:space="preserve">פרדס חנה-כרכור </v>
          </cell>
          <cell r="J1460">
            <v>12135</v>
          </cell>
          <cell r="K1460">
            <v>12135</v>
          </cell>
          <cell r="L1460">
            <v>7.1775854964977334E-2</v>
          </cell>
          <cell r="M1460">
            <v>871</v>
          </cell>
          <cell r="N1460">
            <v>7.1775854964977334E-2</v>
          </cell>
          <cell r="O1460">
            <v>871</v>
          </cell>
          <cell r="P1460">
            <v>15</v>
          </cell>
          <cell r="Q1460" t="b">
            <v>1</v>
          </cell>
          <cell r="R1460">
            <v>1.1000000000000001</v>
          </cell>
          <cell r="S1460">
            <v>809</v>
          </cell>
          <cell r="T1460">
            <v>14.7</v>
          </cell>
          <cell r="U1460" t="str">
            <v>Gap</v>
          </cell>
          <cell r="V1460">
            <v>0</v>
          </cell>
          <cell r="W1460" t="str">
            <v>TRUE פרדס חנה-כרכור</v>
          </cell>
          <cell r="X1460">
            <v>11763</v>
          </cell>
          <cell r="Y1460">
            <v>1</v>
          </cell>
          <cell r="Z1460">
            <v>14</v>
          </cell>
          <cell r="AA1460" t="str">
            <v>Gap</v>
          </cell>
          <cell r="AB1460">
            <v>1</v>
          </cell>
        </row>
        <row r="1461">
          <cell r="B1461">
            <v>7800</v>
          </cell>
          <cell r="C1461" t="str">
            <v>פרדס חנה-כרכור</v>
          </cell>
          <cell r="D1461">
            <v>26201</v>
          </cell>
          <cell r="E1461" t="str">
            <v>פה</v>
          </cell>
          <cell r="F1461" t="str">
            <v>פה פרדס חנה-כרכור</v>
          </cell>
          <cell r="G1461" t="str">
            <v>יש עתיד בפרדס חנה כרכור בראשות איציק בוחבוט לוין</v>
          </cell>
          <cell r="I1461" t="str">
            <v xml:space="preserve">פרדס חנה-כרכור </v>
          </cell>
          <cell r="J1461">
            <v>12135</v>
          </cell>
          <cell r="K1461">
            <v>12135</v>
          </cell>
          <cell r="L1461">
            <v>6.6089822826534819E-2</v>
          </cell>
          <cell r="M1461">
            <v>802</v>
          </cell>
          <cell r="N1461">
            <v>6.6089822826534819E-2</v>
          </cell>
          <cell r="O1461">
            <v>802</v>
          </cell>
          <cell r="P1461">
            <v>15</v>
          </cell>
          <cell r="Q1461" t="b">
            <v>1</v>
          </cell>
          <cell r="R1461">
            <v>1</v>
          </cell>
          <cell r="S1461">
            <v>809</v>
          </cell>
          <cell r="T1461">
            <v>14.7</v>
          </cell>
          <cell r="U1461" t="str">
            <v>Gap</v>
          </cell>
          <cell r="V1461">
            <v>0</v>
          </cell>
          <cell r="W1461" t="str">
            <v>TRUE פרדס חנה-כרכור</v>
          </cell>
          <cell r="X1461">
            <v>11763</v>
          </cell>
          <cell r="Y1461">
            <v>1</v>
          </cell>
          <cell r="Z1461">
            <v>14</v>
          </cell>
          <cell r="AA1461" t="str">
            <v>Gap</v>
          </cell>
          <cell r="AB1461">
            <v>1</v>
          </cell>
        </row>
        <row r="1462">
          <cell r="B1462">
            <v>7800</v>
          </cell>
          <cell r="C1462" t="str">
            <v>פרדס חנה-כרכור</v>
          </cell>
          <cell r="D1462">
            <v>26201</v>
          </cell>
          <cell r="E1462" t="str">
            <v>מחל</v>
          </cell>
          <cell r="F1462" t="str">
            <v>מחל פרדס חנה-כרכור</v>
          </cell>
          <cell r="G1462" t="str">
            <v>הליכוד תנועה לאומית ליברלית</v>
          </cell>
          <cell r="I1462" t="str">
            <v xml:space="preserve">פרדס חנה-כרכור </v>
          </cell>
          <cell r="J1462">
            <v>12135</v>
          </cell>
          <cell r="K1462">
            <v>12135</v>
          </cell>
          <cell r="L1462">
            <v>5.7931602801812941E-2</v>
          </cell>
          <cell r="M1462">
            <v>703</v>
          </cell>
          <cell r="N1462">
            <v>5.7931602801812941E-2</v>
          </cell>
          <cell r="O1462">
            <v>703</v>
          </cell>
          <cell r="P1462">
            <v>15</v>
          </cell>
          <cell r="Q1462" t="b">
            <v>1</v>
          </cell>
          <cell r="R1462">
            <v>0.9</v>
          </cell>
          <cell r="S1462">
            <v>809</v>
          </cell>
          <cell r="T1462">
            <v>14.7</v>
          </cell>
          <cell r="U1462" t="str">
            <v>Gap</v>
          </cell>
          <cell r="V1462">
            <v>0</v>
          </cell>
          <cell r="W1462" t="str">
            <v>TRUE פרדס חנה-כרכור</v>
          </cell>
          <cell r="X1462">
            <v>11763</v>
          </cell>
          <cell r="Y1462">
            <v>1</v>
          </cell>
          <cell r="Z1462">
            <v>14</v>
          </cell>
          <cell r="AA1462" t="str">
            <v>Gap</v>
          </cell>
          <cell r="AB1462">
            <v>1</v>
          </cell>
        </row>
        <row r="1463">
          <cell r="B1463">
            <v>7800</v>
          </cell>
          <cell r="C1463" t="str">
            <v>פרדס חנה-כרכור</v>
          </cell>
          <cell r="D1463">
            <v>26201</v>
          </cell>
          <cell r="E1463" t="str">
            <v>טב</v>
          </cell>
          <cell r="F1463" t="str">
            <v>טב פרדס חנה-כרכור</v>
          </cell>
          <cell r="G1463" t="str">
            <v>הבית היהודי בראשות נחמיה מנצור</v>
          </cell>
          <cell r="I1463" t="str">
            <v xml:space="preserve">פרדס חנה-כרכור </v>
          </cell>
          <cell r="J1463">
            <v>12135</v>
          </cell>
          <cell r="K1463">
            <v>12135</v>
          </cell>
          <cell r="L1463">
            <v>5.2163164400494434E-2</v>
          </cell>
          <cell r="M1463">
            <v>633</v>
          </cell>
          <cell r="N1463">
            <v>5.2163164400494434E-2</v>
          </cell>
          <cell r="O1463">
            <v>633</v>
          </cell>
          <cell r="P1463">
            <v>15</v>
          </cell>
          <cell r="Q1463" t="b">
            <v>1</v>
          </cell>
          <cell r="R1463">
            <v>0.8</v>
          </cell>
          <cell r="S1463">
            <v>809</v>
          </cell>
          <cell r="T1463">
            <v>14.7</v>
          </cell>
          <cell r="U1463" t="str">
            <v>Gap</v>
          </cell>
          <cell r="V1463">
            <v>0</v>
          </cell>
          <cell r="W1463" t="str">
            <v>TRUE פרדס חנה-כרכור</v>
          </cell>
          <cell r="X1463">
            <v>11763</v>
          </cell>
          <cell r="Y1463">
            <v>1</v>
          </cell>
          <cell r="Z1463">
            <v>14</v>
          </cell>
          <cell r="AA1463" t="str">
            <v>Gap</v>
          </cell>
          <cell r="AB1463">
            <v>1</v>
          </cell>
        </row>
        <row r="1464">
          <cell r="B1464">
            <v>7800</v>
          </cell>
          <cell r="C1464" t="str">
            <v>פרדס חנה-כרכור</v>
          </cell>
          <cell r="D1464">
            <v>26201</v>
          </cell>
          <cell r="E1464" t="str">
            <v>פז</v>
          </cell>
          <cell r="F1464" t="str">
            <v>פז פרדס חנה-כרכור</v>
          </cell>
          <cell r="G1464" t="str">
            <v>נתיב</v>
          </cell>
          <cell r="H1464" t="str">
            <v>זריהם יוסף</v>
          </cell>
          <cell r="I1464" t="str">
            <v>פרדס חנה-כרכור זריהם יוסף</v>
          </cell>
          <cell r="J1464">
            <v>12135</v>
          </cell>
          <cell r="K1464">
            <v>12135</v>
          </cell>
          <cell r="L1464">
            <v>3.0655129789864028E-2</v>
          </cell>
          <cell r="M1464">
            <v>372</v>
          </cell>
          <cell r="N1464">
            <v>3.0655129789864028E-2</v>
          </cell>
          <cell r="O1464">
            <v>372</v>
          </cell>
          <cell r="P1464">
            <v>15</v>
          </cell>
          <cell r="Q1464" t="b">
            <v>0</v>
          </cell>
          <cell r="R1464">
            <v>0</v>
          </cell>
          <cell r="S1464">
            <v>809</v>
          </cell>
          <cell r="T1464">
            <v>14.7</v>
          </cell>
          <cell r="U1464" t="str">
            <v>Gap</v>
          </cell>
          <cell r="V1464">
            <v>0</v>
          </cell>
          <cell r="W1464" t="str">
            <v>FALSE פרדס חנה-כרכור</v>
          </cell>
          <cell r="X1464">
            <v>372</v>
          </cell>
          <cell r="Y1464">
            <v>0</v>
          </cell>
          <cell r="Z1464">
            <v>14</v>
          </cell>
          <cell r="AA1464" t="str">
            <v>Gap</v>
          </cell>
          <cell r="AB1464">
            <v>0</v>
          </cell>
        </row>
        <row r="1465">
          <cell r="B1465">
            <v>171</v>
          </cell>
          <cell r="C1465" t="str">
            <v>פרדסיה</v>
          </cell>
          <cell r="D1465">
            <v>4841</v>
          </cell>
          <cell r="E1465" t="str">
            <v>בם</v>
          </cell>
          <cell r="F1465" t="str">
            <v>בם פרדסיה</v>
          </cell>
          <cell r="G1465" t="str">
            <v>הבית היהודי עם מסורת</v>
          </cell>
          <cell r="I1465" t="str">
            <v xml:space="preserve">פרדסיה </v>
          </cell>
          <cell r="K1465">
            <v>0</v>
          </cell>
          <cell r="L1465">
            <v>0</v>
          </cell>
          <cell r="M1465">
            <v>0</v>
          </cell>
          <cell r="N1465" t="str">
            <v>אין דיווח</v>
          </cell>
          <cell r="O1465">
            <v>0</v>
          </cell>
          <cell r="P1465">
            <v>9</v>
          </cell>
          <cell r="Q1465" t="b">
            <v>0</v>
          </cell>
          <cell r="R1465">
            <v>0</v>
          </cell>
          <cell r="S1465">
            <v>0</v>
          </cell>
          <cell r="T1465">
            <v>0</v>
          </cell>
          <cell r="U1465" t="str">
            <v>Gap</v>
          </cell>
          <cell r="V1465">
            <v>0</v>
          </cell>
          <cell r="W1465" t="str">
            <v>FALSE פרדסיה</v>
          </cell>
          <cell r="X1465">
            <v>0</v>
          </cell>
          <cell r="Y1465">
            <v>0</v>
          </cell>
          <cell r="Z1465">
            <v>0</v>
          </cell>
          <cell r="AA1465" t="str">
            <v>Gap</v>
          </cell>
          <cell r="AB1465">
            <v>0</v>
          </cell>
        </row>
        <row r="1466">
          <cell r="B1466">
            <v>171</v>
          </cell>
          <cell r="C1466" t="str">
            <v>פרדסיה</v>
          </cell>
          <cell r="D1466">
            <v>4841</v>
          </cell>
          <cell r="E1466" t="str">
            <v>ט</v>
          </cell>
          <cell r="F1466" t="str">
            <v>ט פרדסיה</v>
          </cell>
          <cell r="G1466" t="str">
            <v>עושים שינוי בפרדסיה בראשות טל גורקי</v>
          </cell>
          <cell r="H1466" t="str">
            <v>גורקי טל</v>
          </cell>
          <cell r="I1466" t="str">
            <v>פרדסיה גורקי טל</v>
          </cell>
          <cell r="K1466">
            <v>0</v>
          </cell>
          <cell r="L1466">
            <v>0</v>
          </cell>
          <cell r="M1466">
            <v>0</v>
          </cell>
          <cell r="N1466" t="str">
            <v>אין דיווח</v>
          </cell>
          <cell r="O1466">
            <v>0</v>
          </cell>
          <cell r="P1466">
            <v>9</v>
          </cell>
          <cell r="Q1466" t="b">
            <v>0</v>
          </cell>
          <cell r="R1466">
            <v>0</v>
          </cell>
          <cell r="S1466">
            <v>0</v>
          </cell>
          <cell r="T1466">
            <v>0</v>
          </cell>
          <cell r="U1466" t="str">
            <v>Gap</v>
          </cell>
          <cell r="V1466">
            <v>0</v>
          </cell>
          <cell r="W1466" t="str">
            <v>FALSE פרדסיה</v>
          </cell>
          <cell r="X1466">
            <v>0</v>
          </cell>
          <cell r="Y1466">
            <v>0</v>
          </cell>
          <cell r="Z1466">
            <v>0</v>
          </cell>
          <cell r="AA1466" t="str">
            <v>Gap</v>
          </cell>
          <cell r="AB1466">
            <v>0</v>
          </cell>
        </row>
        <row r="1467">
          <cell r="B1467">
            <v>171</v>
          </cell>
          <cell r="C1467" t="str">
            <v>פרדסיה</v>
          </cell>
          <cell r="D1467">
            <v>4841</v>
          </cell>
          <cell r="E1467" t="str">
            <v>לי</v>
          </cell>
          <cell r="F1467" t="str">
            <v>לי פרדסיה</v>
          </cell>
          <cell r="G1467" t="str">
            <v>למען פרדסיה אחת</v>
          </cell>
          <cell r="H1467" t="str">
            <v>ימיני יצחק</v>
          </cell>
          <cell r="I1467" t="str">
            <v>פרדסיה ימיני יצחק</v>
          </cell>
          <cell r="K1467">
            <v>0</v>
          </cell>
          <cell r="L1467">
            <v>0</v>
          </cell>
          <cell r="M1467">
            <v>0</v>
          </cell>
          <cell r="N1467" t="str">
            <v>אין דיווח</v>
          </cell>
          <cell r="O1467">
            <v>0</v>
          </cell>
          <cell r="P1467">
            <v>9</v>
          </cell>
          <cell r="Q1467" t="b">
            <v>0</v>
          </cell>
          <cell r="R1467">
            <v>0</v>
          </cell>
          <cell r="S1467">
            <v>0</v>
          </cell>
          <cell r="T1467">
            <v>0</v>
          </cell>
          <cell r="U1467" t="str">
            <v>Gap</v>
          </cell>
          <cell r="V1467">
            <v>0</v>
          </cell>
          <cell r="W1467" t="str">
            <v>FALSE פרדסיה</v>
          </cell>
          <cell r="X1467">
            <v>0</v>
          </cell>
          <cell r="Y1467">
            <v>0</v>
          </cell>
          <cell r="Z1467">
            <v>0</v>
          </cell>
          <cell r="AA1467" t="str">
            <v>Gap</v>
          </cell>
          <cell r="AB1467">
            <v>0</v>
          </cell>
        </row>
        <row r="1468">
          <cell r="B1468">
            <v>171</v>
          </cell>
          <cell r="C1468" t="str">
            <v>פרדסיה</v>
          </cell>
          <cell r="D1468">
            <v>4841</v>
          </cell>
          <cell r="E1468" t="str">
            <v>עת</v>
          </cell>
          <cell r="F1468" t="str">
            <v>עת פרדסיה</v>
          </cell>
          <cell r="G1468" t="str">
            <v>עידן חדש בפרדסיה</v>
          </cell>
          <cell r="H1468" t="str">
            <v>יפת תומר</v>
          </cell>
          <cell r="I1468" t="str">
            <v>פרדסיה יפת תומר</v>
          </cell>
          <cell r="K1468">
            <v>0</v>
          </cell>
          <cell r="L1468">
            <v>0</v>
          </cell>
          <cell r="M1468">
            <v>0</v>
          </cell>
          <cell r="N1468" t="str">
            <v>אין דיווח</v>
          </cell>
          <cell r="O1468">
            <v>0</v>
          </cell>
          <cell r="P1468">
            <v>9</v>
          </cell>
          <cell r="Q1468" t="b">
            <v>0</v>
          </cell>
          <cell r="R1468">
            <v>0</v>
          </cell>
          <cell r="S1468">
            <v>0</v>
          </cell>
          <cell r="T1468">
            <v>0</v>
          </cell>
          <cell r="U1468" t="str">
            <v>Gap</v>
          </cell>
          <cell r="V1468">
            <v>0</v>
          </cell>
          <cell r="W1468" t="str">
            <v>FALSE פרדסיה</v>
          </cell>
          <cell r="X1468">
            <v>0</v>
          </cell>
          <cell r="Y1468">
            <v>0</v>
          </cell>
          <cell r="Z1468">
            <v>0</v>
          </cell>
          <cell r="AA1468" t="str">
            <v>Gap</v>
          </cell>
          <cell r="AB1468">
            <v>0</v>
          </cell>
        </row>
        <row r="1469">
          <cell r="B1469">
            <v>171</v>
          </cell>
          <cell r="C1469" t="str">
            <v>פרדסיה</v>
          </cell>
          <cell r="D1469">
            <v>4841</v>
          </cell>
          <cell r="E1469" t="str">
            <v>ף</v>
          </cell>
          <cell r="F1469" t="str">
            <v>ף פרדסיה</v>
          </cell>
          <cell r="G1469" t="str">
            <v>פרדסיה שלנו</v>
          </cell>
          <cell r="H1469" t="str">
            <v>פילוסוף רפאל</v>
          </cell>
          <cell r="I1469" t="str">
            <v>פרדסיה פילוסוף רפאל</v>
          </cell>
          <cell r="K1469">
            <v>0</v>
          </cell>
          <cell r="L1469">
            <v>0</v>
          </cell>
          <cell r="M1469">
            <v>0</v>
          </cell>
          <cell r="N1469" t="str">
            <v>אין דיווח</v>
          </cell>
          <cell r="O1469">
            <v>0</v>
          </cell>
          <cell r="P1469">
            <v>9</v>
          </cell>
          <cell r="Q1469" t="b">
            <v>0</v>
          </cell>
          <cell r="R1469">
            <v>0</v>
          </cell>
          <cell r="S1469">
            <v>0</v>
          </cell>
          <cell r="T1469">
            <v>0</v>
          </cell>
          <cell r="U1469" t="str">
            <v>Gap</v>
          </cell>
          <cell r="V1469">
            <v>0</v>
          </cell>
          <cell r="W1469" t="str">
            <v>FALSE פרדסיה</v>
          </cell>
          <cell r="X1469">
            <v>0</v>
          </cell>
          <cell r="Y1469">
            <v>0</v>
          </cell>
          <cell r="Z1469">
            <v>0</v>
          </cell>
          <cell r="AA1469" t="str">
            <v>Gap</v>
          </cell>
          <cell r="AB1469">
            <v>0</v>
          </cell>
        </row>
        <row r="1470">
          <cell r="B1470">
            <v>171</v>
          </cell>
          <cell r="C1470" t="str">
            <v>פרדסיה</v>
          </cell>
          <cell r="D1470">
            <v>4841</v>
          </cell>
          <cell r="E1470" t="str">
            <v>פה</v>
          </cell>
          <cell r="F1470" t="str">
            <v>פה פרדסיה</v>
          </cell>
          <cell r="G1470" t="str">
            <v>יש עתיד בפרדסיה</v>
          </cell>
          <cell r="H1470" t="str">
            <v>תעסה טל</v>
          </cell>
          <cell r="I1470" t="str">
            <v>פרדסיה תעסה טל</v>
          </cell>
          <cell r="K1470">
            <v>0</v>
          </cell>
          <cell r="L1470">
            <v>0</v>
          </cell>
          <cell r="M1470">
            <v>0</v>
          </cell>
          <cell r="N1470" t="str">
            <v>אין דיווח</v>
          </cell>
          <cell r="O1470">
            <v>0</v>
          </cell>
          <cell r="P1470">
            <v>9</v>
          </cell>
          <cell r="Q1470" t="b">
            <v>0</v>
          </cell>
          <cell r="R1470">
            <v>0</v>
          </cell>
          <cell r="S1470">
            <v>0</v>
          </cell>
          <cell r="T1470">
            <v>0</v>
          </cell>
          <cell r="U1470" t="str">
            <v>Gap</v>
          </cell>
          <cell r="V1470">
            <v>0</v>
          </cell>
          <cell r="W1470" t="str">
            <v>FALSE פרדסיה</v>
          </cell>
          <cell r="X1470">
            <v>0</v>
          </cell>
          <cell r="Y1470">
            <v>0</v>
          </cell>
          <cell r="Z1470">
            <v>0</v>
          </cell>
          <cell r="AA1470" t="str">
            <v>Gap</v>
          </cell>
          <cell r="AB1470">
            <v>0</v>
          </cell>
        </row>
        <row r="1471">
          <cell r="B1471">
            <v>171</v>
          </cell>
          <cell r="C1471" t="str">
            <v>פרדסיה</v>
          </cell>
          <cell r="D1471">
            <v>4841</v>
          </cell>
          <cell r="E1471" t="str">
            <v>רק</v>
          </cell>
          <cell r="F1471" t="str">
            <v>רק פרדסיה</v>
          </cell>
          <cell r="G1471" t="str">
            <v>פרדסיה הירוקה</v>
          </cell>
          <cell r="H1471" t="str">
            <v>בן אהרון גדעון</v>
          </cell>
          <cell r="I1471" t="str">
            <v>פרדסיה בן אהרון גדעון</v>
          </cell>
          <cell r="K1471">
            <v>0</v>
          </cell>
          <cell r="L1471">
            <v>0</v>
          </cell>
          <cell r="M1471">
            <v>0</v>
          </cell>
          <cell r="N1471" t="str">
            <v>אין דיווח</v>
          </cell>
          <cell r="O1471">
            <v>0</v>
          </cell>
          <cell r="P1471">
            <v>9</v>
          </cell>
          <cell r="Q1471" t="b">
            <v>0</v>
          </cell>
          <cell r="R1471">
            <v>0</v>
          </cell>
          <cell r="S1471">
            <v>0</v>
          </cell>
          <cell r="T1471">
            <v>0</v>
          </cell>
          <cell r="U1471" t="str">
            <v>Gap</v>
          </cell>
          <cell r="V1471">
            <v>0</v>
          </cell>
          <cell r="W1471" t="str">
            <v>FALSE פרדסיה</v>
          </cell>
          <cell r="X1471">
            <v>0</v>
          </cell>
          <cell r="Y1471">
            <v>0</v>
          </cell>
          <cell r="Z1471">
            <v>0</v>
          </cell>
          <cell r="AA1471" t="str">
            <v>Gap</v>
          </cell>
          <cell r="AB1471">
            <v>0</v>
          </cell>
        </row>
        <row r="1472">
          <cell r="B1472">
            <v>7900</v>
          </cell>
          <cell r="C1472" t="str">
            <v>פתח תקווה</v>
          </cell>
          <cell r="D1472">
            <v>176439</v>
          </cell>
          <cell r="E1472" t="str">
            <v>יד</v>
          </cell>
          <cell r="F1472" t="str">
            <v>יד פתח תקווה</v>
          </cell>
          <cell r="G1472" t="str">
            <v>ביחד למועצת העיר</v>
          </cell>
          <cell r="I1472" t="str">
            <v xml:space="preserve">פתח תקווה </v>
          </cell>
          <cell r="J1472">
            <v>79621</v>
          </cell>
          <cell r="K1472">
            <v>79521</v>
          </cell>
          <cell r="L1472">
            <v>0.13500207231760467</v>
          </cell>
          <cell r="M1472">
            <v>10749</v>
          </cell>
          <cell r="N1472">
            <v>0.13500207231760467</v>
          </cell>
          <cell r="O1472">
            <v>10749.000000000002</v>
          </cell>
          <cell r="P1472">
            <v>27</v>
          </cell>
          <cell r="Q1472" t="b">
            <v>1</v>
          </cell>
          <cell r="R1472">
            <v>3.6</v>
          </cell>
          <cell r="S1472">
            <v>2945</v>
          </cell>
          <cell r="T1472">
            <v>22.799999999999994</v>
          </cell>
          <cell r="U1472" t="str">
            <v>Gap</v>
          </cell>
          <cell r="V1472">
            <v>0</v>
          </cell>
          <cell r="W1472" t="str">
            <v>TRUE פתח תקווה</v>
          </cell>
          <cell r="X1472">
            <v>67266</v>
          </cell>
          <cell r="Y1472">
            <v>4</v>
          </cell>
          <cell r="Z1472">
            <v>27</v>
          </cell>
          <cell r="AA1472" t="str">
            <v/>
          </cell>
          <cell r="AB1472">
            <v>4</v>
          </cell>
        </row>
        <row r="1473">
          <cell r="B1473">
            <v>7900</v>
          </cell>
          <cell r="C1473" t="str">
            <v>פתח תקווה</v>
          </cell>
          <cell r="D1473">
            <v>176439</v>
          </cell>
          <cell r="E1473" t="str">
            <v>עצ</v>
          </cell>
          <cell r="F1473" t="str">
            <v>עצ פתח תקווה</v>
          </cell>
          <cell r="G1473" t="str">
            <v>עיר צעירה - בראשות איתי שונשיין</v>
          </cell>
          <cell r="I1473" t="str">
            <v xml:space="preserve">פתח תקווה </v>
          </cell>
          <cell r="J1473">
            <v>79621</v>
          </cell>
          <cell r="K1473">
            <v>79521</v>
          </cell>
          <cell r="L1473">
            <v>0.10763492043556348</v>
          </cell>
          <cell r="M1473">
            <v>8570</v>
          </cell>
          <cell r="N1473">
            <v>0.10763492043556348</v>
          </cell>
          <cell r="O1473">
            <v>8570</v>
          </cell>
          <cell r="P1473">
            <v>27</v>
          </cell>
          <cell r="Q1473" t="b">
            <v>1</v>
          </cell>
          <cell r="R1473">
            <v>2.9</v>
          </cell>
          <cell r="S1473">
            <v>2945</v>
          </cell>
          <cell r="T1473">
            <v>22.799999999999994</v>
          </cell>
          <cell r="U1473" t="str">
            <v>Gap</v>
          </cell>
          <cell r="V1473">
            <v>0</v>
          </cell>
          <cell r="W1473" t="str">
            <v>TRUE פתח תקווה</v>
          </cell>
          <cell r="X1473">
            <v>67266</v>
          </cell>
          <cell r="Y1473">
            <v>3</v>
          </cell>
          <cell r="Z1473">
            <v>27</v>
          </cell>
          <cell r="AA1473" t="str">
            <v/>
          </cell>
          <cell r="AB1473">
            <v>3</v>
          </cell>
        </row>
        <row r="1474">
          <cell r="B1474">
            <v>7900</v>
          </cell>
          <cell r="C1474" t="str">
            <v>פתח תקווה</v>
          </cell>
          <cell r="D1474">
            <v>176439</v>
          </cell>
          <cell r="E1474" t="str">
            <v>טב</v>
          </cell>
          <cell r="F1474" t="str">
            <v>טב פתח תקווה</v>
          </cell>
          <cell r="G1474" t="str">
            <v>הבית היהודי בראשות איציק דיעי</v>
          </cell>
          <cell r="I1474" t="str">
            <v xml:space="preserve">פתח תקווה </v>
          </cell>
          <cell r="J1474">
            <v>79621</v>
          </cell>
          <cell r="K1474">
            <v>79521</v>
          </cell>
          <cell r="L1474">
            <v>9.5389407317165067E-2</v>
          </cell>
          <cell r="M1474">
            <v>7595</v>
          </cell>
          <cell r="N1474">
            <v>9.5389407317165067E-2</v>
          </cell>
          <cell r="O1474">
            <v>7595</v>
          </cell>
          <cell r="P1474">
            <v>27</v>
          </cell>
          <cell r="Q1474" t="b">
            <v>1</v>
          </cell>
          <cell r="R1474">
            <v>2.6</v>
          </cell>
          <cell r="S1474">
            <v>2945</v>
          </cell>
          <cell r="T1474">
            <v>22.799999999999994</v>
          </cell>
          <cell r="U1474" t="str">
            <v>Gap</v>
          </cell>
          <cell r="V1474">
            <v>0</v>
          </cell>
          <cell r="W1474" t="str">
            <v>TRUE פתח תקווה</v>
          </cell>
          <cell r="X1474">
            <v>67266</v>
          </cell>
          <cell r="Y1474">
            <v>3</v>
          </cell>
          <cell r="Z1474">
            <v>27</v>
          </cell>
          <cell r="AA1474" t="str">
            <v/>
          </cell>
          <cell r="AB1474">
            <v>3</v>
          </cell>
        </row>
        <row r="1475">
          <cell r="B1475">
            <v>7900</v>
          </cell>
          <cell r="C1475" t="str">
            <v>פתח תקווה</v>
          </cell>
          <cell r="D1475">
            <v>176439</v>
          </cell>
          <cell r="E1475" t="str">
            <v>פת</v>
          </cell>
          <cell r="F1475" t="str">
            <v>פת פתח תקווה</v>
          </cell>
          <cell r="G1475" t="str">
            <v>דרך חדשה בראשות אורי אהד</v>
          </cell>
          <cell r="H1475" t="str">
            <v>אהד אורי</v>
          </cell>
          <cell r="I1475" t="str">
            <v>פתח תקווה אהד אורי</v>
          </cell>
          <cell r="J1475">
            <v>79621</v>
          </cell>
          <cell r="K1475">
            <v>79521</v>
          </cell>
          <cell r="L1475">
            <v>9.0855427588199089E-2</v>
          </cell>
          <cell r="M1475">
            <v>7234</v>
          </cell>
          <cell r="N1475">
            <v>9.0855427588199089E-2</v>
          </cell>
          <cell r="O1475">
            <v>7234</v>
          </cell>
          <cell r="P1475">
            <v>27</v>
          </cell>
          <cell r="Q1475" t="b">
            <v>1</v>
          </cell>
          <cell r="R1475">
            <v>2.5</v>
          </cell>
          <cell r="S1475">
            <v>2945</v>
          </cell>
          <cell r="T1475">
            <v>22.799999999999994</v>
          </cell>
          <cell r="U1475" t="str">
            <v>Gap</v>
          </cell>
          <cell r="V1475">
            <v>0</v>
          </cell>
          <cell r="W1475" t="str">
            <v>TRUE פתח תקווה</v>
          </cell>
          <cell r="X1475">
            <v>67266</v>
          </cell>
          <cell r="Y1475">
            <v>3</v>
          </cell>
          <cell r="Z1475">
            <v>27</v>
          </cell>
          <cell r="AA1475" t="str">
            <v/>
          </cell>
          <cell r="AB1475">
            <v>3</v>
          </cell>
        </row>
        <row r="1476">
          <cell r="B1476">
            <v>7900</v>
          </cell>
          <cell r="C1476" t="str">
            <v>פתח תקווה</v>
          </cell>
          <cell r="D1476">
            <v>176439</v>
          </cell>
          <cell r="E1476" t="str">
            <v>שס</v>
          </cell>
          <cell r="F1476" t="str">
            <v>שס פתח תקווה</v>
          </cell>
          <cell r="G1476" t="str">
            <v>התאחדות הספרדים העולמית שומרי תורה</v>
          </cell>
          <cell r="I1476" t="str">
            <v xml:space="preserve">פתח תקווה </v>
          </cell>
          <cell r="J1476">
            <v>79621</v>
          </cell>
          <cell r="K1476">
            <v>79521</v>
          </cell>
          <cell r="L1476">
            <v>8.7275969907436482E-2</v>
          </cell>
          <cell r="M1476">
            <v>6949</v>
          </cell>
          <cell r="N1476">
            <v>8.7275969907436482E-2</v>
          </cell>
          <cell r="O1476">
            <v>6949</v>
          </cell>
          <cell r="P1476">
            <v>27</v>
          </cell>
          <cell r="Q1476" t="b">
            <v>1</v>
          </cell>
          <cell r="R1476">
            <v>2.4</v>
          </cell>
          <cell r="S1476">
            <v>2945</v>
          </cell>
          <cell r="T1476">
            <v>22.799999999999994</v>
          </cell>
          <cell r="U1476" t="str">
            <v>Gap</v>
          </cell>
          <cell r="V1476">
            <v>0</v>
          </cell>
          <cell r="W1476" t="str">
            <v>TRUE פתח תקווה</v>
          </cell>
          <cell r="X1476">
            <v>67266</v>
          </cell>
          <cell r="Y1476">
            <v>3</v>
          </cell>
          <cell r="Z1476">
            <v>27</v>
          </cell>
          <cell r="AA1476" t="str">
            <v/>
          </cell>
          <cell r="AB1476">
            <v>3</v>
          </cell>
        </row>
        <row r="1477">
          <cell r="B1477">
            <v>7900</v>
          </cell>
          <cell r="C1477" t="str">
            <v>פתח תקווה</v>
          </cell>
          <cell r="D1477">
            <v>176439</v>
          </cell>
          <cell r="E1477" t="str">
            <v>ת</v>
          </cell>
          <cell r="F1477" t="str">
            <v>ת פתח תקווה</v>
          </cell>
          <cell r="G1477" t="str">
            <v>אכפ"ת בראשות איציק ברוורמן</v>
          </cell>
          <cell r="H1477" t="str">
            <v>ברורמן איציק</v>
          </cell>
          <cell r="I1477" t="str">
            <v>פתח תקווה ברורמן איציק</v>
          </cell>
          <cell r="J1477">
            <v>79621</v>
          </cell>
          <cell r="K1477">
            <v>79521</v>
          </cell>
          <cell r="L1477">
            <v>8.196330113914671E-2</v>
          </cell>
          <cell r="M1477">
            <v>6526</v>
          </cell>
          <cell r="N1477">
            <v>8.196330113914671E-2</v>
          </cell>
          <cell r="O1477">
            <v>6526</v>
          </cell>
          <cell r="P1477">
            <v>27</v>
          </cell>
          <cell r="Q1477" t="b">
            <v>1</v>
          </cell>
          <cell r="R1477">
            <v>2.2000000000000002</v>
          </cell>
          <cell r="S1477">
            <v>2945</v>
          </cell>
          <cell r="T1477">
            <v>22.799999999999994</v>
          </cell>
          <cell r="U1477" t="str">
            <v>Gap</v>
          </cell>
          <cell r="V1477">
            <v>0</v>
          </cell>
          <cell r="W1477" t="str">
            <v>TRUE פתח תקווה</v>
          </cell>
          <cell r="X1477">
            <v>67266</v>
          </cell>
          <cell r="Y1477">
            <v>3</v>
          </cell>
          <cell r="Z1477">
            <v>27</v>
          </cell>
          <cell r="AA1477" t="str">
            <v/>
          </cell>
          <cell r="AB1477">
            <v>3</v>
          </cell>
        </row>
        <row r="1478">
          <cell r="B1478">
            <v>7900</v>
          </cell>
          <cell r="C1478" t="str">
            <v>פתח תקווה</v>
          </cell>
          <cell r="D1478">
            <v>176439</v>
          </cell>
          <cell r="E1478" t="str">
            <v>מחל</v>
          </cell>
          <cell r="F1478" t="str">
            <v>מחל פתח תקווה</v>
          </cell>
          <cell r="G1478" t="str">
            <v>הליכוד בראשות רמי גרינברג</v>
          </cell>
          <cell r="H1478" t="str">
            <v>גרינברג רמי</v>
          </cell>
          <cell r="I1478" t="str">
            <v>פתח תקווה גרינברג רמי</v>
          </cell>
          <cell r="J1478">
            <v>79621</v>
          </cell>
          <cell r="K1478">
            <v>79521</v>
          </cell>
          <cell r="L1478">
            <v>5.3478353700656865E-2</v>
          </cell>
          <cell r="M1478">
            <v>4258</v>
          </cell>
          <cell r="N1478">
            <v>5.3478353700656865E-2</v>
          </cell>
          <cell r="O1478">
            <v>4258</v>
          </cell>
          <cell r="P1478">
            <v>27</v>
          </cell>
          <cell r="Q1478" t="b">
            <v>1</v>
          </cell>
          <cell r="R1478">
            <v>1.4</v>
          </cell>
          <cell r="S1478">
            <v>2945</v>
          </cell>
          <cell r="T1478">
            <v>22.799999999999994</v>
          </cell>
          <cell r="U1478" t="str">
            <v>Gap</v>
          </cell>
          <cell r="V1478">
            <v>0</v>
          </cell>
          <cell r="W1478" t="str">
            <v>TRUE פתח תקווה</v>
          </cell>
          <cell r="X1478">
            <v>67266</v>
          </cell>
          <cell r="Y1478">
            <v>2</v>
          </cell>
          <cell r="Z1478">
            <v>27</v>
          </cell>
          <cell r="AA1478" t="str">
            <v/>
          </cell>
          <cell r="AB1478">
            <v>2</v>
          </cell>
        </row>
        <row r="1479">
          <cell r="B1479">
            <v>7900</v>
          </cell>
          <cell r="C1479" t="str">
            <v>פתח תקווה</v>
          </cell>
          <cell r="D1479">
            <v>176439</v>
          </cell>
          <cell r="E1479" t="str">
            <v>ג</v>
          </cell>
          <cell r="F1479" t="str">
            <v>ג פתח תקווה</v>
          </cell>
          <cell r="G1479" t="str">
            <v>יהדות התורה</v>
          </cell>
          <cell r="I1479" t="str">
            <v xml:space="preserve">פתח תקווה </v>
          </cell>
          <cell r="J1479">
            <v>79621</v>
          </cell>
          <cell r="K1479">
            <v>79521</v>
          </cell>
          <cell r="L1479">
            <v>5.1820499616935231E-2</v>
          </cell>
          <cell r="M1479">
            <v>4126</v>
          </cell>
          <cell r="N1479">
            <v>5.1820499616935231E-2</v>
          </cell>
          <cell r="O1479">
            <v>4126</v>
          </cell>
          <cell r="P1479">
            <v>27</v>
          </cell>
          <cell r="Q1479" t="b">
            <v>1</v>
          </cell>
          <cell r="R1479">
            <v>1.4</v>
          </cell>
          <cell r="S1479">
            <v>2945</v>
          </cell>
          <cell r="T1479">
            <v>22.799999999999994</v>
          </cell>
          <cell r="U1479" t="str">
            <v>Gap</v>
          </cell>
          <cell r="V1479">
            <v>0</v>
          </cell>
          <cell r="W1479" t="str">
            <v>TRUE פתח תקווה</v>
          </cell>
          <cell r="X1479">
            <v>67266</v>
          </cell>
          <cell r="Y1479">
            <v>2</v>
          </cell>
          <cell r="Z1479">
            <v>27</v>
          </cell>
          <cell r="AA1479" t="str">
            <v/>
          </cell>
          <cell r="AB1479">
            <v>2</v>
          </cell>
        </row>
        <row r="1480">
          <cell r="B1480">
            <v>7900</v>
          </cell>
          <cell r="C1480" t="str">
            <v>פתח תקווה</v>
          </cell>
          <cell r="D1480">
            <v>176439</v>
          </cell>
          <cell r="E1480" t="str">
            <v>ה</v>
          </cell>
          <cell r="F1480" t="str">
            <v>ה פתח תקווה</v>
          </cell>
          <cell r="G1480" t="str">
            <v>יש"י בראשות בני זהבי</v>
          </cell>
          <cell r="I1480" t="str">
            <v xml:space="preserve">פתח תקווה </v>
          </cell>
          <cell r="J1480">
            <v>79621</v>
          </cell>
          <cell r="K1480">
            <v>79521</v>
          </cell>
          <cell r="L1480">
            <v>4.5653784805516136E-2</v>
          </cell>
          <cell r="M1480">
            <v>3635</v>
          </cell>
          <cell r="N1480">
            <v>4.5653784805516136E-2</v>
          </cell>
          <cell r="O1480">
            <v>3635.0000000000005</v>
          </cell>
          <cell r="P1480">
            <v>27</v>
          </cell>
          <cell r="Q1480" t="b">
            <v>1</v>
          </cell>
          <cell r="R1480">
            <v>1.2</v>
          </cell>
          <cell r="S1480">
            <v>2945</v>
          </cell>
          <cell r="T1480">
            <v>22.799999999999994</v>
          </cell>
          <cell r="U1480" t="str">
            <v>Gap</v>
          </cell>
          <cell r="V1480">
            <v>0</v>
          </cell>
          <cell r="W1480" t="str">
            <v>TRUE פתח תקווה</v>
          </cell>
          <cell r="X1480">
            <v>67266</v>
          </cell>
          <cell r="Y1480">
            <v>1</v>
          </cell>
          <cell r="Z1480">
            <v>27</v>
          </cell>
          <cell r="AA1480" t="str">
            <v/>
          </cell>
          <cell r="AB1480">
            <v>1</v>
          </cell>
        </row>
        <row r="1481">
          <cell r="B1481">
            <v>7900</v>
          </cell>
          <cell r="C1481" t="str">
            <v>פתח תקווה</v>
          </cell>
          <cell r="D1481">
            <v>176439</v>
          </cell>
          <cell r="E1481" t="str">
            <v>כל</v>
          </cell>
          <cell r="F1481" t="str">
            <v>כל פתח תקווה</v>
          </cell>
          <cell r="G1481" t="str">
            <v>תושב נחשב</v>
          </cell>
          <cell r="H1481" t="str">
            <v>סויסה יגאל דני</v>
          </cell>
          <cell r="I1481" t="str">
            <v>פתח תקווה סויסה יגאל דני</v>
          </cell>
          <cell r="J1481">
            <v>79621</v>
          </cell>
          <cell r="K1481">
            <v>79521</v>
          </cell>
          <cell r="L1481">
            <v>3.3182200675701136E-2</v>
          </cell>
          <cell r="M1481">
            <v>2642</v>
          </cell>
          <cell r="N1481">
            <v>3.3182200675701136E-2</v>
          </cell>
          <cell r="O1481">
            <v>2642</v>
          </cell>
          <cell r="P1481">
            <v>27</v>
          </cell>
          <cell r="Q1481" t="b">
            <v>1</v>
          </cell>
          <cell r="R1481">
            <v>0.9</v>
          </cell>
          <cell r="S1481">
            <v>2945</v>
          </cell>
          <cell r="T1481">
            <v>22.799999999999994</v>
          </cell>
          <cell r="U1481" t="str">
            <v>Gap</v>
          </cell>
          <cell r="V1481">
            <v>0</v>
          </cell>
          <cell r="W1481" t="str">
            <v>TRUE פתח תקווה</v>
          </cell>
          <cell r="X1481">
            <v>67266</v>
          </cell>
          <cell r="Y1481">
            <v>1</v>
          </cell>
          <cell r="Z1481">
            <v>27</v>
          </cell>
          <cell r="AA1481" t="str">
            <v/>
          </cell>
          <cell r="AB1481">
            <v>1</v>
          </cell>
        </row>
        <row r="1482">
          <cell r="B1482">
            <v>7900</v>
          </cell>
          <cell r="C1482" t="str">
            <v>פתח תקווה</v>
          </cell>
          <cell r="D1482">
            <v>176439</v>
          </cell>
          <cell r="E1482" t="str">
            <v>ל</v>
          </cell>
          <cell r="F1482" t="str">
            <v>ל פתח תקווה</v>
          </cell>
          <cell r="G1482" t="str">
            <v>פ"ת ביתנו בראשות גנאדי בורשבסקי</v>
          </cell>
          <cell r="I1482" t="str">
            <v xml:space="preserve">פתח תקווה </v>
          </cell>
          <cell r="J1482">
            <v>79621</v>
          </cell>
          <cell r="K1482">
            <v>79521</v>
          </cell>
          <cell r="L1482">
            <v>3.1750417603396086E-2</v>
          </cell>
          <cell r="M1482">
            <v>2528</v>
          </cell>
          <cell r="N1482">
            <v>3.1750417603396086E-2</v>
          </cell>
          <cell r="O1482">
            <v>2527.9999999999995</v>
          </cell>
          <cell r="P1482">
            <v>27</v>
          </cell>
          <cell r="Q1482" t="b">
            <v>1</v>
          </cell>
          <cell r="R1482">
            <v>0.9</v>
          </cell>
          <cell r="S1482">
            <v>2945</v>
          </cell>
          <cell r="T1482">
            <v>22.799999999999994</v>
          </cell>
          <cell r="U1482" t="str">
            <v>Gap</v>
          </cell>
          <cell r="V1482">
            <v>0</v>
          </cell>
          <cell r="W1482" t="str">
            <v>TRUE פתח תקווה</v>
          </cell>
          <cell r="X1482">
            <v>67266</v>
          </cell>
          <cell r="Y1482">
            <v>1</v>
          </cell>
          <cell r="Z1482">
            <v>27</v>
          </cell>
          <cell r="AA1482" t="str">
            <v/>
          </cell>
          <cell r="AB1482">
            <v>1</v>
          </cell>
        </row>
        <row r="1483">
          <cell r="B1483">
            <v>7900</v>
          </cell>
          <cell r="C1483" t="str">
            <v>פתח תקווה</v>
          </cell>
          <cell r="D1483">
            <v>176439</v>
          </cell>
          <cell r="E1483" t="str">
            <v>פה</v>
          </cell>
          <cell r="F1483" t="str">
            <v>פה פתח תקווה</v>
          </cell>
          <cell r="G1483" t="str">
            <v>יש עתיד בפתח תקווה בראשות עו"ד רון כץ</v>
          </cell>
          <cell r="I1483" t="str">
            <v xml:space="preserve">פתח תקווה </v>
          </cell>
          <cell r="J1483">
            <v>79621</v>
          </cell>
          <cell r="K1483">
            <v>79521</v>
          </cell>
          <cell r="L1483">
            <v>3.0821014556461235E-2</v>
          </cell>
          <cell r="M1483">
            <v>2454</v>
          </cell>
          <cell r="N1483">
            <v>3.0821014556461235E-2</v>
          </cell>
          <cell r="O1483">
            <v>2454</v>
          </cell>
          <cell r="P1483">
            <v>27</v>
          </cell>
          <cell r="Q1483" t="b">
            <v>1</v>
          </cell>
          <cell r="R1483">
            <v>0.8</v>
          </cell>
          <cell r="S1483">
            <v>2945</v>
          </cell>
          <cell r="T1483">
            <v>22.799999999999994</v>
          </cell>
          <cell r="U1483" t="str">
            <v>Gap</v>
          </cell>
          <cell r="V1483">
            <v>0</v>
          </cell>
          <cell r="W1483" t="str">
            <v>TRUE פתח תקווה</v>
          </cell>
          <cell r="X1483">
            <v>67266</v>
          </cell>
          <cell r="Y1483">
            <v>1</v>
          </cell>
          <cell r="Z1483">
            <v>27</v>
          </cell>
          <cell r="AA1483" t="str">
            <v/>
          </cell>
          <cell r="AB1483">
            <v>1</v>
          </cell>
        </row>
        <row r="1484">
          <cell r="B1484">
            <v>7900</v>
          </cell>
          <cell r="C1484" t="str">
            <v>פתח תקווה</v>
          </cell>
          <cell r="D1484">
            <v>176439</v>
          </cell>
          <cell r="E1484" t="str">
            <v>חי</v>
          </cell>
          <cell r="F1484" t="str">
            <v>חי פתח תקווה</v>
          </cell>
          <cell r="G1484" t="str">
            <v>קול החינוך</v>
          </cell>
          <cell r="I1484" t="str">
            <v xml:space="preserve">פתח תקווה </v>
          </cell>
          <cell r="J1484">
            <v>79621</v>
          </cell>
          <cell r="K1484">
            <v>79521</v>
          </cell>
          <cell r="L1484">
            <v>2.6701498348425667E-2</v>
          </cell>
          <cell r="M1484">
            <v>2126</v>
          </cell>
          <cell r="N1484">
            <v>2.6701498348425667E-2</v>
          </cell>
          <cell r="O1484">
            <v>2126</v>
          </cell>
          <cell r="P1484">
            <v>27</v>
          </cell>
          <cell r="Q1484" t="b">
            <v>0</v>
          </cell>
          <cell r="R1484">
            <v>0</v>
          </cell>
          <cell r="S1484">
            <v>2945</v>
          </cell>
          <cell r="T1484">
            <v>22.799999999999994</v>
          </cell>
          <cell r="U1484" t="str">
            <v>Gap</v>
          </cell>
          <cell r="V1484">
            <v>0</v>
          </cell>
          <cell r="W1484" t="str">
            <v>FALSE פתח תקווה</v>
          </cell>
          <cell r="X1484">
            <v>12255</v>
          </cell>
          <cell r="Y1484">
            <v>0</v>
          </cell>
          <cell r="Z1484">
            <v>27</v>
          </cell>
          <cell r="AA1484" t="str">
            <v/>
          </cell>
          <cell r="AB1484">
            <v>0</v>
          </cell>
        </row>
        <row r="1485">
          <cell r="B1485">
            <v>7900</v>
          </cell>
          <cell r="C1485" t="str">
            <v>פתח תקווה</v>
          </cell>
          <cell r="D1485">
            <v>176439</v>
          </cell>
          <cell r="E1485" t="str">
            <v>ענ</v>
          </cell>
          <cell r="F1485" t="str">
            <v>ענ פתח תקווה</v>
          </cell>
          <cell r="G1485" t="str">
            <v>חבר בראשות איציק עובדיה</v>
          </cell>
          <cell r="I1485" t="str">
            <v xml:space="preserve">פתח תקווה </v>
          </cell>
          <cell r="J1485">
            <v>79621</v>
          </cell>
          <cell r="K1485">
            <v>79521</v>
          </cell>
          <cell r="L1485">
            <v>2.2594541641024354E-2</v>
          </cell>
          <cell r="M1485">
            <v>1799</v>
          </cell>
          <cell r="N1485">
            <v>2.2594541641024354E-2</v>
          </cell>
          <cell r="O1485">
            <v>1799.0000000000002</v>
          </cell>
          <cell r="P1485">
            <v>27</v>
          </cell>
          <cell r="Q1485" t="b">
            <v>0</v>
          </cell>
          <cell r="R1485">
            <v>0</v>
          </cell>
          <cell r="S1485">
            <v>2945</v>
          </cell>
          <cell r="T1485">
            <v>22.799999999999994</v>
          </cell>
          <cell r="U1485" t="str">
            <v>Gap</v>
          </cell>
          <cell r="V1485">
            <v>0</v>
          </cell>
          <cell r="W1485" t="str">
            <v>FALSE פתח תקווה</v>
          </cell>
          <cell r="X1485">
            <v>12255</v>
          </cell>
          <cell r="Y1485">
            <v>0</v>
          </cell>
          <cell r="Z1485">
            <v>27</v>
          </cell>
          <cell r="AA1485" t="str">
            <v/>
          </cell>
          <cell r="AB1485">
            <v>0</v>
          </cell>
        </row>
        <row r="1486">
          <cell r="B1486">
            <v>7900</v>
          </cell>
          <cell r="C1486" t="str">
            <v>פתח תקווה</v>
          </cell>
          <cell r="D1486">
            <v>176439</v>
          </cell>
          <cell r="E1486" t="str">
            <v>יש</v>
          </cell>
          <cell r="F1486" t="str">
            <v>יש פתח תקווה</v>
          </cell>
          <cell r="G1486" t="str">
            <v>העיר שלנו</v>
          </cell>
          <cell r="I1486" t="str">
            <v xml:space="preserve">פתח תקווה </v>
          </cell>
          <cell r="J1486">
            <v>79621</v>
          </cell>
          <cell r="K1486">
            <v>79521</v>
          </cell>
          <cell r="L1486">
            <v>2.2067042614385652E-2</v>
          </cell>
          <cell r="M1486">
            <v>1757</v>
          </cell>
          <cell r="N1486">
            <v>2.2067042614385652E-2</v>
          </cell>
          <cell r="O1486">
            <v>1757</v>
          </cell>
          <cell r="P1486">
            <v>27</v>
          </cell>
          <cell r="Q1486" t="b">
            <v>0</v>
          </cell>
          <cell r="R1486">
            <v>0</v>
          </cell>
          <cell r="S1486">
            <v>2945</v>
          </cell>
          <cell r="T1486">
            <v>22.799999999999994</v>
          </cell>
          <cell r="U1486" t="str">
            <v>Gap</v>
          </cell>
          <cell r="V1486">
            <v>0</v>
          </cell>
          <cell r="W1486" t="str">
            <v>FALSE פתח תקווה</v>
          </cell>
          <cell r="X1486">
            <v>12255</v>
          </cell>
          <cell r="Y1486">
            <v>0</v>
          </cell>
          <cell r="Z1486">
            <v>27</v>
          </cell>
          <cell r="AA1486" t="str">
            <v/>
          </cell>
          <cell r="AB1486">
            <v>0</v>
          </cell>
        </row>
        <row r="1487">
          <cell r="B1487">
            <v>7900</v>
          </cell>
          <cell r="C1487" t="str">
            <v>פתח תקווה</v>
          </cell>
          <cell r="D1487">
            <v>176439</v>
          </cell>
          <cell r="E1487" t="str">
            <v>א</v>
          </cell>
          <cell r="F1487" t="str">
            <v>א פתח תקווה</v>
          </cell>
          <cell r="G1487" t="str">
            <v>יש תקווה</v>
          </cell>
          <cell r="I1487" t="str">
            <v xml:space="preserve">פתח תקווה </v>
          </cell>
          <cell r="J1487">
            <v>79621</v>
          </cell>
          <cell r="K1487">
            <v>79521</v>
          </cell>
          <cell r="L1487">
            <v>2.0371510028761256E-2</v>
          </cell>
          <cell r="M1487">
            <v>1622</v>
          </cell>
          <cell r="N1487">
            <v>2.0371510028761256E-2</v>
          </cell>
          <cell r="O1487">
            <v>1622</v>
          </cell>
          <cell r="P1487">
            <v>27</v>
          </cell>
          <cell r="Q1487" t="b">
            <v>0</v>
          </cell>
          <cell r="R1487">
            <v>0</v>
          </cell>
          <cell r="S1487">
            <v>2945</v>
          </cell>
          <cell r="T1487">
            <v>22.799999999999994</v>
          </cell>
          <cell r="U1487" t="str">
            <v>Gap</v>
          </cell>
          <cell r="V1487">
            <v>0</v>
          </cell>
          <cell r="W1487" t="str">
            <v>FALSE פתח תקווה</v>
          </cell>
          <cell r="X1487">
            <v>12255</v>
          </cell>
          <cell r="Y1487">
            <v>0</v>
          </cell>
          <cell r="Z1487">
            <v>27</v>
          </cell>
          <cell r="AA1487" t="str">
            <v/>
          </cell>
          <cell r="AB1487">
            <v>0</v>
          </cell>
        </row>
        <row r="1488">
          <cell r="B1488">
            <v>7900</v>
          </cell>
          <cell r="C1488" t="str">
            <v>פתח תקווה</v>
          </cell>
          <cell r="D1488">
            <v>176439</v>
          </cell>
          <cell r="E1488" t="str">
            <v>מרצ</v>
          </cell>
          <cell r="F1488" t="str">
            <v>מרצ פתח תקווה</v>
          </cell>
          <cell r="G1488" t="str">
            <v>מרצ בראשות אורון מאירי נאמני איכות הסביבה ובלתי מפלגתיים</v>
          </cell>
          <cell r="I1488" t="str">
            <v xml:space="preserve">פתח תקווה </v>
          </cell>
          <cell r="J1488">
            <v>79621</v>
          </cell>
          <cell r="K1488">
            <v>79521</v>
          </cell>
          <cell r="L1488">
            <v>1.9931927506562339E-2</v>
          </cell>
          <cell r="M1488">
            <v>1587</v>
          </cell>
          <cell r="N1488">
            <v>1.9931927506562339E-2</v>
          </cell>
          <cell r="O1488">
            <v>1587</v>
          </cell>
          <cell r="P1488">
            <v>27</v>
          </cell>
          <cell r="Q1488" t="b">
            <v>0</v>
          </cell>
          <cell r="R1488">
            <v>0</v>
          </cell>
          <cell r="S1488">
            <v>2945</v>
          </cell>
          <cell r="T1488">
            <v>22.799999999999994</v>
          </cell>
          <cell r="U1488" t="str">
            <v>Gap</v>
          </cell>
          <cell r="V1488">
            <v>0</v>
          </cell>
          <cell r="W1488" t="str">
            <v>FALSE פתח תקווה</v>
          </cell>
          <cell r="X1488">
            <v>12255</v>
          </cell>
          <cell r="Y1488">
            <v>0</v>
          </cell>
          <cell r="Z1488">
            <v>27</v>
          </cell>
          <cell r="AA1488" t="str">
            <v/>
          </cell>
          <cell r="AB1488">
            <v>0</v>
          </cell>
        </row>
        <row r="1489">
          <cell r="B1489">
            <v>7900</v>
          </cell>
          <cell r="C1489" t="str">
            <v>פתח תקווה</v>
          </cell>
          <cell r="D1489">
            <v>176439</v>
          </cell>
          <cell r="E1489" t="str">
            <v>ר</v>
          </cell>
          <cell r="F1489" t="str">
            <v>ר פתח תקווה</v>
          </cell>
          <cell r="G1489" t="str">
            <v>פתרון - פתח תקווה צעירה</v>
          </cell>
          <cell r="I1489" t="str">
            <v xml:space="preserve">פתח תקווה </v>
          </cell>
          <cell r="J1489">
            <v>79621</v>
          </cell>
          <cell r="K1489">
            <v>79521</v>
          </cell>
          <cell r="L1489">
            <v>1.9103000464701522E-2</v>
          </cell>
          <cell r="M1489">
            <v>1521</v>
          </cell>
          <cell r="N1489">
            <v>1.9103000464701522E-2</v>
          </cell>
          <cell r="O1489">
            <v>1521</v>
          </cell>
          <cell r="P1489">
            <v>27</v>
          </cell>
          <cell r="Q1489" t="b">
            <v>0</v>
          </cell>
          <cell r="R1489">
            <v>0</v>
          </cell>
          <cell r="S1489">
            <v>2945</v>
          </cell>
          <cell r="T1489">
            <v>22.799999999999994</v>
          </cell>
          <cell r="U1489" t="str">
            <v>Gap</v>
          </cell>
          <cell r="V1489">
            <v>0</v>
          </cell>
          <cell r="W1489" t="str">
            <v>FALSE פתח תקווה</v>
          </cell>
          <cell r="X1489">
            <v>12255</v>
          </cell>
          <cell r="Y1489">
            <v>0</v>
          </cell>
          <cell r="Z1489">
            <v>27</v>
          </cell>
          <cell r="AA1489" t="str">
            <v/>
          </cell>
          <cell r="AB1489">
            <v>0</v>
          </cell>
        </row>
        <row r="1490">
          <cell r="B1490">
            <v>7900</v>
          </cell>
          <cell r="C1490" t="str">
            <v>פתח תקווה</v>
          </cell>
          <cell r="D1490">
            <v>176439</v>
          </cell>
          <cell r="E1490" t="str">
            <v>נץ</v>
          </cell>
          <cell r="F1490" t="str">
            <v>נץ פתח תקווה</v>
          </cell>
          <cell r="G1490" t="str">
            <v>פתח תקווה שווה</v>
          </cell>
          <cell r="I1490" t="str">
            <v xml:space="preserve">פתח תקווה </v>
          </cell>
          <cell r="J1490">
            <v>79621</v>
          </cell>
          <cell r="K1490">
            <v>79521</v>
          </cell>
          <cell r="L1490">
            <v>1.0499742530236998E-2</v>
          </cell>
          <cell r="M1490">
            <v>836</v>
          </cell>
          <cell r="N1490">
            <v>1.0499742530236998E-2</v>
          </cell>
          <cell r="O1490">
            <v>836</v>
          </cell>
          <cell r="P1490">
            <v>27</v>
          </cell>
          <cell r="Q1490" t="b">
            <v>0</v>
          </cell>
          <cell r="R1490">
            <v>0</v>
          </cell>
          <cell r="S1490">
            <v>2945</v>
          </cell>
          <cell r="T1490">
            <v>22.799999999999994</v>
          </cell>
          <cell r="U1490" t="str">
            <v>Gap</v>
          </cell>
          <cell r="V1490">
            <v>0</v>
          </cell>
          <cell r="W1490" t="str">
            <v>FALSE פתח תקווה</v>
          </cell>
          <cell r="X1490">
            <v>12255</v>
          </cell>
          <cell r="Y1490">
            <v>0</v>
          </cell>
          <cell r="Z1490">
            <v>27</v>
          </cell>
          <cell r="AA1490" t="str">
            <v/>
          </cell>
          <cell r="AB1490">
            <v>0</v>
          </cell>
        </row>
        <row r="1491">
          <cell r="B1491">
            <v>7900</v>
          </cell>
          <cell r="C1491" t="str">
            <v>פתח תקווה</v>
          </cell>
          <cell r="D1491">
            <v>176439</v>
          </cell>
          <cell r="E1491" t="str">
            <v>סח</v>
          </cell>
          <cell r="F1491" t="str">
            <v>סח פתח תקווה</v>
          </cell>
          <cell r="G1491" t="str">
            <v>סדר חדש</v>
          </cell>
          <cell r="H1491" t="str">
            <v>בשארי חיים</v>
          </cell>
          <cell r="I1491" t="str">
            <v>פתח תקווה בשארי חיים</v>
          </cell>
          <cell r="J1491">
            <v>79621</v>
          </cell>
          <cell r="K1491">
            <v>79521</v>
          </cell>
          <cell r="L1491">
            <v>8.2264729154368828E-3</v>
          </cell>
          <cell r="M1491">
            <v>655</v>
          </cell>
          <cell r="N1491">
            <v>8.2264729154368828E-3</v>
          </cell>
          <cell r="O1491">
            <v>655</v>
          </cell>
          <cell r="P1491">
            <v>27</v>
          </cell>
          <cell r="Q1491" t="b">
            <v>0</v>
          </cell>
          <cell r="R1491">
            <v>0</v>
          </cell>
          <cell r="S1491">
            <v>2945</v>
          </cell>
          <cell r="T1491">
            <v>22.799999999999994</v>
          </cell>
          <cell r="U1491" t="str">
            <v>Gap</v>
          </cell>
          <cell r="V1491">
            <v>0</v>
          </cell>
          <cell r="W1491" t="str">
            <v>FALSE פתח תקווה</v>
          </cell>
          <cell r="X1491">
            <v>12255</v>
          </cell>
          <cell r="Y1491">
            <v>0</v>
          </cell>
          <cell r="Z1491">
            <v>27</v>
          </cell>
          <cell r="AA1491" t="str">
            <v/>
          </cell>
          <cell r="AB1491">
            <v>0</v>
          </cell>
        </row>
        <row r="1492">
          <cell r="B1492">
            <v>7900</v>
          </cell>
          <cell r="C1492" t="str">
            <v>פתח תקווה</v>
          </cell>
          <cell r="D1492">
            <v>176439</v>
          </cell>
          <cell r="E1492" t="str">
            <v>נ</v>
          </cell>
          <cell r="F1492" t="str">
            <v>נ פתח תקווה</v>
          </cell>
          <cell r="G1492" t="str">
            <v>דרך לתקווה</v>
          </cell>
          <cell r="I1492" t="str">
            <v xml:space="preserve">פתח תקווה </v>
          </cell>
          <cell r="J1492">
            <v>79621</v>
          </cell>
          <cell r="K1492">
            <v>79521</v>
          </cell>
          <cell r="L1492">
            <v>4.4209442232576836E-3</v>
          </cell>
          <cell r="M1492">
            <v>352</v>
          </cell>
          <cell r="N1492">
            <v>4.4209442232576836E-3</v>
          </cell>
          <cell r="O1492">
            <v>352</v>
          </cell>
          <cell r="P1492">
            <v>27</v>
          </cell>
          <cell r="Q1492" t="b">
            <v>0</v>
          </cell>
          <cell r="R1492">
            <v>0</v>
          </cell>
          <cell r="S1492">
            <v>2945</v>
          </cell>
          <cell r="T1492">
            <v>22.799999999999994</v>
          </cell>
          <cell r="U1492" t="str">
            <v>Gap</v>
          </cell>
          <cell r="V1492">
            <v>0</v>
          </cell>
          <cell r="W1492" t="str">
            <v>FALSE פתח תקווה</v>
          </cell>
          <cell r="X1492">
            <v>12255</v>
          </cell>
          <cell r="Y1492">
            <v>0</v>
          </cell>
          <cell r="Z1492">
            <v>27</v>
          </cell>
          <cell r="AA1492" t="str">
            <v/>
          </cell>
          <cell r="AB1492">
            <v>0</v>
          </cell>
        </row>
        <row r="1493">
          <cell r="B1493">
            <v>8000</v>
          </cell>
          <cell r="C1493" t="str">
            <v>צפת</v>
          </cell>
          <cell r="D1493">
            <v>22507</v>
          </cell>
          <cell r="E1493" t="str">
            <v>ל</v>
          </cell>
          <cell r="F1493" t="str">
            <v>ל צפת</v>
          </cell>
          <cell r="G1493" t="str">
            <v>ישראל ביתנו</v>
          </cell>
          <cell r="H1493" t="str">
            <v>שוחט אילן שלומי יוסי</v>
          </cell>
          <cell r="I1493" t="str">
            <v>צפת שוחט אילן שלומי יוסי</v>
          </cell>
          <cell r="J1493">
            <v>13930</v>
          </cell>
          <cell r="K1493">
            <v>13930</v>
          </cell>
          <cell r="L1493">
            <v>0.19088298636037329</v>
          </cell>
          <cell r="M1493">
            <v>2659</v>
          </cell>
          <cell r="N1493">
            <v>0.19088298636037329</v>
          </cell>
          <cell r="O1493">
            <v>2659</v>
          </cell>
          <cell r="P1493">
            <v>15</v>
          </cell>
          <cell r="Q1493" t="b">
            <v>1</v>
          </cell>
          <cell r="R1493">
            <v>2.9</v>
          </cell>
          <cell r="S1493">
            <v>929</v>
          </cell>
          <cell r="T1493">
            <v>13.399999999999999</v>
          </cell>
          <cell r="U1493" t="str">
            <v>Gap</v>
          </cell>
          <cell r="V1493">
            <v>1</v>
          </cell>
          <cell r="W1493" t="str">
            <v>TRUE צפת</v>
          </cell>
          <cell r="X1493">
            <v>12272</v>
          </cell>
          <cell r="Y1493">
            <v>3</v>
          </cell>
          <cell r="Z1493">
            <v>15</v>
          </cell>
          <cell r="AA1493" t="str">
            <v/>
          </cell>
          <cell r="AB1493">
            <v>4</v>
          </cell>
        </row>
        <row r="1494">
          <cell r="B1494">
            <v>8000</v>
          </cell>
          <cell r="C1494" t="str">
            <v>צפת</v>
          </cell>
          <cell r="D1494">
            <v>22507</v>
          </cell>
          <cell r="E1494" t="str">
            <v>שס</v>
          </cell>
          <cell r="F1494" t="str">
            <v>שס צפת</v>
          </cell>
          <cell r="G1494" t="str">
            <v>התאחדות הספרדים העולמית שומרי תורה</v>
          </cell>
          <cell r="I1494" t="str">
            <v xml:space="preserve">צפת </v>
          </cell>
          <cell r="J1494">
            <v>13930</v>
          </cell>
          <cell r="K1494">
            <v>13930</v>
          </cell>
          <cell r="L1494">
            <v>0.12483847810480976</v>
          </cell>
          <cell r="M1494">
            <v>1739</v>
          </cell>
          <cell r="N1494">
            <v>0.12483847810480976</v>
          </cell>
          <cell r="O1494">
            <v>1739</v>
          </cell>
          <cell r="P1494">
            <v>15</v>
          </cell>
          <cell r="Q1494" t="b">
            <v>1</v>
          </cell>
          <cell r="R1494">
            <v>1.9</v>
          </cell>
          <cell r="S1494">
            <v>929</v>
          </cell>
          <cell r="T1494">
            <v>13.399999999999999</v>
          </cell>
          <cell r="U1494" t="str">
            <v>Gap</v>
          </cell>
          <cell r="V1494">
            <v>0</v>
          </cell>
          <cell r="W1494" t="str">
            <v>TRUE צפת</v>
          </cell>
          <cell r="X1494">
            <v>12272</v>
          </cell>
          <cell r="Y1494">
            <v>2</v>
          </cell>
          <cell r="Z1494">
            <v>15</v>
          </cell>
          <cell r="AA1494" t="str">
            <v/>
          </cell>
          <cell r="AB1494">
            <v>2</v>
          </cell>
        </row>
        <row r="1495">
          <cell r="B1495">
            <v>8000</v>
          </cell>
          <cell r="C1495" t="str">
            <v>צפת</v>
          </cell>
          <cell r="D1495">
            <v>22507</v>
          </cell>
          <cell r="E1495" t="str">
            <v>חבד</v>
          </cell>
          <cell r="F1495" t="str">
            <v>חבד צפת</v>
          </cell>
          <cell r="G1495" t="str">
            <v>חב"ד תקומה</v>
          </cell>
          <cell r="I1495" t="str">
            <v xml:space="preserve">צפת </v>
          </cell>
          <cell r="J1495">
            <v>13930</v>
          </cell>
          <cell r="K1495">
            <v>13930</v>
          </cell>
          <cell r="L1495">
            <v>0.11241923905240488</v>
          </cell>
          <cell r="M1495">
            <v>1566</v>
          </cell>
          <cell r="N1495">
            <v>0.11241923905240488</v>
          </cell>
          <cell r="O1495">
            <v>1566</v>
          </cell>
          <cell r="P1495">
            <v>15</v>
          </cell>
          <cell r="Q1495" t="b">
            <v>1</v>
          </cell>
          <cell r="R1495">
            <v>1.7</v>
          </cell>
          <cell r="S1495">
            <v>929</v>
          </cell>
          <cell r="T1495">
            <v>13.399999999999999</v>
          </cell>
          <cell r="U1495" t="str">
            <v>Gap</v>
          </cell>
          <cell r="V1495">
            <v>0</v>
          </cell>
          <cell r="W1495" t="str">
            <v>TRUE צפת</v>
          </cell>
          <cell r="X1495">
            <v>12272</v>
          </cell>
          <cell r="Y1495">
            <v>2</v>
          </cell>
          <cell r="Z1495">
            <v>15</v>
          </cell>
          <cell r="AA1495" t="str">
            <v/>
          </cell>
          <cell r="AB1495">
            <v>2</v>
          </cell>
        </row>
        <row r="1496">
          <cell r="B1496">
            <v>8000</v>
          </cell>
          <cell r="C1496" t="str">
            <v>צפת</v>
          </cell>
          <cell r="D1496">
            <v>22507</v>
          </cell>
          <cell r="E1496" t="str">
            <v>ת</v>
          </cell>
          <cell r="F1496" t="str">
            <v>ת צפת</v>
          </cell>
          <cell r="G1496" t="str">
            <v>למען תורה וגמילות חסדים</v>
          </cell>
          <cell r="I1496" t="str">
            <v xml:space="preserve">צפת </v>
          </cell>
          <cell r="J1496">
            <v>13930</v>
          </cell>
          <cell r="K1496">
            <v>13930</v>
          </cell>
          <cell r="L1496">
            <v>0.11177315147164393</v>
          </cell>
          <cell r="M1496">
            <v>1557</v>
          </cell>
          <cell r="N1496">
            <v>0.11177315147164393</v>
          </cell>
          <cell r="O1496">
            <v>1557</v>
          </cell>
          <cell r="P1496">
            <v>15</v>
          </cell>
          <cell r="Q1496" t="b">
            <v>1</v>
          </cell>
          <cell r="R1496">
            <v>1.7</v>
          </cell>
          <cell r="S1496">
            <v>929</v>
          </cell>
          <cell r="T1496">
            <v>13.399999999999999</v>
          </cell>
          <cell r="U1496" t="str">
            <v>Gap</v>
          </cell>
          <cell r="V1496">
            <v>0</v>
          </cell>
          <cell r="W1496" t="str">
            <v>TRUE צפת</v>
          </cell>
          <cell r="X1496">
            <v>12272</v>
          </cell>
          <cell r="Y1496">
            <v>2</v>
          </cell>
          <cell r="Z1496">
            <v>15</v>
          </cell>
          <cell r="AA1496" t="str">
            <v/>
          </cell>
          <cell r="AB1496">
            <v>2</v>
          </cell>
        </row>
        <row r="1497">
          <cell r="B1497">
            <v>8000</v>
          </cell>
          <cell r="C1497" t="str">
            <v>צפת</v>
          </cell>
          <cell r="D1497">
            <v>22507</v>
          </cell>
          <cell r="E1497" t="str">
            <v>מחל</v>
          </cell>
          <cell r="F1497" t="str">
            <v>מחל צפת</v>
          </cell>
          <cell r="G1497" t="str">
            <v>הליכוד</v>
          </cell>
          <cell r="H1497" t="str">
            <v>אוחנה שוקי</v>
          </cell>
          <cell r="I1497" t="str">
            <v>צפת אוחנה שוקי</v>
          </cell>
          <cell r="J1497">
            <v>13930</v>
          </cell>
          <cell r="K1497">
            <v>13930</v>
          </cell>
          <cell r="L1497">
            <v>9.8564249820531233E-2</v>
          </cell>
          <cell r="M1497">
            <v>1373</v>
          </cell>
          <cell r="N1497">
            <v>9.8564249820531233E-2</v>
          </cell>
          <cell r="O1497">
            <v>1373</v>
          </cell>
          <cell r="P1497">
            <v>15</v>
          </cell>
          <cell r="Q1497" t="b">
            <v>1</v>
          </cell>
          <cell r="R1497">
            <v>1.5</v>
          </cell>
          <cell r="S1497">
            <v>929</v>
          </cell>
          <cell r="T1497">
            <v>13.399999999999999</v>
          </cell>
          <cell r="U1497" t="str">
            <v>Gap</v>
          </cell>
          <cell r="V1497">
            <v>0</v>
          </cell>
          <cell r="W1497" t="str">
            <v>TRUE צפת</v>
          </cell>
          <cell r="X1497">
            <v>12272</v>
          </cell>
          <cell r="Y1497">
            <v>2</v>
          </cell>
          <cell r="Z1497">
            <v>15</v>
          </cell>
          <cell r="AA1497" t="str">
            <v/>
          </cell>
          <cell r="AB1497">
            <v>2</v>
          </cell>
        </row>
        <row r="1498">
          <cell r="B1498">
            <v>8000</v>
          </cell>
          <cell r="C1498" t="str">
            <v>צפת</v>
          </cell>
          <cell r="D1498">
            <v>22507</v>
          </cell>
          <cell r="E1498" t="str">
            <v>טב</v>
          </cell>
          <cell r="F1498" t="str">
            <v>טב צפת</v>
          </cell>
          <cell r="G1498" t="str">
            <v>גד"י מלכא וצחי ללוש למועצת העיר</v>
          </cell>
          <cell r="I1498" t="str">
            <v xml:space="preserve">צפת </v>
          </cell>
          <cell r="J1498">
            <v>13930</v>
          </cell>
          <cell r="K1498">
            <v>13930</v>
          </cell>
          <cell r="L1498">
            <v>9.2462311557788945E-2</v>
          </cell>
          <cell r="M1498">
            <v>1288</v>
          </cell>
          <cell r="N1498">
            <v>9.2462311557788945E-2</v>
          </cell>
          <cell r="O1498">
            <v>1288</v>
          </cell>
          <cell r="P1498">
            <v>15</v>
          </cell>
          <cell r="Q1498" t="b">
            <v>1</v>
          </cell>
          <cell r="R1498">
            <v>1.4</v>
          </cell>
          <cell r="S1498">
            <v>929</v>
          </cell>
          <cell r="T1498">
            <v>13.399999999999999</v>
          </cell>
          <cell r="U1498" t="str">
            <v>Gap</v>
          </cell>
          <cell r="V1498">
            <v>0</v>
          </cell>
          <cell r="W1498" t="str">
            <v>TRUE צפת</v>
          </cell>
          <cell r="X1498">
            <v>12272</v>
          </cell>
          <cell r="Y1498">
            <v>2</v>
          </cell>
          <cell r="Z1498">
            <v>15</v>
          </cell>
          <cell r="AA1498" t="str">
            <v/>
          </cell>
          <cell r="AB1498">
            <v>2</v>
          </cell>
        </row>
        <row r="1499">
          <cell r="B1499">
            <v>8000</v>
          </cell>
          <cell r="C1499" t="str">
            <v>צפת</v>
          </cell>
          <cell r="D1499">
            <v>22507</v>
          </cell>
          <cell r="E1499" t="str">
            <v>א</v>
          </cell>
          <cell r="F1499" t="str">
            <v>א צפת</v>
          </cell>
          <cell r="G1499" t="str">
            <v>אלקבץ ויקי</v>
          </cell>
          <cell r="I1499" t="str">
            <v xml:space="preserve">צפת </v>
          </cell>
          <cell r="J1499">
            <v>13930</v>
          </cell>
          <cell r="K1499">
            <v>13930</v>
          </cell>
          <cell r="L1499">
            <v>7.9612347451543428E-2</v>
          </cell>
          <cell r="M1499">
            <v>1109</v>
          </cell>
          <cell r="N1499">
            <v>7.9612347451543428E-2</v>
          </cell>
          <cell r="O1499">
            <v>1109</v>
          </cell>
          <cell r="P1499">
            <v>15</v>
          </cell>
          <cell r="Q1499" t="b">
            <v>1</v>
          </cell>
          <cell r="R1499">
            <v>1.2</v>
          </cell>
          <cell r="S1499">
            <v>929</v>
          </cell>
          <cell r="T1499">
            <v>13.399999999999999</v>
          </cell>
          <cell r="U1499" t="str">
            <v>Gap</v>
          </cell>
          <cell r="V1499">
            <v>0</v>
          </cell>
          <cell r="W1499" t="str">
            <v>TRUE צפת</v>
          </cell>
          <cell r="X1499">
            <v>12272</v>
          </cell>
          <cell r="Y1499">
            <v>1</v>
          </cell>
          <cell r="Z1499">
            <v>15</v>
          </cell>
          <cell r="AA1499" t="str">
            <v/>
          </cell>
          <cell r="AB1499">
            <v>1</v>
          </cell>
        </row>
        <row r="1500">
          <cell r="B1500">
            <v>8000</v>
          </cell>
          <cell r="C1500" t="str">
            <v>צפת</v>
          </cell>
          <cell r="D1500">
            <v>22507</v>
          </cell>
          <cell r="E1500" t="str">
            <v>ג</v>
          </cell>
          <cell r="F1500" t="str">
            <v>ג צפת</v>
          </cell>
          <cell r="G1500" t="str">
            <v>יהדות התורה-אגודת ישראל</v>
          </cell>
          <cell r="I1500" t="str">
            <v xml:space="preserve">צפת </v>
          </cell>
          <cell r="J1500">
            <v>13930</v>
          </cell>
          <cell r="K1500">
            <v>13930</v>
          </cell>
          <cell r="L1500">
            <v>7.0423546302943285E-2</v>
          </cell>
          <cell r="M1500">
            <v>981</v>
          </cell>
          <cell r="N1500">
            <v>7.0423546302943285E-2</v>
          </cell>
          <cell r="O1500">
            <v>981</v>
          </cell>
          <cell r="P1500">
            <v>15</v>
          </cell>
          <cell r="Q1500" t="b">
            <v>1</v>
          </cell>
          <cell r="R1500">
            <v>1.1000000000000001</v>
          </cell>
          <cell r="S1500">
            <v>929</v>
          </cell>
          <cell r="T1500">
            <v>13.399999999999999</v>
          </cell>
          <cell r="U1500" t="str">
            <v>Gap</v>
          </cell>
          <cell r="V1500">
            <v>0</v>
          </cell>
          <cell r="W1500" t="str">
            <v>TRUE צפת</v>
          </cell>
          <cell r="X1500">
            <v>12272</v>
          </cell>
          <cell r="Y1500">
            <v>1</v>
          </cell>
          <cell r="Z1500">
            <v>15</v>
          </cell>
          <cell r="AA1500" t="str">
            <v/>
          </cell>
          <cell r="AB1500">
            <v>1</v>
          </cell>
        </row>
        <row r="1501">
          <cell r="B1501">
            <v>8000</v>
          </cell>
          <cell r="C1501" t="str">
            <v>צפת</v>
          </cell>
          <cell r="D1501">
            <v>22507</v>
          </cell>
          <cell r="E1501" t="str">
            <v>נר</v>
          </cell>
          <cell r="F1501" t="str">
            <v>נר צפת</v>
          </cell>
          <cell r="G1501" t="str">
            <v>התנועה החברתית למען צפת</v>
          </cell>
          <cell r="H1501" t="str">
            <v>חדאד שלמה</v>
          </cell>
          <cell r="I1501" t="str">
            <v>צפת חדאד שלמה</v>
          </cell>
          <cell r="J1501">
            <v>13930</v>
          </cell>
          <cell r="K1501">
            <v>13930</v>
          </cell>
          <cell r="L1501">
            <v>4.0129217516152192E-2</v>
          </cell>
          <cell r="M1501">
            <v>559</v>
          </cell>
          <cell r="N1501">
            <v>4.0129217516152192E-2</v>
          </cell>
          <cell r="O1501">
            <v>559</v>
          </cell>
          <cell r="P1501">
            <v>15</v>
          </cell>
          <cell r="Q1501" t="b">
            <v>0</v>
          </cell>
          <cell r="R1501">
            <v>0</v>
          </cell>
          <cell r="S1501">
            <v>929</v>
          </cell>
          <cell r="T1501">
            <v>13.399999999999999</v>
          </cell>
          <cell r="U1501" t="str">
            <v>Gap</v>
          </cell>
          <cell r="V1501">
            <v>0</v>
          </cell>
          <cell r="W1501" t="str">
            <v>FALSE צפת</v>
          </cell>
          <cell r="X1501">
            <v>1658</v>
          </cell>
          <cell r="Y1501">
            <v>0</v>
          </cell>
          <cell r="Z1501">
            <v>15</v>
          </cell>
          <cell r="AA1501" t="str">
            <v/>
          </cell>
          <cell r="AB1501">
            <v>0</v>
          </cell>
        </row>
        <row r="1502">
          <cell r="B1502">
            <v>8000</v>
          </cell>
          <cell r="C1502" t="str">
            <v>צפת</v>
          </cell>
          <cell r="D1502">
            <v>22507</v>
          </cell>
          <cell r="E1502" t="str">
            <v>צ</v>
          </cell>
          <cell r="F1502" t="str">
            <v>צ צפת</v>
          </cell>
          <cell r="G1502" t="str">
            <v>למען האזרח</v>
          </cell>
          <cell r="I1502" t="str">
            <v xml:space="preserve">צפת </v>
          </cell>
          <cell r="J1502">
            <v>13930</v>
          </cell>
          <cell r="K1502">
            <v>13930</v>
          </cell>
          <cell r="L1502">
            <v>2.9002153625269204E-2</v>
          </cell>
          <cell r="M1502">
            <v>404</v>
          </cell>
          <cell r="N1502">
            <v>2.9002153625269204E-2</v>
          </cell>
          <cell r="O1502">
            <v>404</v>
          </cell>
          <cell r="P1502">
            <v>15</v>
          </cell>
          <cell r="Q1502" t="b">
            <v>0</v>
          </cell>
          <cell r="R1502">
            <v>0</v>
          </cell>
          <cell r="S1502">
            <v>929</v>
          </cell>
          <cell r="T1502">
            <v>13.399999999999999</v>
          </cell>
          <cell r="U1502" t="str">
            <v>Gap</v>
          </cell>
          <cell r="V1502">
            <v>0</v>
          </cell>
          <cell r="W1502" t="str">
            <v>FALSE צפת</v>
          </cell>
          <cell r="X1502">
            <v>1658</v>
          </cell>
          <cell r="Y1502">
            <v>0</v>
          </cell>
          <cell r="Z1502">
            <v>15</v>
          </cell>
          <cell r="AA1502" t="str">
            <v/>
          </cell>
          <cell r="AB1502">
            <v>0</v>
          </cell>
        </row>
        <row r="1503">
          <cell r="B1503">
            <v>8000</v>
          </cell>
          <cell r="C1503" t="str">
            <v>צפת</v>
          </cell>
          <cell r="D1503">
            <v>22507</v>
          </cell>
          <cell r="E1503" t="str">
            <v>זה</v>
          </cell>
          <cell r="F1503" t="str">
            <v>זה צפת</v>
          </cell>
          <cell r="G1503" t="str">
            <v>מהפך בצפת בראשות תמיר סבאן</v>
          </cell>
          <cell r="H1503" t="str">
            <v>סבאן תמיר</v>
          </cell>
          <cell r="I1503" t="str">
            <v>צפת סבאן תמיר</v>
          </cell>
          <cell r="J1503">
            <v>13930</v>
          </cell>
          <cell r="K1503">
            <v>13930</v>
          </cell>
          <cell r="L1503">
            <v>2.7063890882986361E-2</v>
          </cell>
          <cell r="M1503">
            <v>377</v>
          </cell>
          <cell r="N1503">
            <v>2.7063890882986361E-2</v>
          </cell>
          <cell r="O1503">
            <v>377</v>
          </cell>
          <cell r="P1503">
            <v>15</v>
          </cell>
          <cell r="Q1503" t="b">
            <v>0</v>
          </cell>
          <cell r="R1503">
            <v>0</v>
          </cell>
          <cell r="S1503">
            <v>929</v>
          </cell>
          <cell r="T1503">
            <v>13.399999999999999</v>
          </cell>
          <cell r="U1503" t="str">
            <v>Gap</v>
          </cell>
          <cell r="V1503">
            <v>0</v>
          </cell>
          <cell r="W1503" t="str">
            <v>FALSE צפת</v>
          </cell>
          <cell r="X1503">
            <v>1658</v>
          </cell>
          <cell r="Y1503">
            <v>0</v>
          </cell>
          <cell r="Z1503">
            <v>15</v>
          </cell>
          <cell r="AA1503" t="str">
            <v/>
          </cell>
          <cell r="AB1503">
            <v>0</v>
          </cell>
        </row>
        <row r="1504">
          <cell r="B1504">
            <v>8000</v>
          </cell>
          <cell r="C1504" t="str">
            <v>צפת</v>
          </cell>
          <cell r="D1504">
            <v>22507</v>
          </cell>
          <cell r="E1504" t="str">
            <v>יד</v>
          </cell>
          <cell r="F1504" t="str">
            <v>יד צפת</v>
          </cell>
          <cell r="G1504" t="str">
            <v>למען התושבים</v>
          </cell>
          <cell r="I1504" t="str">
            <v xml:space="preserve">צפת </v>
          </cell>
          <cell r="J1504">
            <v>13930</v>
          </cell>
          <cell r="K1504">
            <v>13930</v>
          </cell>
          <cell r="L1504">
            <v>2.2828427853553483E-2</v>
          </cell>
          <cell r="M1504">
            <v>318</v>
          </cell>
          <cell r="N1504">
            <v>2.2828427853553483E-2</v>
          </cell>
          <cell r="O1504">
            <v>318</v>
          </cell>
          <cell r="P1504">
            <v>15</v>
          </cell>
          <cell r="Q1504" t="b">
            <v>0</v>
          </cell>
          <cell r="R1504">
            <v>0</v>
          </cell>
          <cell r="S1504">
            <v>929</v>
          </cell>
          <cell r="T1504">
            <v>13.399999999999999</v>
          </cell>
          <cell r="U1504" t="str">
            <v>Gap</v>
          </cell>
          <cell r="V1504">
            <v>0</v>
          </cell>
          <cell r="W1504" t="str">
            <v>FALSE צפת</v>
          </cell>
          <cell r="X1504">
            <v>1658</v>
          </cell>
          <cell r="Y1504">
            <v>0</v>
          </cell>
          <cell r="Z1504">
            <v>15</v>
          </cell>
          <cell r="AA1504" t="str">
            <v/>
          </cell>
          <cell r="AB1504">
            <v>0</v>
          </cell>
        </row>
        <row r="1505">
          <cell r="B1505">
            <v>195</v>
          </cell>
          <cell r="C1505" t="str">
            <v>קדימה-צורן</v>
          </cell>
          <cell r="D1505">
            <v>12576</v>
          </cell>
          <cell r="E1505" t="str">
            <v>אק</v>
          </cell>
          <cell r="F1505" t="str">
            <v>אק קדימה-צורן</v>
          </cell>
          <cell r="G1505" t="str">
            <v>אופק</v>
          </cell>
          <cell r="H1505" t="str">
            <v>מס שביט</v>
          </cell>
          <cell r="I1505" t="str">
            <v>קדימה-צורן מס שביט</v>
          </cell>
          <cell r="J1505">
            <v>7535</v>
          </cell>
          <cell r="K1505">
            <v>7535</v>
          </cell>
          <cell r="L1505">
            <v>0.30630391506303917</v>
          </cell>
          <cell r="M1505">
            <v>2308</v>
          </cell>
          <cell r="N1505">
            <v>0.30630391506303917</v>
          </cell>
          <cell r="O1505">
            <v>2308</v>
          </cell>
          <cell r="P1505">
            <v>13</v>
          </cell>
          <cell r="Q1505" t="b">
            <v>1</v>
          </cell>
          <cell r="R1505">
            <v>4</v>
          </cell>
          <cell r="S1505">
            <v>580</v>
          </cell>
          <cell r="T1505">
            <v>12.4</v>
          </cell>
          <cell r="U1505" t="str">
            <v>Gap</v>
          </cell>
          <cell r="V1505">
            <v>1</v>
          </cell>
          <cell r="W1505" t="str">
            <v>TRUE קדימה-צורן</v>
          </cell>
          <cell r="X1505">
            <v>7128</v>
          </cell>
          <cell r="Y1505">
            <v>4</v>
          </cell>
          <cell r="Z1505">
            <v>12</v>
          </cell>
          <cell r="AA1505" t="str">
            <v>Gap</v>
          </cell>
          <cell r="AB1505">
            <v>5</v>
          </cell>
        </row>
        <row r="1506">
          <cell r="B1506">
            <v>195</v>
          </cell>
          <cell r="C1506" t="str">
            <v>קדימה-צורן</v>
          </cell>
          <cell r="D1506">
            <v>12576</v>
          </cell>
          <cell r="E1506" t="str">
            <v>גל</v>
          </cell>
          <cell r="F1506" t="str">
            <v>גל קדימה-צורן</v>
          </cell>
          <cell r="G1506" t="str">
            <v>קדימה צורן בראשות גולברי יצחק</v>
          </cell>
          <cell r="H1506" t="str">
            <v>גולברי יצחק</v>
          </cell>
          <cell r="I1506" t="str">
            <v>קדימה-צורן גולברי יצחק</v>
          </cell>
          <cell r="J1506">
            <v>7535</v>
          </cell>
          <cell r="K1506">
            <v>7535</v>
          </cell>
          <cell r="L1506">
            <v>0.17504976775049769</v>
          </cell>
          <cell r="M1506">
            <v>1319</v>
          </cell>
          <cell r="N1506">
            <v>0.17504976775049769</v>
          </cell>
          <cell r="O1506">
            <v>1319</v>
          </cell>
          <cell r="P1506">
            <v>13</v>
          </cell>
          <cell r="Q1506" t="b">
            <v>1</v>
          </cell>
          <cell r="R1506">
            <v>2.2999999999999998</v>
          </cell>
          <cell r="S1506">
            <v>580</v>
          </cell>
          <cell r="T1506">
            <v>12.4</v>
          </cell>
          <cell r="U1506" t="str">
            <v>Gap</v>
          </cell>
          <cell r="V1506">
            <v>0</v>
          </cell>
          <cell r="W1506" t="str">
            <v>TRUE קדימה-צורן</v>
          </cell>
          <cell r="X1506">
            <v>7128</v>
          </cell>
          <cell r="Y1506">
            <v>2</v>
          </cell>
          <cell r="Z1506">
            <v>12</v>
          </cell>
          <cell r="AA1506" t="str">
            <v>Gap</v>
          </cell>
          <cell r="AB1506">
            <v>2</v>
          </cell>
        </row>
        <row r="1507">
          <cell r="B1507">
            <v>195</v>
          </cell>
          <cell r="C1507" t="str">
            <v>קדימה-צורן</v>
          </cell>
          <cell r="D1507">
            <v>12576</v>
          </cell>
          <cell r="E1507" t="str">
            <v>מ</v>
          </cell>
          <cell r="F1507" t="str">
            <v>מ קדימה-צורן</v>
          </cell>
          <cell r="G1507" t="str">
            <v>יחד בתנופה</v>
          </cell>
          <cell r="I1507" t="str">
            <v xml:space="preserve">קדימה-צורן </v>
          </cell>
          <cell r="J1507">
            <v>7535</v>
          </cell>
          <cell r="K1507">
            <v>7535</v>
          </cell>
          <cell r="L1507">
            <v>0.16138022561380225</v>
          </cell>
          <cell r="M1507">
            <v>1216</v>
          </cell>
          <cell r="N1507">
            <v>0.16138022561380225</v>
          </cell>
          <cell r="O1507">
            <v>1216</v>
          </cell>
          <cell r="P1507">
            <v>13</v>
          </cell>
          <cell r="Q1507" t="b">
            <v>1</v>
          </cell>
          <cell r="R1507">
            <v>2.1</v>
          </cell>
          <cell r="S1507">
            <v>580</v>
          </cell>
          <cell r="T1507">
            <v>12.4</v>
          </cell>
          <cell r="U1507" t="str">
            <v>Gap</v>
          </cell>
          <cell r="V1507">
            <v>0</v>
          </cell>
          <cell r="W1507" t="str">
            <v>TRUE קדימה-צורן</v>
          </cell>
          <cell r="X1507">
            <v>7128</v>
          </cell>
          <cell r="Y1507">
            <v>2</v>
          </cell>
          <cell r="Z1507">
            <v>12</v>
          </cell>
          <cell r="AA1507" t="str">
            <v>Gap</v>
          </cell>
          <cell r="AB1507">
            <v>2</v>
          </cell>
        </row>
        <row r="1508">
          <cell r="B1508">
            <v>195</v>
          </cell>
          <cell r="C1508" t="str">
            <v>קדימה-צורן</v>
          </cell>
          <cell r="D1508">
            <v>12576</v>
          </cell>
          <cell r="E1508" t="str">
            <v>שס</v>
          </cell>
          <cell r="F1508" t="str">
            <v>שס קדימה-צורן</v>
          </cell>
          <cell r="G1508" t="str">
            <v>התאחדות הספרדים העולמית שומרי תורה</v>
          </cell>
          <cell r="I1508" t="str">
            <v xml:space="preserve">קדימה-צורן </v>
          </cell>
          <cell r="J1508">
            <v>7535</v>
          </cell>
          <cell r="K1508">
            <v>7535</v>
          </cell>
          <cell r="L1508">
            <v>0.12846715328467154</v>
          </cell>
          <cell r="M1508">
            <v>968</v>
          </cell>
          <cell r="N1508">
            <v>0.12846715328467154</v>
          </cell>
          <cell r="O1508">
            <v>968</v>
          </cell>
          <cell r="P1508">
            <v>13</v>
          </cell>
          <cell r="Q1508" t="b">
            <v>1</v>
          </cell>
          <cell r="R1508">
            <v>1.7</v>
          </cell>
          <cell r="S1508">
            <v>580</v>
          </cell>
          <cell r="T1508">
            <v>12.4</v>
          </cell>
          <cell r="U1508" t="str">
            <v>Gap</v>
          </cell>
          <cell r="V1508">
            <v>0</v>
          </cell>
          <cell r="W1508" t="str">
            <v>TRUE קדימה-צורן</v>
          </cell>
          <cell r="X1508">
            <v>7128</v>
          </cell>
          <cell r="Y1508">
            <v>2</v>
          </cell>
          <cell r="Z1508">
            <v>12</v>
          </cell>
          <cell r="AA1508" t="str">
            <v>Gap</v>
          </cell>
          <cell r="AB1508">
            <v>2</v>
          </cell>
        </row>
        <row r="1509">
          <cell r="B1509">
            <v>195</v>
          </cell>
          <cell r="C1509" t="str">
            <v>קדימה-צורן</v>
          </cell>
          <cell r="D1509">
            <v>12576</v>
          </cell>
          <cell r="E1509" t="str">
            <v>ת</v>
          </cell>
          <cell r="F1509" t="str">
            <v>ת קדימה-צורן</v>
          </cell>
          <cell r="G1509" t="str">
            <v>תפנית לקדימה צורן</v>
          </cell>
          <cell r="H1509" t="str">
            <v>בן שושן חגי</v>
          </cell>
          <cell r="I1509" t="str">
            <v>קדימה-צורן בן שושן חגי</v>
          </cell>
          <cell r="J1509">
            <v>7535</v>
          </cell>
          <cell r="K1509">
            <v>7535</v>
          </cell>
          <cell r="L1509">
            <v>0.10710019907100199</v>
          </cell>
          <cell r="M1509">
            <v>807</v>
          </cell>
          <cell r="N1509">
            <v>0.10710019907100199</v>
          </cell>
          <cell r="O1509">
            <v>807</v>
          </cell>
          <cell r="P1509">
            <v>13</v>
          </cell>
          <cell r="Q1509" t="b">
            <v>1</v>
          </cell>
          <cell r="R1509">
            <v>1.4</v>
          </cell>
          <cell r="S1509">
            <v>580</v>
          </cell>
          <cell r="T1509">
            <v>12.4</v>
          </cell>
          <cell r="U1509" t="str">
            <v>Gap</v>
          </cell>
          <cell r="V1509">
            <v>0</v>
          </cell>
          <cell r="W1509" t="str">
            <v>TRUE קדימה-צורן</v>
          </cell>
          <cell r="X1509">
            <v>7128</v>
          </cell>
          <cell r="Y1509">
            <v>1</v>
          </cell>
          <cell r="Z1509">
            <v>12</v>
          </cell>
          <cell r="AA1509" t="str">
            <v>Gap</v>
          </cell>
          <cell r="AB1509">
            <v>1</v>
          </cell>
        </row>
        <row r="1510">
          <cell r="B1510">
            <v>195</v>
          </cell>
          <cell r="C1510" t="str">
            <v>קדימה-צורן</v>
          </cell>
          <cell r="D1510">
            <v>12576</v>
          </cell>
          <cell r="E1510" t="str">
            <v>בה</v>
          </cell>
          <cell r="F1510" t="str">
            <v>בה קדימה-צורן</v>
          </cell>
          <cell r="G1510" t="str">
            <v>מורשת הבית היהודי</v>
          </cell>
          <cell r="I1510" t="str">
            <v xml:space="preserve">קדימה-צורן </v>
          </cell>
          <cell r="J1510">
            <v>7535</v>
          </cell>
          <cell r="K1510">
            <v>7535</v>
          </cell>
          <cell r="L1510">
            <v>6.7684140676841406E-2</v>
          </cell>
          <cell r="M1510">
            <v>510</v>
          </cell>
          <cell r="N1510">
            <v>6.7684140676841406E-2</v>
          </cell>
          <cell r="O1510">
            <v>510</v>
          </cell>
          <cell r="P1510">
            <v>13</v>
          </cell>
          <cell r="Q1510" t="b">
            <v>1</v>
          </cell>
          <cell r="R1510">
            <v>0.9</v>
          </cell>
          <cell r="S1510">
            <v>580</v>
          </cell>
          <cell r="T1510">
            <v>12.4</v>
          </cell>
          <cell r="U1510" t="str">
            <v>Gap</v>
          </cell>
          <cell r="V1510">
            <v>0</v>
          </cell>
          <cell r="W1510" t="str">
            <v>TRUE קדימה-צורן</v>
          </cell>
          <cell r="X1510">
            <v>7128</v>
          </cell>
          <cell r="Y1510">
            <v>1</v>
          </cell>
          <cell r="Z1510">
            <v>12</v>
          </cell>
          <cell r="AA1510" t="str">
            <v>Gap</v>
          </cell>
          <cell r="AB1510">
            <v>1</v>
          </cell>
        </row>
        <row r="1511">
          <cell r="B1511">
            <v>195</v>
          </cell>
          <cell r="C1511" t="str">
            <v>קדימה-צורן</v>
          </cell>
          <cell r="D1511">
            <v>12576</v>
          </cell>
          <cell r="E1511" t="str">
            <v>מח</v>
          </cell>
          <cell r="F1511" t="str">
            <v>מח קדימה-צורן</v>
          </cell>
          <cell r="G1511" t="str">
            <v>מחר חדש בראשות צפריר פדלון</v>
          </cell>
          <cell r="H1511" t="str">
            <v>פדלון צפריר נסים</v>
          </cell>
          <cell r="I1511" t="str">
            <v>קדימה-צורן פדלון צפריר נסים</v>
          </cell>
          <cell r="J1511">
            <v>7535</v>
          </cell>
          <cell r="K1511">
            <v>7535</v>
          </cell>
          <cell r="L1511">
            <v>5.4014598540145987E-2</v>
          </cell>
          <cell r="M1511">
            <v>407</v>
          </cell>
          <cell r="N1511">
            <v>5.4014598540145987E-2</v>
          </cell>
          <cell r="O1511">
            <v>407</v>
          </cell>
          <cell r="P1511">
            <v>13</v>
          </cell>
          <cell r="Q1511" t="b">
            <v>0</v>
          </cell>
          <cell r="R1511">
            <v>0</v>
          </cell>
          <cell r="S1511">
            <v>580</v>
          </cell>
          <cell r="T1511">
            <v>12.4</v>
          </cell>
          <cell r="U1511" t="str">
            <v>Gap</v>
          </cell>
          <cell r="V1511">
            <v>0</v>
          </cell>
          <cell r="W1511" t="str">
            <v>FALSE קדימה-צורן</v>
          </cell>
          <cell r="X1511">
            <v>407</v>
          </cell>
          <cell r="Y1511">
            <v>0</v>
          </cell>
          <cell r="Z1511">
            <v>12</v>
          </cell>
          <cell r="AA1511" t="str">
            <v>Gap</v>
          </cell>
          <cell r="AB1511">
            <v>0</v>
          </cell>
        </row>
        <row r="1512">
          <cell r="B1512">
            <v>638</v>
          </cell>
          <cell r="C1512" t="str">
            <v>קלנסווה</v>
          </cell>
          <cell r="D1512">
            <v>12268</v>
          </cell>
          <cell r="E1512" t="str">
            <v>חד</v>
          </cell>
          <cell r="F1512" t="str">
            <v>חד קלנסווה</v>
          </cell>
          <cell r="G1512" t="str">
            <v>אלחיא</v>
          </cell>
          <cell r="I1512" t="str">
            <v xml:space="preserve">קלנסווה </v>
          </cell>
          <cell r="J1512">
            <v>9795</v>
          </cell>
          <cell r="K1512">
            <v>9795</v>
          </cell>
          <cell r="L1512">
            <v>0.10709545686574783</v>
          </cell>
          <cell r="M1512">
            <v>1049</v>
          </cell>
          <cell r="N1512">
            <v>0.10709545686574783</v>
          </cell>
          <cell r="O1512">
            <v>1049</v>
          </cell>
          <cell r="P1512">
            <v>13</v>
          </cell>
          <cell r="Q1512" t="b">
            <v>1</v>
          </cell>
          <cell r="R1512">
            <v>1.4</v>
          </cell>
          <cell r="S1512">
            <v>753</v>
          </cell>
          <cell r="T1512">
            <v>10.3</v>
          </cell>
          <cell r="U1512" t="str">
            <v>Gap</v>
          </cell>
          <cell r="V1512">
            <v>0</v>
          </cell>
          <cell r="W1512" t="str">
            <v>TRUE קלנסווה</v>
          </cell>
          <cell r="X1512">
            <v>7864</v>
          </cell>
          <cell r="Y1512">
            <v>2</v>
          </cell>
          <cell r="Z1512">
            <v>11</v>
          </cell>
          <cell r="AA1512" t="str">
            <v>Gap</v>
          </cell>
          <cell r="AB1512">
            <v>2</v>
          </cell>
        </row>
        <row r="1513">
          <cell r="B1513">
            <v>638</v>
          </cell>
          <cell r="C1513" t="str">
            <v>קלנסווה</v>
          </cell>
          <cell r="D1513">
            <v>12268</v>
          </cell>
          <cell r="E1513" t="str">
            <v>יק</v>
          </cell>
          <cell r="F1513" t="str">
            <v>יק קלנסווה</v>
          </cell>
          <cell r="G1513" t="str">
            <v>אלווחדה</v>
          </cell>
          <cell r="I1513" t="str">
            <v xml:space="preserve">קלנסווה </v>
          </cell>
          <cell r="J1513">
            <v>9795</v>
          </cell>
          <cell r="K1513">
            <v>9795</v>
          </cell>
          <cell r="L1513">
            <v>9.229198570699336E-2</v>
          </cell>
          <cell r="M1513">
            <v>904</v>
          </cell>
          <cell r="N1513">
            <v>9.229198570699336E-2</v>
          </cell>
          <cell r="O1513">
            <v>904</v>
          </cell>
          <cell r="P1513">
            <v>13</v>
          </cell>
          <cell r="Q1513" t="b">
            <v>1</v>
          </cell>
          <cell r="R1513">
            <v>1.2</v>
          </cell>
          <cell r="S1513">
            <v>753</v>
          </cell>
          <cell r="T1513">
            <v>10.3</v>
          </cell>
          <cell r="U1513" t="str">
            <v>Gap</v>
          </cell>
          <cell r="V1513">
            <v>0</v>
          </cell>
          <cell r="W1513" t="str">
            <v>TRUE קלנסווה</v>
          </cell>
          <cell r="X1513">
            <v>7864</v>
          </cell>
          <cell r="Y1513">
            <v>1</v>
          </cell>
          <cell r="Z1513">
            <v>11</v>
          </cell>
          <cell r="AA1513" t="str">
            <v>Gap</v>
          </cell>
          <cell r="AB1513">
            <v>1</v>
          </cell>
        </row>
        <row r="1514">
          <cell r="B1514">
            <v>638</v>
          </cell>
          <cell r="C1514" t="str">
            <v>קלנסווה</v>
          </cell>
          <cell r="D1514">
            <v>12268</v>
          </cell>
          <cell r="E1514" t="str">
            <v>נק</v>
          </cell>
          <cell r="F1514" t="str">
            <v>נק קלנסווה</v>
          </cell>
          <cell r="G1514" t="str">
            <v>אלתופיק</v>
          </cell>
          <cell r="H1514" t="str">
            <v>מתאני עבד אל עזיז</v>
          </cell>
          <cell r="I1514" t="str">
            <v>קלנסווה מתאני עבד אל עזיז</v>
          </cell>
          <cell r="J1514">
            <v>9795</v>
          </cell>
          <cell r="K1514">
            <v>9795</v>
          </cell>
          <cell r="L1514">
            <v>8.7493619193466057E-2</v>
          </cell>
          <cell r="M1514">
            <v>857</v>
          </cell>
          <cell r="N1514">
            <v>8.7493619193466057E-2</v>
          </cell>
          <cell r="O1514">
            <v>857</v>
          </cell>
          <cell r="P1514">
            <v>13</v>
          </cell>
          <cell r="Q1514" t="b">
            <v>1</v>
          </cell>
          <cell r="R1514">
            <v>1.1000000000000001</v>
          </cell>
          <cell r="S1514">
            <v>753</v>
          </cell>
          <cell r="T1514">
            <v>10.3</v>
          </cell>
          <cell r="U1514" t="str">
            <v>Gap</v>
          </cell>
          <cell r="V1514">
            <v>0</v>
          </cell>
          <cell r="W1514" t="str">
            <v>TRUE קלנסווה</v>
          </cell>
          <cell r="X1514">
            <v>7864</v>
          </cell>
          <cell r="Y1514">
            <v>1</v>
          </cell>
          <cell r="Z1514">
            <v>11</v>
          </cell>
          <cell r="AA1514" t="str">
            <v>Gap</v>
          </cell>
          <cell r="AB1514">
            <v>1</v>
          </cell>
        </row>
        <row r="1515">
          <cell r="B1515">
            <v>638</v>
          </cell>
          <cell r="C1515" t="str">
            <v>קלנסווה</v>
          </cell>
          <cell r="D1515">
            <v>12268</v>
          </cell>
          <cell r="E1515" t="str">
            <v>אם</v>
          </cell>
          <cell r="F1515" t="str">
            <v>אם קלנסווה</v>
          </cell>
          <cell r="G1515" t="str">
            <v>נעם נסתטיע</v>
          </cell>
          <cell r="H1515" t="str">
            <v>נאטור מוסטפא</v>
          </cell>
          <cell r="I1515" t="str">
            <v>קלנסווה נאטור מוסטפא</v>
          </cell>
          <cell r="J1515">
            <v>9795</v>
          </cell>
          <cell r="K1515">
            <v>9795</v>
          </cell>
          <cell r="L1515">
            <v>8.6472690148034714E-2</v>
          </cell>
          <cell r="M1515">
            <v>847</v>
          </cell>
          <cell r="N1515">
            <v>8.6472690148034714E-2</v>
          </cell>
          <cell r="O1515">
            <v>847</v>
          </cell>
          <cell r="P1515">
            <v>13</v>
          </cell>
          <cell r="Q1515" t="b">
            <v>1</v>
          </cell>
          <cell r="R1515">
            <v>1.1000000000000001</v>
          </cell>
          <cell r="S1515">
            <v>753</v>
          </cell>
          <cell r="T1515">
            <v>10.3</v>
          </cell>
          <cell r="U1515" t="str">
            <v>Gap</v>
          </cell>
          <cell r="V1515">
            <v>0</v>
          </cell>
          <cell r="W1515" t="str">
            <v>TRUE קלנסווה</v>
          </cell>
          <cell r="X1515">
            <v>7864</v>
          </cell>
          <cell r="Y1515">
            <v>1</v>
          </cell>
          <cell r="Z1515">
            <v>11</v>
          </cell>
          <cell r="AA1515" t="str">
            <v>Gap</v>
          </cell>
          <cell r="AB1515">
            <v>1</v>
          </cell>
        </row>
        <row r="1516">
          <cell r="B1516">
            <v>638</v>
          </cell>
          <cell r="C1516" t="str">
            <v>קלנסווה</v>
          </cell>
          <cell r="D1516">
            <v>12268</v>
          </cell>
          <cell r="E1516" t="str">
            <v>ינ</v>
          </cell>
          <cell r="F1516" t="str">
            <v>ינ קלנסווה</v>
          </cell>
          <cell r="G1516" t="str">
            <v>אלאמל</v>
          </cell>
          <cell r="I1516" t="str">
            <v xml:space="preserve">קלנסווה </v>
          </cell>
          <cell r="J1516">
            <v>9795</v>
          </cell>
          <cell r="K1516">
            <v>9795</v>
          </cell>
          <cell r="L1516">
            <v>8.0653394589076055E-2</v>
          </cell>
          <cell r="M1516">
            <v>790</v>
          </cell>
          <cell r="N1516">
            <v>8.0653394589076055E-2</v>
          </cell>
          <cell r="O1516">
            <v>790</v>
          </cell>
          <cell r="P1516">
            <v>13</v>
          </cell>
          <cell r="Q1516" t="b">
            <v>1</v>
          </cell>
          <cell r="R1516">
            <v>1</v>
          </cell>
          <cell r="S1516">
            <v>753</v>
          </cell>
          <cell r="T1516">
            <v>10.3</v>
          </cell>
          <cell r="U1516" t="str">
            <v>Gap</v>
          </cell>
          <cell r="V1516">
            <v>0</v>
          </cell>
          <cell r="W1516" t="str">
            <v>TRUE קלנסווה</v>
          </cell>
          <cell r="X1516">
            <v>7864</v>
          </cell>
          <cell r="Y1516">
            <v>1</v>
          </cell>
          <cell r="Z1516">
            <v>11</v>
          </cell>
          <cell r="AA1516" t="str">
            <v>Gap</v>
          </cell>
          <cell r="AB1516">
            <v>1</v>
          </cell>
        </row>
        <row r="1517">
          <cell r="B1517">
            <v>638</v>
          </cell>
          <cell r="C1517" t="str">
            <v>קלנסווה</v>
          </cell>
          <cell r="D1517">
            <v>12268</v>
          </cell>
          <cell r="E1517" t="str">
            <v>נץ</v>
          </cell>
          <cell r="F1517" t="str">
            <v>נץ קלנסווה</v>
          </cell>
          <cell r="G1517" t="str">
            <v>אלאנשראח</v>
          </cell>
          <cell r="I1517" t="str">
            <v xml:space="preserve">קלנסווה </v>
          </cell>
          <cell r="J1517">
            <v>9795</v>
          </cell>
          <cell r="K1517">
            <v>9795</v>
          </cell>
          <cell r="L1517">
            <v>8.0245022970903523E-2</v>
          </cell>
          <cell r="M1517">
            <v>786</v>
          </cell>
          <cell r="N1517">
            <v>8.0245022970903523E-2</v>
          </cell>
          <cell r="O1517">
            <v>786</v>
          </cell>
          <cell r="P1517">
            <v>13</v>
          </cell>
          <cell r="Q1517" t="b">
            <v>1</v>
          </cell>
          <cell r="R1517">
            <v>1</v>
          </cell>
          <cell r="S1517">
            <v>753</v>
          </cell>
          <cell r="T1517">
            <v>10.3</v>
          </cell>
          <cell r="U1517" t="str">
            <v>Gap</v>
          </cell>
          <cell r="V1517">
            <v>0</v>
          </cell>
          <cell r="W1517" t="str">
            <v>TRUE קלנסווה</v>
          </cell>
          <cell r="X1517">
            <v>7864</v>
          </cell>
          <cell r="Y1517">
            <v>1</v>
          </cell>
          <cell r="Z1517">
            <v>11</v>
          </cell>
          <cell r="AA1517" t="str">
            <v>Gap</v>
          </cell>
          <cell r="AB1517">
            <v>1</v>
          </cell>
        </row>
        <row r="1518">
          <cell r="B1518">
            <v>638</v>
          </cell>
          <cell r="C1518" t="str">
            <v>קלנסווה</v>
          </cell>
          <cell r="D1518">
            <v>12268</v>
          </cell>
          <cell r="E1518" t="str">
            <v>דק</v>
          </cell>
          <cell r="F1518" t="str">
            <v>דק קלנסווה</v>
          </cell>
          <cell r="G1518" t="str">
            <v>אלחק</v>
          </cell>
          <cell r="H1518" t="str">
            <v>קאדי אברהים</v>
          </cell>
          <cell r="I1518" t="str">
            <v>קלנסווה קאדי אברהים</v>
          </cell>
          <cell r="J1518">
            <v>9795</v>
          </cell>
          <cell r="K1518">
            <v>9795</v>
          </cell>
          <cell r="L1518">
            <v>7.9734558448187845E-2</v>
          </cell>
          <cell r="M1518">
            <v>781</v>
          </cell>
          <cell r="N1518">
            <v>7.9734558448187845E-2</v>
          </cell>
          <cell r="O1518">
            <v>780.99999999999989</v>
          </cell>
          <cell r="P1518">
            <v>13</v>
          </cell>
          <cell r="Q1518" t="b">
            <v>1</v>
          </cell>
          <cell r="R1518">
            <v>1</v>
          </cell>
          <cell r="S1518">
            <v>753</v>
          </cell>
          <cell r="T1518">
            <v>10.3</v>
          </cell>
          <cell r="U1518" t="str">
            <v>Gap</v>
          </cell>
          <cell r="V1518">
            <v>0</v>
          </cell>
          <cell r="W1518" t="str">
            <v>TRUE קלנסווה</v>
          </cell>
          <cell r="X1518">
            <v>7864</v>
          </cell>
          <cell r="Y1518">
            <v>1</v>
          </cell>
          <cell r="Z1518">
            <v>11</v>
          </cell>
          <cell r="AA1518" t="str">
            <v>Gap</v>
          </cell>
          <cell r="AB1518">
            <v>1</v>
          </cell>
        </row>
        <row r="1519">
          <cell r="B1519">
            <v>638</v>
          </cell>
          <cell r="C1519" t="str">
            <v>קלנסווה</v>
          </cell>
          <cell r="D1519">
            <v>12268</v>
          </cell>
          <cell r="E1519" t="str">
            <v>לד</v>
          </cell>
          <cell r="F1519" t="str">
            <v>לד קלנסווה</v>
          </cell>
          <cell r="G1519" t="str">
            <v>אלתיקה</v>
          </cell>
          <cell r="H1519" t="str">
            <v>גמל עבד אל כרים</v>
          </cell>
          <cell r="I1519" t="str">
            <v>קלנסווה גמל עבד אל כרים</v>
          </cell>
          <cell r="J1519">
            <v>9795</v>
          </cell>
          <cell r="K1519">
            <v>9795</v>
          </cell>
          <cell r="L1519">
            <v>6.7993874425727407E-2</v>
          </cell>
          <cell r="M1519">
            <v>666</v>
          </cell>
          <cell r="N1519">
            <v>6.7993874425727407E-2</v>
          </cell>
          <cell r="O1519">
            <v>666</v>
          </cell>
          <cell r="P1519">
            <v>13</v>
          </cell>
          <cell r="Q1519" t="b">
            <v>1</v>
          </cell>
          <cell r="R1519">
            <v>0.9</v>
          </cell>
          <cell r="S1519">
            <v>753</v>
          </cell>
          <cell r="T1519">
            <v>10.3</v>
          </cell>
          <cell r="U1519" t="str">
            <v>Gap</v>
          </cell>
          <cell r="V1519">
            <v>0</v>
          </cell>
          <cell r="W1519" t="str">
            <v>TRUE קלנסווה</v>
          </cell>
          <cell r="X1519">
            <v>7864</v>
          </cell>
          <cell r="Y1519">
            <v>1</v>
          </cell>
          <cell r="Z1519">
            <v>11</v>
          </cell>
          <cell r="AA1519" t="str">
            <v>Gap</v>
          </cell>
          <cell r="AB1519">
            <v>1</v>
          </cell>
        </row>
        <row r="1520">
          <cell r="B1520">
            <v>638</v>
          </cell>
          <cell r="C1520" t="str">
            <v>קלנסווה</v>
          </cell>
          <cell r="D1520">
            <v>12268</v>
          </cell>
          <cell r="E1520" t="str">
            <v>עם</v>
          </cell>
          <cell r="F1520" t="str">
            <v>עם קלנסווה</v>
          </cell>
          <cell r="G1520" t="str">
            <v>אלעודה</v>
          </cell>
          <cell r="I1520" t="str">
            <v xml:space="preserve">קלנסווה </v>
          </cell>
          <cell r="J1520">
            <v>9795</v>
          </cell>
          <cell r="K1520">
            <v>9795</v>
          </cell>
          <cell r="L1520">
            <v>6.2889229198570692E-2</v>
          </cell>
          <cell r="M1520">
            <v>616</v>
          </cell>
          <cell r="N1520">
            <v>6.2889229198570692E-2</v>
          </cell>
          <cell r="O1520">
            <v>615.99999999999989</v>
          </cell>
          <cell r="P1520">
            <v>13</v>
          </cell>
          <cell r="Q1520" t="b">
            <v>1</v>
          </cell>
          <cell r="R1520">
            <v>0.8</v>
          </cell>
          <cell r="S1520">
            <v>753</v>
          </cell>
          <cell r="T1520">
            <v>10.3</v>
          </cell>
          <cell r="U1520" t="str">
            <v>Gap</v>
          </cell>
          <cell r="V1520">
            <v>0</v>
          </cell>
          <cell r="W1520" t="str">
            <v>TRUE קלנסווה</v>
          </cell>
          <cell r="X1520">
            <v>7864</v>
          </cell>
          <cell r="Y1520">
            <v>1</v>
          </cell>
          <cell r="Z1520">
            <v>11</v>
          </cell>
          <cell r="AA1520" t="str">
            <v>Gap</v>
          </cell>
          <cell r="AB1520">
            <v>1</v>
          </cell>
        </row>
        <row r="1521">
          <cell r="B1521">
            <v>638</v>
          </cell>
          <cell r="C1521" t="str">
            <v>קלנסווה</v>
          </cell>
          <cell r="D1521">
            <v>12268</v>
          </cell>
          <cell r="E1521" t="str">
            <v>יס</v>
          </cell>
          <cell r="F1521" t="str">
            <v>יס קלנסווה</v>
          </cell>
          <cell r="G1521" t="str">
            <v>השוויון</v>
          </cell>
          <cell r="H1521" t="str">
            <v>תכרורי יוסף</v>
          </cell>
          <cell r="I1521" t="str">
            <v>קלנסווה תכרורי יוסף</v>
          </cell>
          <cell r="J1521">
            <v>9795</v>
          </cell>
          <cell r="K1521">
            <v>9795</v>
          </cell>
          <cell r="L1521">
            <v>5.7988769780500257E-2</v>
          </cell>
          <cell r="M1521">
            <v>568</v>
          </cell>
          <cell r="N1521">
            <v>5.7988769780500257E-2</v>
          </cell>
          <cell r="O1521">
            <v>568</v>
          </cell>
          <cell r="P1521">
            <v>13</v>
          </cell>
          <cell r="Q1521" t="b">
            <v>1</v>
          </cell>
          <cell r="R1521">
            <v>0.8</v>
          </cell>
          <cell r="S1521">
            <v>753</v>
          </cell>
          <cell r="T1521">
            <v>10.3</v>
          </cell>
          <cell r="U1521" t="str">
            <v>Gap</v>
          </cell>
          <cell r="V1521">
            <v>0</v>
          </cell>
          <cell r="W1521" t="str">
            <v>TRUE קלנסווה</v>
          </cell>
          <cell r="X1521">
            <v>7864</v>
          </cell>
          <cell r="Y1521">
            <v>1</v>
          </cell>
          <cell r="Z1521">
            <v>11</v>
          </cell>
          <cell r="AA1521" t="str">
            <v>Gap</v>
          </cell>
          <cell r="AB1521">
            <v>1</v>
          </cell>
        </row>
        <row r="1522">
          <cell r="B1522">
            <v>638</v>
          </cell>
          <cell r="C1522" t="str">
            <v>קלנסווה</v>
          </cell>
          <cell r="D1522">
            <v>12268</v>
          </cell>
          <cell r="E1522" t="str">
            <v>גק</v>
          </cell>
          <cell r="F1522" t="str">
            <v>גק קלנסווה</v>
          </cell>
          <cell r="G1522" t="str">
            <v>חד"ש</v>
          </cell>
          <cell r="H1522" t="str">
            <v>תאיה ג'מאל</v>
          </cell>
          <cell r="I1522" t="str">
            <v>קלנסווה תאיה ג'מאל</v>
          </cell>
          <cell r="J1522">
            <v>9795</v>
          </cell>
          <cell r="K1522">
            <v>9795</v>
          </cell>
          <cell r="L1522">
            <v>5.3190403266972948E-2</v>
          </cell>
          <cell r="M1522">
            <v>521</v>
          </cell>
          <cell r="N1522">
            <v>5.3190403266972948E-2</v>
          </cell>
          <cell r="O1522">
            <v>521</v>
          </cell>
          <cell r="P1522">
            <v>13</v>
          </cell>
          <cell r="Q1522" t="b">
            <v>0</v>
          </cell>
          <cell r="R1522">
            <v>0</v>
          </cell>
          <cell r="S1522">
            <v>753</v>
          </cell>
          <cell r="T1522">
            <v>10.3</v>
          </cell>
          <cell r="U1522" t="str">
            <v>Gap</v>
          </cell>
          <cell r="V1522">
            <v>0</v>
          </cell>
          <cell r="W1522" t="str">
            <v>FALSE קלנסווה</v>
          </cell>
          <cell r="X1522">
            <v>1931</v>
          </cell>
          <cell r="Y1522">
            <v>0</v>
          </cell>
          <cell r="Z1522">
            <v>11</v>
          </cell>
          <cell r="AA1522" t="str">
            <v>Gap</v>
          </cell>
          <cell r="AB1522">
            <v>0</v>
          </cell>
        </row>
        <row r="1523">
          <cell r="B1523">
            <v>638</v>
          </cell>
          <cell r="C1523" t="str">
            <v>קלנסווה</v>
          </cell>
          <cell r="D1523">
            <v>12268</v>
          </cell>
          <cell r="E1523" t="str">
            <v>ע</v>
          </cell>
          <cell r="F1523" t="str">
            <v>ע קלנסווה</v>
          </cell>
          <cell r="G1523" t="str">
            <v>אלנור</v>
          </cell>
          <cell r="I1523" t="str">
            <v xml:space="preserve">קלנסווה </v>
          </cell>
          <cell r="J1523">
            <v>9795</v>
          </cell>
          <cell r="K1523">
            <v>9795</v>
          </cell>
          <cell r="L1523">
            <v>5.0229709035222052E-2</v>
          </cell>
          <cell r="M1523">
            <v>492</v>
          </cell>
          <cell r="N1523">
            <v>5.0229709035222052E-2</v>
          </cell>
          <cell r="O1523">
            <v>492</v>
          </cell>
          <cell r="P1523">
            <v>13</v>
          </cell>
          <cell r="Q1523" t="b">
            <v>0</v>
          </cell>
          <cell r="R1523">
            <v>0</v>
          </cell>
          <cell r="S1523">
            <v>753</v>
          </cell>
          <cell r="T1523">
            <v>10.3</v>
          </cell>
          <cell r="U1523" t="str">
            <v>Gap</v>
          </cell>
          <cell r="V1523">
            <v>0</v>
          </cell>
          <cell r="W1523" t="str">
            <v>FALSE קלנסווה</v>
          </cell>
          <cell r="X1523">
            <v>1931</v>
          </cell>
          <cell r="Y1523">
            <v>0</v>
          </cell>
          <cell r="Z1523">
            <v>11</v>
          </cell>
          <cell r="AA1523" t="str">
            <v>Gap</v>
          </cell>
          <cell r="AB1523">
            <v>0</v>
          </cell>
        </row>
        <row r="1524">
          <cell r="B1524">
            <v>638</v>
          </cell>
          <cell r="C1524" t="str">
            <v>קלנסווה</v>
          </cell>
          <cell r="D1524">
            <v>12268</v>
          </cell>
          <cell r="E1524" t="str">
            <v>קף</v>
          </cell>
          <cell r="F1524" t="str">
            <v>קף קלנסווה</v>
          </cell>
          <cell r="G1524" t="str">
            <v>קפא</v>
          </cell>
          <cell r="I1524" t="str">
            <v xml:space="preserve">קלנסווה </v>
          </cell>
          <cell r="J1524">
            <v>9795</v>
          </cell>
          <cell r="K1524">
            <v>9795</v>
          </cell>
          <cell r="L1524">
            <v>4.7779479326186827E-2</v>
          </cell>
          <cell r="M1524">
            <v>468</v>
          </cell>
          <cell r="N1524">
            <v>4.7779479326186827E-2</v>
          </cell>
          <cell r="O1524">
            <v>468</v>
          </cell>
          <cell r="P1524">
            <v>13</v>
          </cell>
          <cell r="Q1524" t="b">
            <v>0</v>
          </cell>
          <cell r="R1524">
            <v>0</v>
          </cell>
          <cell r="S1524">
            <v>753</v>
          </cell>
          <cell r="T1524">
            <v>10.3</v>
          </cell>
          <cell r="U1524" t="str">
            <v>Gap</v>
          </cell>
          <cell r="V1524">
            <v>0</v>
          </cell>
          <cell r="W1524" t="str">
            <v>FALSE קלנסווה</v>
          </cell>
          <cell r="X1524">
            <v>1931</v>
          </cell>
          <cell r="Y1524">
            <v>0</v>
          </cell>
          <cell r="Z1524">
            <v>11</v>
          </cell>
          <cell r="AA1524" t="str">
            <v>Gap</v>
          </cell>
          <cell r="AB1524">
            <v>0</v>
          </cell>
        </row>
        <row r="1525">
          <cell r="B1525">
            <v>638</v>
          </cell>
          <cell r="C1525" t="str">
            <v>קלנסווה</v>
          </cell>
          <cell r="D1525">
            <v>12268</v>
          </cell>
          <cell r="E1525" t="str">
            <v>יץ</v>
          </cell>
          <cell r="F1525" t="str">
            <v>יץ קלנסווה</v>
          </cell>
          <cell r="G1525" t="str">
            <v>מען</v>
          </cell>
          <cell r="I1525" t="str">
            <v xml:space="preserve">קלנסווה </v>
          </cell>
          <cell r="J1525">
            <v>9795</v>
          </cell>
          <cell r="K1525">
            <v>9795</v>
          </cell>
          <cell r="L1525">
            <v>4.2674834099030119E-2</v>
          </cell>
          <cell r="M1525">
            <v>418</v>
          </cell>
          <cell r="N1525">
            <v>4.2674834099030119E-2</v>
          </cell>
          <cell r="O1525">
            <v>418</v>
          </cell>
          <cell r="P1525">
            <v>13</v>
          </cell>
          <cell r="Q1525" t="b">
            <v>0</v>
          </cell>
          <cell r="R1525">
            <v>0</v>
          </cell>
          <cell r="S1525">
            <v>753</v>
          </cell>
          <cell r="T1525">
            <v>10.3</v>
          </cell>
          <cell r="U1525" t="str">
            <v>Gap</v>
          </cell>
          <cell r="V1525">
            <v>0</v>
          </cell>
          <cell r="W1525" t="str">
            <v>FALSE קלנסווה</v>
          </cell>
          <cell r="X1525">
            <v>1931</v>
          </cell>
          <cell r="Y1525">
            <v>0</v>
          </cell>
          <cell r="Z1525">
            <v>11</v>
          </cell>
          <cell r="AA1525" t="str">
            <v>Gap</v>
          </cell>
          <cell r="AB1525">
            <v>0</v>
          </cell>
        </row>
        <row r="1526">
          <cell r="B1526">
            <v>638</v>
          </cell>
          <cell r="C1526" t="str">
            <v>קלנסווה</v>
          </cell>
          <cell r="D1526">
            <v>12268</v>
          </cell>
          <cell r="E1526" t="str">
            <v>י</v>
          </cell>
          <cell r="F1526" t="str">
            <v>י קלנסווה</v>
          </cell>
          <cell r="G1526" t="str">
            <v>קלנסווה לכולם</v>
          </cell>
          <cell r="H1526" t="str">
            <v>גיוסי חסן</v>
          </cell>
          <cell r="I1526" t="str">
            <v>קלנסווה גיוסי חסן</v>
          </cell>
          <cell r="J1526">
            <v>9795</v>
          </cell>
          <cell r="K1526">
            <v>9795</v>
          </cell>
          <cell r="L1526">
            <v>2.8586013272077593E-3</v>
          </cell>
          <cell r="M1526">
            <v>28</v>
          </cell>
          <cell r="N1526">
            <v>2.8586013272077593E-3</v>
          </cell>
          <cell r="O1526">
            <v>28.000000000000004</v>
          </cell>
          <cell r="P1526">
            <v>13</v>
          </cell>
          <cell r="Q1526" t="b">
            <v>0</v>
          </cell>
          <cell r="R1526">
            <v>0</v>
          </cell>
          <cell r="S1526">
            <v>753</v>
          </cell>
          <cell r="T1526">
            <v>10.3</v>
          </cell>
          <cell r="U1526" t="str">
            <v>Gap</v>
          </cell>
          <cell r="V1526">
            <v>0</v>
          </cell>
          <cell r="W1526" t="str">
            <v>FALSE קלנסווה</v>
          </cell>
          <cell r="X1526">
            <v>1931</v>
          </cell>
          <cell r="Y1526">
            <v>0</v>
          </cell>
          <cell r="Z1526">
            <v>11</v>
          </cell>
          <cell r="AA1526" t="str">
            <v>Gap</v>
          </cell>
          <cell r="AB1526">
            <v>0</v>
          </cell>
        </row>
        <row r="1527">
          <cell r="B1527">
            <v>638</v>
          </cell>
          <cell r="C1527" t="str">
            <v>קלנסווה</v>
          </cell>
          <cell r="D1527">
            <v>12268</v>
          </cell>
          <cell r="E1527" t="str">
            <v>זנ</v>
          </cell>
          <cell r="F1527" t="str">
            <v>זנ קלנסווה</v>
          </cell>
          <cell r="G1527" t="str">
            <v>אלרזק</v>
          </cell>
          <cell r="H1527" t="str">
            <v>סלאמה עבד אל באסט</v>
          </cell>
          <cell r="I1527" t="str">
            <v>קלנסווה סלאמה עבד אל באסט</v>
          </cell>
          <cell r="J1527">
            <v>9795</v>
          </cell>
          <cell r="K1527">
            <v>9795</v>
          </cell>
          <cell r="L1527">
            <v>4.0837161817253701E-4</v>
          </cell>
          <cell r="M1527">
            <v>4</v>
          </cell>
          <cell r="N1527">
            <v>4.0837161817253701E-4</v>
          </cell>
          <cell r="O1527">
            <v>4</v>
          </cell>
          <cell r="P1527">
            <v>13</v>
          </cell>
          <cell r="Q1527" t="b">
            <v>0</v>
          </cell>
          <cell r="R1527">
            <v>0</v>
          </cell>
          <cell r="S1527">
            <v>753</v>
          </cell>
          <cell r="T1527">
            <v>10.3</v>
          </cell>
          <cell r="U1527" t="str">
            <v>Gap</v>
          </cell>
          <cell r="V1527">
            <v>0</v>
          </cell>
          <cell r="W1527" t="str">
            <v>FALSE קלנסווה</v>
          </cell>
          <cell r="X1527">
            <v>1931</v>
          </cell>
          <cell r="Y1527">
            <v>0</v>
          </cell>
          <cell r="Z1527">
            <v>11</v>
          </cell>
          <cell r="AA1527" t="str">
            <v>Gap</v>
          </cell>
          <cell r="AB1527">
            <v>0</v>
          </cell>
        </row>
        <row r="1528">
          <cell r="B1528">
            <v>4100</v>
          </cell>
          <cell r="C1528" t="str">
            <v>קצרין</v>
          </cell>
          <cell r="D1528">
            <v>5831</v>
          </cell>
          <cell r="E1528" t="str">
            <v>ל</v>
          </cell>
          <cell r="F1528" t="str">
            <v>ל קצרין</v>
          </cell>
          <cell r="G1528" t="str">
            <v>הקצרינעים בראשות דימי אפרצב</v>
          </cell>
          <cell r="H1528" t="str">
            <v>אפרצב דימי דמיטרי</v>
          </cell>
          <cell r="I1528" t="str">
            <v>קצרין אפרצב דימי דמיטרי</v>
          </cell>
          <cell r="J1528">
            <v>3139</v>
          </cell>
          <cell r="K1528">
            <v>3139</v>
          </cell>
          <cell r="L1528">
            <v>0.3806944886906658</v>
          </cell>
          <cell r="M1528">
            <v>1195</v>
          </cell>
          <cell r="N1528">
            <v>0.3806944886906658</v>
          </cell>
          <cell r="O1528">
            <v>1195</v>
          </cell>
          <cell r="P1528">
            <v>9</v>
          </cell>
          <cell r="Q1528" t="b">
            <v>1</v>
          </cell>
          <cell r="R1528">
            <v>3.4</v>
          </cell>
          <cell r="S1528">
            <v>349</v>
          </cell>
          <cell r="T1528">
            <v>8.5</v>
          </cell>
          <cell r="U1528" t="str">
            <v>Gap</v>
          </cell>
          <cell r="V1528">
            <v>1</v>
          </cell>
          <cell r="W1528" t="str">
            <v>TRUE קצרין</v>
          </cell>
          <cell r="X1528">
            <v>2978</v>
          </cell>
          <cell r="Y1528">
            <v>4</v>
          </cell>
          <cell r="Z1528">
            <v>9</v>
          </cell>
          <cell r="AA1528" t="str">
            <v/>
          </cell>
          <cell r="AB1528">
            <v>5</v>
          </cell>
        </row>
        <row r="1529">
          <cell r="B1529">
            <v>4100</v>
          </cell>
          <cell r="C1529" t="str">
            <v>קצרין</v>
          </cell>
          <cell r="D1529">
            <v>5831</v>
          </cell>
          <cell r="E1529" t="str">
            <v>יד</v>
          </cell>
          <cell r="F1529" t="str">
            <v>יד קצרין</v>
          </cell>
          <cell r="G1529" t="str">
            <v>פועלים ביחד למען קצרין</v>
          </cell>
          <cell r="H1529" t="str">
            <v>גרוסמן יהונתן</v>
          </cell>
          <cell r="I1529" t="str">
            <v>קצרין גרוסמן יהונתן</v>
          </cell>
          <cell r="J1529">
            <v>3139</v>
          </cell>
          <cell r="K1529">
            <v>3139</v>
          </cell>
          <cell r="L1529">
            <v>0.13411914622491239</v>
          </cell>
          <cell r="M1529">
            <v>421</v>
          </cell>
          <cell r="N1529">
            <v>0.13411914622491239</v>
          </cell>
          <cell r="O1529">
            <v>421</v>
          </cell>
          <cell r="P1529">
            <v>9</v>
          </cell>
          <cell r="Q1529" t="b">
            <v>1</v>
          </cell>
          <cell r="R1529">
            <v>1.2</v>
          </cell>
          <cell r="S1529">
            <v>349</v>
          </cell>
          <cell r="T1529">
            <v>8.5</v>
          </cell>
          <cell r="U1529" t="str">
            <v>Gap</v>
          </cell>
          <cell r="V1529">
            <v>0</v>
          </cell>
          <cell r="W1529" t="str">
            <v>TRUE קצרין</v>
          </cell>
          <cell r="X1529">
            <v>2978</v>
          </cell>
          <cell r="Y1529">
            <v>1</v>
          </cell>
          <cell r="Z1529">
            <v>9</v>
          </cell>
          <cell r="AA1529" t="str">
            <v/>
          </cell>
          <cell r="AB1529">
            <v>1</v>
          </cell>
        </row>
        <row r="1530">
          <cell r="B1530">
            <v>4100</v>
          </cell>
          <cell r="C1530" t="str">
            <v>קצרין</v>
          </cell>
          <cell r="D1530">
            <v>5831</v>
          </cell>
          <cell r="E1530" t="str">
            <v>אז</v>
          </cell>
          <cell r="F1530" t="str">
            <v>אז קצרין</v>
          </cell>
          <cell r="G1530" t="str">
            <v>קצרין אחת בראשות אורי זכריה</v>
          </cell>
          <cell r="H1530" t="str">
            <v>זכריה אורי</v>
          </cell>
          <cell r="I1530" t="str">
            <v>קצרין זכריה אורי</v>
          </cell>
          <cell r="J1530">
            <v>3139</v>
          </cell>
          <cell r="K1530">
            <v>3139</v>
          </cell>
          <cell r="L1530">
            <v>0.13188913666772858</v>
          </cell>
          <cell r="M1530">
            <v>414</v>
          </cell>
          <cell r="N1530">
            <v>0.13188913666772858</v>
          </cell>
          <cell r="O1530">
            <v>414</v>
          </cell>
          <cell r="P1530">
            <v>9</v>
          </cell>
          <cell r="Q1530" t="b">
            <v>1</v>
          </cell>
          <cell r="R1530">
            <v>1.2</v>
          </cell>
          <cell r="S1530">
            <v>349</v>
          </cell>
          <cell r="T1530">
            <v>8.5</v>
          </cell>
          <cell r="U1530" t="str">
            <v>Gap</v>
          </cell>
          <cell r="V1530">
            <v>0</v>
          </cell>
          <cell r="W1530" t="str">
            <v>TRUE קצרין</v>
          </cell>
          <cell r="X1530">
            <v>2978</v>
          </cell>
          <cell r="Y1530">
            <v>1</v>
          </cell>
          <cell r="Z1530">
            <v>9</v>
          </cell>
          <cell r="AA1530" t="str">
            <v/>
          </cell>
          <cell r="AB1530">
            <v>1</v>
          </cell>
        </row>
        <row r="1531">
          <cell r="B1531">
            <v>4100</v>
          </cell>
          <cell r="C1531" t="str">
            <v>קצרין</v>
          </cell>
          <cell r="D1531">
            <v>5831</v>
          </cell>
          <cell r="E1531" t="str">
            <v>ק</v>
          </cell>
          <cell r="F1531" t="str">
            <v>ק קצרין</v>
          </cell>
          <cell r="G1531" t="str">
            <v>צעירי קצרין</v>
          </cell>
          <cell r="I1531" t="str">
            <v xml:space="preserve">קצרין </v>
          </cell>
          <cell r="J1531">
            <v>3139</v>
          </cell>
          <cell r="K1531">
            <v>3139</v>
          </cell>
          <cell r="L1531">
            <v>0.10895189550812361</v>
          </cell>
          <cell r="M1531">
            <v>342</v>
          </cell>
          <cell r="N1531">
            <v>0.10895189550812361</v>
          </cell>
          <cell r="O1531">
            <v>342</v>
          </cell>
          <cell r="P1531">
            <v>9</v>
          </cell>
          <cell r="Q1531" t="b">
            <v>1</v>
          </cell>
          <cell r="R1531">
            <v>1</v>
          </cell>
          <cell r="S1531">
            <v>349</v>
          </cell>
          <cell r="T1531">
            <v>8.5</v>
          </cell>
          <cell r="U1531" t="str">
            <v>Gap</v>
          </cell>
          <cell r="V1531">
            <v>0</v>
          </cell>
          <cell r="W1531" t="str">
            <v>TRUE קצרין</v>
          </cell>
          <cell r="X1531">
            <v>2978</v>
          </cell>
          <cell r="Y1531">
            <v>1</v>
          </cell>
          <cell r="Z1531">
            <v>9</v>
          </cell>
          <cell r="AA1531" t="str">
            <v/>
          </cell>
          <cell r="AB1531">
            <v>1</v>
          </cell>
        </row>
        <row r="1532">
          <cell r="B1532">
            <v>4100</v>
          </cell>
          <cell r="C1532" t="str">
            <v>קצרין</v>
          </cell>
          <cell r="D1532">
            <v>5831</v>
          </cell>
          <cell r="E1532" t="str">
            <v>מחל</v>
          </cell>
          <cell r="F1532" t="str">
            <v>מחל קצרין</v>
          </cell>
          <cell r="G1532" t="str">
            <v>הליכוד בראשות אבירם גורן</v>
          </cell>
          <cell r="I1532" t="str">
            <v xml:space="preserve">קצרין </v>
          </cell>
          <cell r="J1532">
            <v>3139</v>
          </cell>
          <cell r="K1532">
            <v>3139</v>
          </cell>
          <cell r="L1532">
            <v>9.9076138897738128E-2</v>
          </cell>
          <cell r="M1532">
            <v>311</v>
          </cell>
          <cell r="N1532">
            <v>9.9076138897738128E-2</v>
          </cell>
          <cell r="O1532">
            <v>311</v>
          </cell>
          <cell r="P1532">
            <v>9</v>
          </cell>
          <cell r="Q1532" t="b">
            <v>1</v>
          </cell>
          <cell r="R1532">
            <v>0.9</v>
          </cell>
          <cell r="S1532">
            <v>349</v>
          </cell>
          <cell r="T1532">
            <v>8.5</v>
          </cell>
          <cell r="U1532" t="str">
            <v>Gap</v>
          </cell>
          <cell r="V1532">
            <v>0</v>
          </cell>
          <cell r="W1532" t="str">
            <v>TRUE קצרין</v>
          </cell>
          <cell r="X1532">
            <v>2978</v>
          </cell>
          <cell r="Y1532">
            <v>1</v>
          </cell>
          <cell r="Z1532">
            <v>9</v>
          </cell>
          <cell r="AA1532" t="str">
            <v/>
          </cell>
          <cell r="AB1532">
            <v>1</v>
          </cell>
        </row>
        <row r="1533">
          <cell r="B1533">
            <v>4100</v>
          </cell>
          <cell r="C1533" t="str">
            <v>קצרין</v>
          </cell>
          <cell r="D1533">
            <v>5831</v>
          </cell>
          <cell r="E1533" t="str">
            <v>פה</v>
          </cell>
          <cell r="F1533" t="str">
            <v>פה קצרין</v>
          </cell>
          <cell r="G1533" t="str">
            <v>עתיד חדש לקצרין בראשות מאיר מוניץ</v>
          </cell>
          <cell r="H1533" t="str">
            <v>מוניץ מאיר</v>
          </cell>
          <cell r="I1533" t="str">
            <v>קצרין מוניץ מאיר</v>
          </cell>
          <cell r="J1533">
            <v>3139</v>
          </cell>
          <cell r="K1533">
            <v>3139</v>
          </cell>
          <cell r="L1533">
            <v>9.3978974195603693E-2</v>
          </cell>
          <cell r="M1533">
            <v>295</v>
          </cell>
          <cell r="N1533">
            <v>9.3978974195603693E-2</v>
          </cell>
          <cell r="O1533">
            <v>295</v>
          </cell>
          <cell r="P1533">
            <v>9</v>
          </cell>
          <cell r="Q1533" t="b">
            <v>1</v>
          </cell>
          <cell r="R1533">
            <v>0.8</v>
          </cell>
          <cell r="S1533">
            <v>349</v>
          </cell>
          <cell r="T1533">
            <v>8.5</v>
          </cell>
          <cell r="U1533" t="str">
            <v>Gap</v>
          </cell>
          <cell r="V1533">
            <v>0</v>
          </cell>
          <cell r="W1533" t="str">
            <v>TRUE קצרין</v>
          </cell>
          <cell r="X1533">
            <v>2978</v>
          </cell>
          <cell r="Y1533">
            <v>1</v>
          </cell>
          <cell r="Z1533">
            <v>9</v>
          </cell>
          <cell r="AA1533" t="str">
            <v/>
          </cell>
          <cell r="AB1533">
            <v>1</v>
          </cell>
        </row>
        <row r="1534">
          <cell r="B1534">
            <v>4100</v>
          </cell>
          <cell r="C1534" t="str">
            <v>קצרין</v>
          </cell>
          <cell r="D1534">
            <v>5831</v>
          </cell>
          <cell r="E1534" t="str">
            <v>כן</v>
          </cell>
          <cell r="F1534" t="str">
            <v>כן קצרין</v>
          </cell>
          <cell r="G1534" t="str">
            <v>יש תקוה</v>
          </cell>
          <cell r="H1534" t="str">
            <v>מעוז אליהו גרשון</v>
          </cell>
          <cell r="I1534" t="str">
            <v>קצרין מעוז אליהו גרשון</v>
          </cell>
          <cell r="J1534">
            <v>3139</v>
          </cell>
          <cell r="K1534">
            <v>3139</v>
          </cell>
          <cell r="L1534">
            <v>5.1290219815227779E-2</v>
          </cell>
          <cell r="M1534">
            <v>161</v>
          </cell>
          <cell r="N1534">
            <v>5.1290219815227779E-2</v>
          </cell>
          <cell r="O1534">
            <v>161</v>
          </cell>
          <cell r="P1534">
            <v>9</v>
          </cell>
          <cell r="Q1534" t="b">
            <v>0</v>
          </cell>
          <cell r="R1534">
            <v>0</v>
          </cell>
          <cell r="S1534">
            <v>349</v>
          </cell>
          <cell r="T1534">
            <v>8.5</v>
          </cell>
          <cell r="U1534" t="str">
            <v>Gap</v>
          </cell>
          <cell r="V1534">
            <v>0</v>
          </cell>
          <cell r="W1534" t="str">
            <v>FALSE קצרין</v>
          </cell>
          <cell r="X1534">
            <v>161</v>
          </cell>
          <cell r="Y1534">
            <v>0</v>
          </cell>
          <cell r="Z1534">
            <v>9</v>
          </cell>
          <cell r="AA1534" t="str">
            <v/>
          </cell>
          <cell r="AB1534">
            <v>0</v>
          </cell>
        </row>
        <row r="1535">
          <cell r="B1535">
            <v>2620</v>
          </cell>
          <cell r="C1535" t="str">
            <v>קרית אונו</v>
          </cell>
          <cell r="D1535">
            <v>26553</v>
          </cell>
          <cell r="E1535" t="str">
            <v>כן</v>
          </cell>
          <cell r="F1535" t="str">
            <v>כן קרית אונו</v>
          </cell>
          <cell r="G1535" t="str">
            <v>הרשימה המאוחדת בראשות ישראל גל</v>
          </cell>
          <cell r="H1535" t="str">
            <v>גל ישראל</v>
          </cell>
          <cell r="I1535" t="str">
            <v>קרית אונו גל ישראל</v>
          </cell>
          <cell r="J1535">
            <v>14087</v>
          </cell>
          <cell r="K1535">
            <v>14087</v>
          </cell>
          <cell r="L1535">
            <v>0.31014410449350466</v>
          </cell>
          <cell r="M1535">
            <v>4369</v>
          </cell>
          <cell r="N1535">
            <v>0.31014410449350466</v>
          </cell>
          <cell r="O1535">
            <v>4369</v>
          </cell>
          <cell r="P1535">
            <v>15</v>
          </cell>
          <cell r="Q1535" t="b">
            <v>1</v>
          </cell>
          <cell r="R1535">
            <v>4.7</v>
          </cell>
          <cell r="S1535">
            <v>939</v>
          </cell>
          <cell r="T1535">
            <v>14.1</v>
          </cell>
          <cell r="U1535" t="str">
            <v>Gap</v>
          </cell>
          <cell r="V1535">
            <v>1</v>
          </cell>
          <cell r="W1535" t="str">
            <v>TRUE קרית אונו</v>
          </cell>
          <cell r="X1535">
            <v>13253</v>
          </cell>
          <cell r="Y1535">
            <v>5</v>
          </cell>
          <cell r="Z1535">
            <v>15</v>
          </cell>
          <cell r="AA1535" t="str">
            <v/>
          </cell>
          <cell r="AB1535">
            <v>6</v>
          </cell>
        </row>
        <row r="1536">
          <cell r="B1536">
            <v>2620</v>
          </cell>
          <cell r="C1536" t="str">
            <v>קרית אונו</v>
          </cell>
          <cell r="D1536">
            <v>26553</v>
          </cell>
          <cell r="E1536" t="str">
            <v>לב</v>
          </cell>
          <cell r="F1536" t="str">
            <v>לב קרית אונו</v>
          </cell>
          <cell r="G1536" t="str">
            <v>יוסי נשרי עם איציק ציזר</v>
          </cell>
          <cell r="H1536" t="str">
            <v>נשרי יוסי</v>
          </cell>
          <cell r="I1536" t="str">
            <v>קרית אונו נשרי יוסי</v>
          </cell>
          <cell r="J1536">
            <v>14087</v>
          </cell>
          <cell r="K1536">
            <v>14087</v>
          </cell>
          <cell r="L1536">
            <v>0.23653013416625257</v>
          </cell>
          <cell r="M1536">
            <v>3332</v>
          </cell>
          <cell r="N1536">
            <v>0.23653013416625257</v>
          </cell>
          <cell r="O1536">
            <v>3332</v>
          </cell>
          <cell r="P1536">
            <v>15</v>
          </cell>
          <cell r="Q1536" t="b">
            <v>1</v>
          </cell>
          <cell r="R1536">
            <v>3.5</v>
          </cell>
          <cell r="S1536">
            <v>939</v>
          </cell>
          <cell r="T1536">
            <v>14.1</v>
          </cell>
          <cell r="U1536" t="str">
            <v>Gap</v>
          </cell>
          <cell r="V1536">
            <v>0</v>
          </cell>
          <cell r="W1536" t="str">
            <v>TRUE קרית אונו</v>
          </cell>
          <cell r="X1536">
            <v>13253</v>
          </cell>
          <cell r="Y1536">
            <v>4</v>
          </cell>
          <cell r="Z1536">
            <v>15</v>
          </cell>
          <cell r="AA1536" t="str">
            <v/>
          </cell>
          <cell r="AB1536">
            <v>4</v>
          </cell>
        </row>
        <row r="1537">
          <cell r="B1537">
            <v>2620</v>
          </cell>
          <cell r="C1537" t="str">
            <v>קרית אונו</v>
          </cell>
          <cell r="D1537">
            <v>26553</v>
          </cell>
          <cell r="E1537" t="str">
            <v>טשס</v>
          </cell>
          <cell r="F1537" t="str">
            <v>טשס קרית אונו</v>
          </cell>
          <cell r="G1537" t="str">
            <v>חזית דתית מאוחדת בראשות נפתלי כהן</v>
          </cell>
          <cell r="I1537" t="str">
            <v xml:space="preserve">קרית אונו </v>
          </cell>
          <cell r="J1537">
            <v>14087</v>
          </cell>
          <cell r="K1537">
            <v>14087</v>
          </cell>
          <cell r="L1537">
            <v>9.9382409313551495E-2</v>
          </cell>
          <cell r="M1537">
            <v>1400</v>
          </cell>
          <cell r="N1537">
            <v>9.9382409313551495E-2</v>
          </cell>
          <cell r="O1537">
            <v>1400</v>
          </cell>
          <cell r="P1537">
            <v>15</v>
          </cell>
          <cell r="Q1537" t="b">
            <v>1</v>
          </cell>
          <cell r="R1537">
            <v>1.5</v>
          </cell>
          <cell r="S1537">
            <v>939</v>
          </cell>
          <cell r="T1537">
            <v>14.1</v>
          </cell>
          <cell r="U1537" t="str">
            <v>Gap</v>
          </cell>
          <cell r="V1537">
            <v>0</v>
          </cell>
          <cell r="W1537" t="str">
            <v>TRUE קרית אונו</v>
          </cell>
          <cell r="X1537">
            <v>13253</v>
          </cell>
          <cell r="Y1537">
            <v>2</v>
          </cell>
          <cell r="Z1537">
            <v>15</v>
          </cell>
          <cell r="AA1537" t="str">
            <v/>
          </cell>
          <cell r="AB1537">
            <v>2</v>
          </cell>
        </row>
        <row r="1538">
          <cell r="B1538">
            <v>2620</v>
          </cell>
          <cell r="C1538" t="str">
            <v>קרית אונו</v>
          </cell>
          <cell r="D1538">
            <v>26553</v>
          </cell>
          <cell r="E1538" t="str">
            <v>פה</v>
          </cell>
          <cell r="F1538" t="str">
            <v>פה קרית אונו</v>
          </cell>
          <cell r="G1538" t="str">
            <v>יש עתיד בקריית אונו בראשות עו"ד גיל מיכלס</v>
          </cell>
          <cell r="I1538" t="str">
            <v xml:space="preserve">קרית אונו </v>
          </cell>
          <cell r="J1538">
            <v>14087</v>
          </cell>
          <cell r="K1538">
            <v>14087</v>
          </cell>
          <cell r="L1538">
            <v>9.3632427060410306E-2</v>
          </cell>
          <cell r="M1538">
            <v>1319</v>
          </cell>
          <cell r="N1538">
            <v>9.3632427060410306E-2</v>
          </cell>
          <cell r="O1538">
            <v>1319</v>
          </cell>
          <cell r="P1538">
            <v>15</v>
          </cell>
          <cell r="Q1538" t="b">
            <v>1</v>
          </cell>
          <cell r="R1538">
            <v>1.4</v>
          </cell>
          <cell r="S1538">
            <v>939</v>
          </cell>
          <cell r="T1538">
            <v>14.1</v>
          </cell>
          <cell r="U1538" t="str">
            <v>Gap</v>
          </cell>
          <cell r="V1538">
            <v>0</v>
          </cell>
          <cell r="W1538" t="str">
            <v>TRUE קרית אונו</v>
          </cell>
          <cell r="X1538">
            <v>13253</v>
          </cell>
          <cell r="Y1538">
            <v>1</v>
          </cell>
          <cell r="Z1538">
            <v>15</v>
          </cell>
          <cell r="AA1538" t="str">
            <v/>
          </cell>
          <cell r="AB1538">
            <v>1</v>
          </cell>
        </row>
        <row r="1539">
          <cell r="B1539">
            <v>2620</v>
          </cell>
          <cell r="C1539" t="str">
            <v>קרית אונו</v>
          </cell>
          <cell r="D1539">
            <v>26553</v>
          </cell>
          <cell r="E1539" t="str">
            <v>ני</v>
          </cell>
          <cell r="F1539" t="str">
            <v>ני קרית אונו</v>
          </cell>
          <cell r="G1539" t="str">
            <v>תקווה חדשה למועצת העיר בראשות שי דבורה</v>
          </cell>
          <cell r="H1539" t="str">
            <v>דבורה שי</v>
          </cell>
          <cell r="I1539" t="str">
            <v>קרית אונו דבורה שי</v>
          </cell>
          <cell r="J1539">
            <v>14087</v>
          </cell>
          <cell r="K1539">
            <v>14087</v>
          </cell>
          <cell r="L1539">
            <v>7.0916447788741399E-2</v>
          </cell>
          <cell r="M1539">
            <v>999</v>
          </cell>
          <cell r="N1539">
            <v>7.0916447788741399E-2</v>
          </cell>
          <cell r="O1539">
            <v>999.00000000000011</v>
          </cell>
          <cell r="P1539">
            <v>15</v>
          </cell>
          <cell r="Q1539" t="b">
            <v>1</v>
          </cell>
          <cell r="R1539">
            <v>1.1000000000000001</v>
          </cell>
          <cell r="S1539">
            <v>939</v>
          </cell>
          <cell r="T1539">
            <v>14.1</v>
          </cell>
          <cell r="U1539" t="str">
            <v>Gap</v>
          </cell>
          <cell r="V1539">
            <v>0</v>
          </cell>
          <cell r="W1539" t="str">
            <v>TRUE קרית אונו</v>
          </cell>
          <cell r="X1539">
            <v>13253</v>
          </cell>
          <cell r="Y1539">
            <v>1</v>
          </cell>
          <cell r="Z1539">
            <v>15</v>
          </cell>
          <cell r="AA1539" t="str">
            <v/>
          </cell>
          <cell r="AB1539">
            <v>1</v>
          </cell>
        </row>
        <row r="1540">
          <cell r="B1540">
            <v>2620</v>
          </cell>
          <cell r="C1540" t="str">
            <v>קרית אונו</v>
          </cell>
          <cell r="D1540">
            <v>26553</v>
          </cell>
          <cell r="E1540" t="str">
            <v>מרצ</v>
          </cell>
          <cell r="F1540" t="str">
            <v>מרצ קרית אונו</v>
          </cell>
          <cell r="G1540" t="str">
            <v>מרצ בראשית ירון יעקבי</v>
          </cell>
          <cell r="I1540" t="str">
            <v xml:space="preserve">קרית אונו </v>
          </cell>
          <cell r="J1540">
            <v>14087</v>
          </cell>
          <cell r="K1540">
            <v>14087</v>
          </cell>
          <cell r="L1540">
            <v>6.8076950379782772E-2</v>
          </cell>
          <cell r="M1540">
            <v>959</v>
          </cell>
          <cell r="N1540">
            <v>6.8076950379782772E-2</v>
          </cell>
          <cell r="O1540">
            <v>958.99999999999989</v>
          </cell>
          <cell r="P1540">
            <v>15</v>
          </cell>
          <cell r="Q1540" t="b">
            <v>1</v>
          </cell>
          <cell r="R1540">
            <v>1</v>
          </cell>
          <cell r="S1540">
            <v>939</v>
          </cell>
          <cell r="T1540">
            <v>14.1</v>
          </cell>
          <cell r="U1540" t="str">
            <v>Gap</v>
          </cell>
          <cell r="V1540">
            <v>0</v>
          </cell>
          <cell r="W1540" t="str">
            <v>TRUE קרית אונו</v>
          </cell>
          <cell r="X1540">
            <v>13253</v>
          </cell>
          <cell r="Y1540">
            <v>1</v>
          </cell>
          <cell r="Z1540">
            <v>15</v>
          </cell>
          <cell r="AA1540" t="str">
            <v/>
          </cell>
          <cell r="AB1540">
            <v>1</v>
          </cell>
        </row>
        <row r="1541">
          <cell r="B1541">
            <v>2620</v>
          </cell>
          <cell r="C1541" t="str">
            <v>קרית אונו</v>
          </cell>
          <cell r="D1541">
            <v>26553</v>
          </cell>
          <cell r="E1541" t="str">
            <v>רק</v>
          </cell>
          <cell r="F1541" t="str">
            <v>רק קרית אונו</v>
          </cell>
          <cell r="G1541" t="str">
            <v>המקומיים בראשות ליאת ארבל</v>
          </cell>
          <cell r="I1541" t="str">
            <v xml:space="preserve">קרית אונו </v>
          </cell>
          <cell r="J1541">
            <v>14087</v>
          </cell>
          <cell r="K1541">
            <v>14087</v>
          </cell>
          <cell r="L1541">
            <v>6.2114005820969688E-2</v>
          </cell>
          <cell r="M1541">
            <v>875</v>
          </cell>
          <cell r="N1541">
            <v>6.2114005820969688E-2</v>
          </cell>
          <cell r="O1541">
            <v>875</v>
          </cell>
          <cell r="P1541">
            <v>15</v>
          </cell>
          <cell r="Q1541" t="b">
            <v>1</v>
          </cell>
          <cell r="R1541">
            <v>0.9</v>
          </cell>
          <cell r="S1541">
            <v>939</v>
          </cell>
          <cell r="T1541">
            <v>14.1</v>
          </cell>
          <cell r="U1541" t="str">
            <v>Gap</v>
          </cell>
          <cell r="V1541">
            <v>0</v>
          </cell>
          <cell r="W1541" t="str">
            <v>TRUE קרית אונו</v>
          </cell>
          <cell r="X1541">
            <v>13253</v>
          </cell>
          <cell r="Y1541">
            <v>1</v>
          </cell>
          <cell r="Z1541">
            <v>15</v>
          </cell>
          <cell r="AA1541" t="str">
            <v/>
          </cell>
          <cell r="AB1541">
            <v>1</v>
          </cell>
        </row>
        <row r="1542">
          <cell r="B1542">
            <v>2620</v>
          </cell>
          <cell r="C1542" t="str">
            <v>קרית אונו</v>
          </cell>
          <cell r="D1542">
            <v>26553</v>
          </cell>
          <cell r="E1542" t="str">
            <v>טב</v>
          </cell>
          <cell r="F1542" t="str">
            <v>טב קרית אונו</v>
          </cell>
          <cell r="G1542" t="str">
            <v>הבית היהודי בראשות עו"ד עמי גורט</v>
          </cell>
          <cell r="I1542" t="str">
            <v xml:space="preserve">קרית אונו </v>
          </cell>
          <cell r="J1542">
            <v>14087</v>
          </cell>
          <cell r="K1542">
            <v>14087</v>
          </cell>
          <cell r="L1542">
            <v>3.8901114502733015E-2</v>
          </cell>
          <cell r="M1542">
            <v>548</v>
          </cell>
          <cell r="N1542">
            <v>3.8901114502733015E-2</v>
          </cell>
          <cell r="O1542">
            <v>548</v>
          </cell>
          <cell r="P1542">
            <v>15</v>
          </cell>
          <cell r="Q1542" t="b">
            <v>0</v>
          </cell>
          <cell r="R1542">
            <v>0</v>
          </cell>
          <cell r="S1542">
            <v>939</v>
          </cell>
          <cell r="T1542">
            <v>14.1</v>
          </cell>
          <cell r="U1542" t="str">
            <v>Gap</v>
          </cell>
          <cell r="V1542">
            <v>0</v>
          </cell>
          <cell r="W1542" t="str">
            <v>FALSE קרית אונו</v>
          </cell>
          <cell r="X1542">
            <v>834</v>
          </cell>
          <cell r="Y1542">
            <v>0</v>
          </cell>
          <cell r="Z1542">
            <v>15</v>
          </cell>
          <cell r="AA1542" t="str">
            <v/>
          </cell>
          <cell r="AB1542">
            <v>0</v>
          </cell>
        </row>
        <row r="1543">
          <cell r="B1543">
            <v>2620</v>
          </cell>
          <cell r="C1543" t="str">
            <v>קרית אונו</v>
          </cell>
          <cell r="D1543">
            <v>26553</v>
          </cell>
          <cell r="E1543" t="str">
            <v>זך</v>
          </cell>
          <cell r="F1543" t="str">
            <v>זך קרית אונו</v>
          </cell>
          <cell r="G1543" t="str">
            <v>ראש צעיר בראשות אילן גורגי</v>
          </cell>
          <cell r="I1543" t="str">
            <v xml:space="preserve">קרית אונו </v>
          </cell>
          <cell r="J1543">
            <v>14087</v>
          </cell>
          <cell r="K1543">
            <v>14087</v>
          </cell>
          <cell r="L1543">
            <v>2.0302406474054093E-2</v>
          </cell>
          <cell r="M1543">
            <v>286</v>
          </cell>
          <cell r="N1543">
            <v>2.0302406474054093E-2</v>
          </cell>
          <cell r="O1543">
            <v>286</v>
          </cell>
          <cell r="P1543">
            <v>15</v>
          </cell>
          <cell r="Q1543" t="b">
            <v>0</v>
          </cell>
          <cell r="R1543">
            <v>0</v>
          </cell>
          <cell r="S1543">
            <v>939</v>
          </cell>
          <cell r="T1543">
            <v>14.1</v>
          </cell>
          <cell r="U1543" t="str">
            <v>Gap</v>
          </cell>
          <cell r="V1543">
            <v>0</v>
          </cell>
          <cell r="W1543" t="str">
            <v>FALSE קרית אונו</v>
          </cell>
          <cell r="X1543">
            <v>834</v>
          </cell>
          <cell r="Y1543">
            <v>0</v>
          </cell>
          <cell r="Z1543">
            <v>15</v>
          </cell>
          <cell r="AA1543" t="str">
            <v/>
          </cell>
          <cell r="AB1543">
            <v>0</v>
          </cell>
        </row>
        <row r="1544">
          <cell r="B1544">
            <v>3611</v>
          </cell>
          <cell r="C1544" t="str">
            <v>קרית ארבע</v>
          </cell>
          <cell r="D1544">
            <v>4499</v>
          </cell>
          <cell r="E1544" t="str">
            <v>נ</v>
          </cell>
          <cell r="F1544" t="str">
            <v>נ קרית ארבע</v>
          </cell>
          <cell r="G1544" t="str">
            <v>קריה נאמנה</v>
          </cell>
          <cell r="H1544" t="str">
            <v>ברמסון ישראל מאיר</v>
          </cell>
          <cell r="I1544" t="str">
            <v>קרית ארבע ברמסון ישראל מאיר</v>
          </cell>
          <cell r="J1544">
            <v>3012</v>
          </cell>
          <cell r="K1544">
            <v>3012</v>
          </cell>
          <cell r="L1544">
            <v>0.27988047808764938</v>
          </cell>
          <cell r="M1544">
            <v>843</v>
          </cell>
          <cell r="N1544">
            <v>0.27988047808764938</v>
          </cell>
          <cell r="O1544">
            <v>842.99999999999989</v>
          </cell>
          <cell r="P1544">
            <v>9</v>
          </cell>
          <cell r="Q1544" t="b">
            <v>1</v>
          </cell>
          <cell r="R1544">
            <v>2.5</v>
          </cell>
          <cell r="S1544">
            <v>335</v>
          </cell>
          <cell r="T1544">
            <v>9.1</v>
          </cell>
          <cell r="U1544" t="str">
            <v>Gap</v>
          </cell>
          <cell r="V1544">
            <v>0</v>
          </cell>
          <cell r="W1544" t="str">
            <v>TRUE קרית ארבע</v>
          </cell>
          <cell r="X1544">
            <v>3012</v>
          </cell>
          <cell r="Y1544">
            <v>3</v>
          </cell>
          <cell r="Z1544">
            <v>9</v>
          </cell>
          <cell r="AA1544" t="str">
            <v/>
          </cell>
          <cell r="AB1544">
            <v>3</v>
          </cell>
        </row>
        <row r="1545">
          <cell r="B1545">
            <v>3611</v>
          </cell>
          <cell r="C1545" t="str">
            <v>קרית ארבע</v>
          </cell>
          <cell r="D1545">
            <v>4499</v>
          </cell>
          <cell r="E1545" t="str">
            <v>כל</v>
          </cell>
          <cell r="F1545" t="str">
            <v>כל קרית ארבע</v>
          </cell>
          <cell r="G1545" t="str">
            <v>כולנו</v>
          </cell>
          <cell r="H1545" t="str">
            <v>לוינגר יצחק מלאכי</v>
          </cell>
          <cell r="I1545" t="str">
            <v>קרית ארבע לוינגר יצחק מלאכי</v>
          </cell>
          <cell r="J1545">
            <v>3012</v>
          </cell>
          <cell r="K1545">
            <v>3012</v>
          </cell>
          <cell r="L1545">
            <v>0.25</v>
          </cell>
          <cell r="M1545">
            <v>753</v>
          </cell>
          <cell r="N1545">
            <v>0.25</v>
          </cell>
          <cell r="O1545">
            <v>753</v>
          </cell>
          <cell r="P1545">
            <v>9</v>
          </cell>
          <cell r="Q1545" t="b">
            <v>1</v>
          </cell>
          <cell r="R1545">
            <v>2.2999999999999998</v>
          </cell>
          <cell r="S1545">
            <v>335</v>
          </cell>
          <cell r="T1545">
            <v>9.1</v>
          </cell>
          <cell r="U1545" t="str">
            <v>Gap</v>
          </cell>
          <cell r="V1545">
            <v>1</v>
          </cell>
          <cell r="W1545" t="str">
            <v>TRUE קרית ארבע</v>
          </cell>
          <cell r="X1545">
            <v>3012</v>
          </cell>
          <cell r="Y1545">
            <v>2</v>
          </cell>
          <cell r="Z1545">
            <v>9</v>
          </cell>
          <cell r="AA1545" t="str">
            <v/>
          </cell>
          <cell r="AB1545">
            <v>3</v>
          </cell>
        </row>
        <row r="1546">
          <cell r="B1546">
            <v>3611</v>
          </cell>
          <cell r="C1546" t="str">
            <v>קרית ארבע</v>
          </cell>
          <cell r="D1546">
            <v>4499</v>
          </cell>
          <cell r="E1546" t="str">
            <v>ק</v>
          </cell>
          <cell r="F1546" t="str">
            <v>ק קרית ארבע</v>
          </cell>
          <cell r="G1546" t="str">
            <v>קריה מאוחדת</v>
          </cell>
          <cell r="I1546" t="str">
            <v xml:space="preserve">קרית ארבע </v>
          </cell>
          <cell r="J1546">
            <v>3012</v>
          </cell>
          <cell r="K1546">
            <v>3012</v>
          </cell>
          <cell r="L1546">
            <v>0.19588313413014607</v>
          </cell>
          <cell r="M1546">
            <v>590</v>
          </cell>
          <cell r="N1546">
            <v>0.19588313413014607</v>
          </cell>
          <cell r="O1546">
            <v>590</v>
          </cell>
          <cell r="P1546">
            <v>9</v>
          </cell>
          <cell r="Q1546" t="b">
            <v>1</v>
          </cell>
          <cell r="R1546">
            <v>1.8</v>
          </cell>
          <cell r="S1546">
            <v>335</v>
          </cell>
          <cell r="T1546">
            <v>9.1</v>
          </cell>
          <cell r="U1546" t="str">
            <v>Gap</v>
          </cell>
          <cell r="V1546">
            <v>0</v>
          </cell>
          <cell r="W1546" t="str">
            <v>TRUE קרית ארבע</v>
          </cell>
          <cell r="X1546">
            <v>3012</v>
          </cell>
          <cell r="Y1546">
            <v>2</v>
          </cell>
          <cell r="Z1546">
            <v>9</v>
          </cell>
          <cell r="AA1546" t="str">
            <v/>
          </cell>
          <cell r="AB1546">
            <v>2</v>
          </cell>
        </row>
        <row r="1547">
          <cell r="B1547">
            <v>3611</v>
          </cell>
          <cell r="C1547" t="str">
            <v>קרית ארבע</v>
          </cell>
          <cell r="D1547">
            <v>4499</v>
          </cell>
          <cell r="E1547" t="str">
            <v>אח</v>
          </cell>
          <cell r="F1547" t="str">
            <v>אח קרית ארבע</v>
          </cell>
          <cell r="G1547" t="str">
            <v>עתיד הקריה</v>
          </cell>
          <cell r="I1547" t="str">
            <v xml:space="preserve">קרית ארבע </v>
          </cell>
          <cell r="J1547">
            <v>3012</v>
          </cell>
          <cell r="K1547">
            <v>3012</v>
          </cell>
          <cell r="L1547">
            <v>0.15571049136786189</v>
          </cell>
          <cell r="M1547">
            <v>469</v>
          </cell>
          <cell r="N1547">
            <v>0.15571049136786189</v>
          </cell>
          <cell r="O1547">
            <v>469</v>
          </cell>
          <cell r="P1547">
            <v>9</v>
          </cell>
          <cell r="Q1547" t="b">
            <v>1</v>
          </cell>
          <cell r="R1547">
            <v>1.4</v>
          </cell>
          <cell r="S1547">
            <v>335</v>
          </cell>
          <cell r="T1547">
            <v>9.1</v>
          </cell>
          <cell r="U1547" t="str">
            <v>Gap</v>
          </cell>
          <cell r="V1547">
            <v>0</v>
          </cell>
          <cell r="W1547" t="str">
            <v>TRUE קרית ארבע</v>
          </cell>
          <cell r="X1547">
            <v>3012</v>
          </cell>
          <cell r="Y1547">
            <v>1</v>
          </cell>
          <cell r="Z1547">
            <v>9</v>
          </cell>
          <cell r="AA1547" t="str">
            <v/>
          </cell>
          <cell r="AB1547">
            <v>1</v>
          </cell>
        </row>
        <row r="1548">
          <cell r="B1548">
            <v>3611</v>
          </cell>
          <cell r="C1548" t="str">
            <v>קרית ארבע</v>
          </cell>
          <cell r="D1548">
            <v>4499</v>
          </cell>
          <cell r="E1548" t="str">
            <v>טב</v>
          </cell>
          <cell r="F1548" t="str">
            <v>טב קרית ארבע</v>
          </cell>
          <cell r="G1548" t="str">
            <v>הבית היהודי - יחד בראשות ישראל אזולאי</v>
          </cell>
          <cell r="I1548" t="str">
            <v xml:space="preserve">קרית ארבע </v>
          </cell>
          <cell r="J1548">
            <v>3012</v>
          </cell>
          <cell r="K1548">
            <v>3012</v>
          </cell>
          <cell r="L1548">
            <v>0.11852589641434264</v>
          </cell>
          <cell r="M1548">
            <v>357</v>
          </cell>
          <cell r="N1548">
            <v>0.11852589641434264</v>
          </cell>
          <cell r="O1548">
            <v>357</v>
          </cell>
          <cell r="P1548">
            <v>9</v>
          </cell>
          <cell r="Q1548" t="b">
            <v>1</v>
          </cell>
          <cell r="R1548">
            <v>1.1000000000000001</v>
          </cell>
          <cell r="S1548">
            <v>335</v>
          </cell>
          <cell r="T1548">
            <v>9.1</v>
          </cell>
          <cell r="U1548" t="str">
            <v>Gap</v>
          </cell>
          <cell r="V1548">
            <v>0</v>
          </cell>
          <cell r="W1548" t="str">
            <v>TRUE קרית ארבע</v>
          </cell>
          <cell r="X1548">
            <v>3012</v>
          </cell>
          <cell r="Y1548">
            <v>1</v>
          </cell>
          <cell r="Z1548">
            <v>9</v>
          </cell>
          <cell r="AA1548" t="str">
            <v/>
          </cell>
          <cell r="AB1548">
            <v>1</v>
          </cell>
        </row>
        <row r="1549">
          <cell r="B1549">
            <v>6800</v>
          </cell>
          <cell r="C1549" t="str">
            <v>קרית אתא</v>
          </cell>
          <cell r="D1549">
            <v>45056</v>
          </cell>
          <cell r="E1549" t="str">
            <v>מחל</v>
          </cell>
          <cell r="F1549" t="str">
            <v>מחל קרית אתא</v>
          </cell>
          <cell r="G1549" t="str">
            <v>הליכוד בראשות יעקב פרץ</v>
          </cell>
          <cell r="H1549" t="str">
            <v>פרץ יעקב</v>
          </cell>
          <cell r="I1549" t="str">
            <v>קרית אתא פרץ יעקב</v>
          </cell>
          <cell r="J1549">
            <v>17510</v>
          </cell>
          <cell r="K1549">
            <v>17510</v>
          </cell>
          <cell r="L1549">
            <v>0.38092518560822386</v>
          </cell>
          <cell r="M1549">
            <v>6670</v>
          </cell>
          <cell r="N1549">
            <v>0.38092518560822386</v>
          </cell>
          <cell r="O1549">
            <v>6670</v>
          </cell>
          <cell r="P1549">
            <v>17</v>
          </cell>
          <cell r="Q1549" t="b">
            <v>1</v>
          </cell>
          <cell r="R1549">
            <v>6.5</v>
          </cell>
          <cell r="S1549">
            <v>1030</v>
          </cell>
          <cell r="T1549">
            <v>16.399999999999999</v>
          </cell>
          <cell r="U1549" t="str">
            <v>Gap</v>
          </cell>
          <cell r="V1549">
            <v>1</v>
          </cell>
          <cell r="W1549" t="str">
            <v>TRUE קרית אתא</v>
          </cell>
          <cell r="X1549">
            <v>16761</v>
          </cell>
          <cell r="Y1549">
            <v>7</v>
          </cell>
          <cell r="Z1549">
            <v>17</v>
          </cell>
          <cell r="AA1549" t="str">
            <v/>
          </cell>
          <cell r="AB1549">
            <v>8</v>
          </cell>
        </row>
        <row r="1550">
          <cell r="B1550">
            <v>6800</v>
          </cell>
          <cell r="C1550" t="str">
            <v>קרית אתא</v>
          </cell>
          <cell r="D1550">
            <v>45056</v>
          </cell>
          <cell r="E1550" t="str">
            <v>שס</v>
          </cell>
          <cell r="F1550" t="str">
            <v>שס קרית אתא</v>
          </cell>
          <cell r="G1550" t="str">
            <v>התאחדות הספרדים העולמית שומרי תורה</v>
          </cell>
          <cell r="I1550" t="str">
            <v xml:space="preserve">קרית אתא </v>
          </cell>
          <cell r="J1550">
            <v>17510</v>
          </cell>
          <cell r="K1550">
            <v>17510</v>
          </cell>
          <cell r="L1550">
            <v>0.15596801827527126</v>
          </cell>
          <cell r="M1550">
            <v>2731</v>
          </cell>
          <cell r="N1550">
            <v>0.15596801827527126</v>
          </cell>
          <cell r="O1550">
            <v>2731</v>
          </cell>
          <cell r="P1550">
            <v>17</v>
          </cell>
          <cell r="Q1550" t="b">
            <v>1</v>
          </cell>
          <cell r="R1550">
            <v>2.7</v>
          </cell>
          <cell r="S1550">
            <v>1030</v>
          </cell>
          <cell r="T1550">
            <v>16.399999999999999</v>
          </cell>
          <cell r="U1550" t="str">
            <v>Gap</v>
          </cell>
          <cell r="V1550">
            <v>0</v>
          </cell>
          <cell r="W1550" t="str">
            <v>TRUE קרית אתא</v>
          </cell>
          <cell r="X1550">
            <v>16761</v>
          </cell>
          <cell r="Y1550">
            <v>3</v>
          </cell>
          <cell r="Z1550">
            <v>17</v>
          </cell>
          <cell r="AA1550" t="str">
            <v/>
          </cell>
          <cell r="AB1550">
            <v>3</v>
          </cell>
        </row>
        <row r="1551">
          <cell r="B1551">
            <v>6800</v>
          </cell>
          <cell r="C1551" t="str">
            <v>קרית אתא</v>
          </cell>
          <cell r="D1551">
            <v>45056</v>
          </cell>
          <cell r="E1551" t="str">
            <v>נץ</v>
          </cell>
          <cell r="F1551" t="str">
            <v>נץ קרית אתא</v>
          </cell>
          <cell r="G1551" t="str">
            <v>צלש - ציבור למען שינוי</v>
          </cell>
          <cell r="I1551" t="str">
            <v xml:space="preserve">קרית אתא </v>
          </cell>
          <cell r="J1551">
            <v>17510</v>
          </cell>
          <cell r="K1551">
            <v>17510</v>
          </cell>
          <cell r="L1551">
            <v>0.11462021701884638</v>
          </cell>
          <cell r="M1551">
            <v>2007</v>
          </cell>
          <cell r="N1551">
            <v>0.11462021701884638</v>
          </cell>
          <cell r="O1551">
            <v>2007</v>
          </cell>
          <cell r="P1551">
            <v>17</v>
          </cell>
          <cell r="Q1551" t="b">
            <v>1</v>
          </cell>
          <cell r="R1551">
            <v>1.9</v>
          </cell>
          <cell r="S1551">
            <v>1030</v>
          </cell>
          <cell r="T1551">
            <v>16.399999999999999</v>
          </cell>
          <cell r="U1551" t="str">
            <v>Gap</v>
          </cell>
          <cell r="V1551">
            <v>0</v>
          </cell>
          <cell r="W1551" t="str">
            <v>TRUE קרית אתא</v>
          </cell>
          <cell r="X1551">
            <v>16761</v>
          </cell>
          <cell r="Y1551">
            <v>2</v>
          </cell>
          <cell r="Z1551">
            <v>17</v>
          </cell>
          <cell r="AA1551" t="str">
            <v/>
          </cell>
          <cell r="AB1551">
            <v>2</v>
          </cell>
        </row>
        <row r="1552">
          <cell r="B1552">
            <v>6800</v>
          </cell>
          <cell r="C1552" t="str">
            <v>קרית אתא</v>
          </cell>
          <cell r="D1552">
            <v>45056</v>
          </cell>
          <cell r="E1552" t="str">
            <v>ל</v>
          </cell>
          <cell r="F1552" t="str">
            <v>ל קרית אתא</v>
          </cell>
          <cell r="G1552" t="str">
            <v>קרית אתא ביתנו</v>
          </cell>
          <cell r="I1552" t="str">
            <v xml:space="preserve">קרית אתא </v>
          </cell>
          <cell r="J1552">
            <v>17510</v>
          </cell>
          <cell r="K1552">
            <v>17510</v>
          </cell>
          <cell r="L1552">
            <v>9.2804111936036549E-2</v>
          </cell>
          <cell r="M1552">
            <v>1625</v>
          </cell>
          <cell r="N1552">
            <v>9.2804111936036549E-2</v>
          </cell>
          <cell r="O1552">
            <v>1625</v>
          </cell>
          <cell r="P1552">
            <v>17</v>
          </cell>
          <cell r="Q1552" t="b">
            <v>1</v>
          </cell>
          <cell r="R1552">
            <v>1.6</v>
          </cell>
          <cell r="S1552">
            <v>1030</v>
          </cell>
          <cell r="T1552">
            <v>16.399999999999999</v>
          </cell>
          <cell r="U1552" t="str">
            <v>Gap</v>
          </cell>
          <cell r="V1552">
            <v>0</v>
          </cell>
          <cell r="W1552" t="str">
            <v>TRUE קרית אתא</v>
          </cell>
          <cell r="X1552">
            <v>16761</v>
          </cell>
          <cell r="Y1552">
            <v>2</v>
          </cell>
          <cell r="Z1552">
            <v>17</v>
          </cell>
          <cell r="AA1552" t="str">
            <v/>
          </cell>
          <cell r="AB1552">
            <v>2</v>
          </cell>
        </row>
        <row r="1553">
          <cell r="B1553">
            <v>6800</v>
          </cell>
          <cell r="C1553" t="str">
            <v>קרית אתא</v>
          </cell>
          <cell r="D1553">
            <v>45056</v>
          </cell>
          <cell r="E1553" t="str">
            <v>טב</v>
          </cell>
          <cell r="F1553" t="str">
            <v>טב קרית אתא</v>
          </cell>
          <cell r="G1553" t="str">
            <v>הבית היהודי בקרית אתא בראשות אריה מייזלס</v>
          </cell>
          <cell r="I1553" t="str">
            <v xml:space="preserve">קרית אתא </v>
          </cell>
          <cell r="J1553">
            <v>17510</v>
          </cell>
          <cell r="K1553">
            <v>17510</v>
          </cell>
          <cell r="L1553">
            <v>8.1324957167332956E-2</v>
          </cell>
          <cell r="M1553">
            <v>1424</v>
          </cell>
          <cell r="N1553">
            <v>8.1324957167332956E-2</v>
          </cell>
          <cell r="O1553">
            <v>1424</v>
          </cell>
          <cell r="P1553">
            <v>17</v>
          </cell>
          <cell r="Q1553" t="b">
            <v>1</v>
          </cell>
          <cell r="R1553">
            <v>1.4</v>
          </cell>
          <cell r="S1553">
            <v>1030</v>
          </cell>
          <cell r="T1553">
            <v>16.399999999999999</v>
          </cell>
          <cell r="U1553" t="str">
            <v>Gap</v>
          </cell>
          <cell r="V1553">
            <v>0</v>
          </cell>
          <cell r="W1553" t="str">
            <v>TRUE קרית אתא</v>
          </cell>
          <cell r="X1553">
            <v>16761</v>
          </cell>
          <cell r="Y1553">
            <v>1</v>
          </cell>
          <cell r="Z1553">
            <v>17</v>
          </cell>
          <cell r="AA1553" t="str">
            <v/>
          </cell>
          <cell r="AB1553">
            <v>1</v>
          </cell>
        </row>
        <row r="1554">
          <cell r="B1554">
            <v>6800</v>
          </cell>
          <cell r="C1554" t="str">
            <v>קרית אתא</v>
          </cell>
          <cell r="D1554">
            <v>45056</v>
          </cell>
          <cell r="E1554" t="str">
            <v>ג</v>
          </cell>
          <cell r="F1554" t="str">
            <v>ג קרית אתא</v>
          </cell>
          <cell r="G1554" t="str">
            <v>המפלגה למען התושב בקרית אתא בראשות סימיון מושיאשוילי</v>
          </cell>
          <cell r="I1554" t="str">
            <v xml:space="preserve">קרית אתא </v>
          </cell>
          <cell r="J1554">
            <v>17510</v>
          </cell>
          <cell r="K1554">
            <v>17510</v>
          </cell>
          <cell r="L1554">
            <v>6.7732724157624213E-2</v>
          </cell>
          <cell r="M1554">
            <v>1186</v>
          </cell>
          <cell r="N1554">
            <v>6.7732724157624213E-2</v>
          </cell>
          <cell r="O1554">
            <v>1186</v>
          </cell>
          <cell r="P1554">
            <v>17</v>
          </cell>
          <cell r="Q1554" t="b">
            <v>1</v>
          </cell>
          <cell r="R1554">
            <v>1.2</v>
          </cell>
          <cell r="S1554">
            <v>1030</v>
          </cell>
          <cell r="T1554">
            <v>16.399999999999999</v>
          </cell>
          <cell r="U1554" t="str">
            <v>Gap</v>
          </cell>
          <cell r="V1554">
            <v>0</v>
          </cell>
          <cell r="W1554" t="str">
            <v>TRUE קרית אתא</v>
          </cell>
          <cell r="X1554">
            <v>16761</v>
          </cell>
          <cell r="Y1554">
            <v>1</v>
          </cell>
          <cell r="Z1554">
            <v>17</v>
          </cell>
          <cell r="AA1554" t="str">
            <v/>
          </cell>
          <cell r="AB1554">
            <v>1</v>
          </cell>
        </row>
        <row r="1555">
          <cell r="B1555">
            <v>6800</v>
          </cell>
          <cell r="C1555" t="str">
            <v>קרית אתא</v>
          </cell>
          <cell r="D1555">
            <v>45056</v>
          </cell>
          <cell r="E1555" t="str">
            <v>אמת</v>
          </cell>
          <cell r="F1555" t="str">
            <v>אמת קרית אתא</v>
          </cell>
          <cell r="G1555" t="str">
            <v>אמת בראשות יורם צברי</v>
          </cell>
          <cell r="I1555" t="str">
            <v xml:space="preserve">קרית אתא </v>
          </cell>
          <cell r="J1555">
            <v>17510</v>
          </cell>
          <cell r="K1555">
            <v>17510</v>
          </cell>
          <cell r="L1555">
            <v>6.384922901199315E-2</v>
          </cell>
          <cell r="M1555">
            <v>1118</v>
          </cell>
          <cell r="N1555">
            <v>6.384922901199315E-2</v>
          </cell>
          <cell r="O1555">
            <v>1118</v>
          </cell>
          <cell r="P1555">
            <v>17</v>
          </cell>
          <cell r="Q1555" t="b">
            <v>1</v>
          </cell>
          <cell r="R1555">
            <v>1.1000000000000001</v>
          </cell>
          <cell r="S1555">
            <v>1030</v>
          </cell>
          <cell r="T1555">
            <v>16.399999999999999</v>
          </cell>
          <cell r="U1555" t="str">
            <v>Gap</v>
          </cell>
          <cell r="V1555">
            <v>0</v>
          </cell>
          <cell r="W1555" t="str">
            <v>TRUE קרית אתא</v>
          </cell>
          <cell r="X1555">
            <v>16761</v>
          </cell>
          <cell r="Y1555">
            <v>1</v>
          </cell>
          <cell r="Z1555">
            <v>17</v>
          </cell>
          <cell r="AA1555" t="str">
            <v/>
          </cell>
          <cell r="AB1555">
            <v>1</v>
          </cell>
        </row>
        <row r="1556">
          <cell r="B1556">
            <v>6800</v>
          </cell>
          <cell r="C1556" t="str">
            <v>קרית אתא</v>
          </cell>
          <cell r="D1556">
            <v>45056</v>
          </cell>
          <cell r="E1556" t="str">
            <v>די</v>
          </cell>
          <cell r="F1556" t="str">
            <v>די קרית אתא</v>
          </cell>
          <cell r="G1556" t="str">
            <v>צדק חברתי</v>
          </cell>
          <cell r="H1556" t="str">
            <v>איש-לב ג'ילו</v>
          </cell>
          <cell r="I1556" t="str">
            <v>קרית אתא איש-לב ג'ילו</v>
          </cell>
          <cell r="J1556">
            <v>17510</v>
          </cell>
          <cell r="K1556">
            <v>17510</v>
          </cell>
          <cell r="L1556">
            <v>4.2775556824671615E-2</v>
          </cell>
          <cell r="M1556">
            <v>749</v>
          </cell>
          <cell r="N1556">
            <v>4.2775556824671615E-2</v>
          </cell>
          <cell r="O1556">
            <v>749</v>
          </cell>
          <cell r="P1556">
            <v>17</v>
          </cell>
          <cell r="Q1556" t="b">
            <v>0</v>
          </cell>
          <cell r="R1556">
            <v>0</v>
          </cell>
          <cell r="S1556">
            <v>1030</v>
          </cell>
          <cell r="T1556">
            <v>16.399999999999999</v>
          </cell>
          <cell r="U1556" t="str">
            <v>Gap</v>
          </cell>
          <cell r="V1556">
            <v>0</v>
          </cell>
          <cell r="W1556" t="str">
            <v>FALSE קרית אתא</v>
          </cell>
          <cell r="X1556">
            <v>749</v>
          </cell>
          <cell r="Y1556">
            <v>0</v>
          </cell>
          <cell r="Z1556">
            <v>17</v>
          </cell>
          <cell r="AA1556" t="str">
            <v/>
          </cell>
          <cell r="AB1556">
            <v>0</v>
          </cell>
        </row>
        <row r="1557">
          <cell r="B1557">
            <v>9500</v>
          </cell>
          <cell r="C1557" t="str">
            <v>קרית ביאליק</v>
          </cell>
          <cell r="D1557">
            <v>34470</v>
          </cell>
          <cell r="E1557" t="str">
            <v>חי</v>
          </cell>
          <cell r="F1557" t="str">
            <v>חי קרית ביאליק</v>
          </cell>
          <cell r="G1557" t="str">
            <v>כולנו ביאליק בראשות אלי דוקורסקי</v>
          </cell>
          <cell r="H1557" t="str">
            <v>דוקורסקי אלי</v>
          </cell>
          <cell r="I1557" t="str">
            <v>קרית ביאליק דוקורסקי אלי</v>
          </cell>
          <cell r="J1557">
            <v>15206</v>
          </cell>
          <cell r="K1557">
            <v>15205</v>
          </cell>
          <cell r="L1557">
            <v>0.2879784295672761</v>
          </cell>
          <cell r="M1557">
            <v>4379</v>
          </cell>
          <cell r="N1557">
            <v>0.2879784295672761</v>
          </cell>
          <cell r="O1557">
            <v>4379</v>
          </cell>
          <cell r="P1557">
            <v>15</v>
          </cell>
          <cell r="Q1557" t="b">
            <v>1</v>
          </cell>
          <cell r="R1557">
            <v>4.3</v>
          </cell>
          <cell r="S1557">
            <v>1014</v>
          </cell>
          <cell r="T1557">
            <v>13.899999999999999</v>
          </cell>
          <cell r="U1557" t="str">
            <v>Gap</v>
          </cell>
          <cell r="V1557">
            <v>1</v>
          </cell>
          <cell r="W1557" t="str">
            <v>TRUE קרית ביאליק</v>
          </cell>
          <cell r="X1557">
            <v>14122</v>
          </cell>
          <cell r="Y1557">
            <v>5</v>
          </cell>
          <cell r="Z1557">
            <v>16</v>
          </cell>
          <cell r="AA1557" t="str">
            <v>Gap</v>
          </cell>
          <cell r="AB1557">
            <v>5</v>
          </cell>
        </row>
        <row r="1558">
          <cell r="B1558">
            <v>9500</v>
          </cell>
          <cell r="C1558" t="str">
            <v>קרית ביאליק</v>
          </cell>
          <cell r="D1558">
            <v>34470</v>
          </cell>
          <cell r="E1558" t="str">
            <v>נט</v>
          </cell>
          <cell r="F1558" t="str">
            <v>נט קרית ביאליק</v>
          </cell>
          <cell r="G1558" t="str">
            <v>ביאליק נטו בראשות יוסי אזריאל</v>
          </cell>
          <cell r="I1558" t="str">
            <v xml:space="preserve">קרית ביאליק </v>
          </cell>
          <cell r="J1558">
            <v>15206</v>
          </cell>
          <cell r="K1558">
            <v>15205</v>
          </cell>
          <cell r="L1558">
            <v>0.16177824542943575</v>
          </cell>
          <cell r="M1558">
            <v>2460</v>
          </cell>
          <cell r="N1558">
            <v>0.16177824542943575</v>
          </cell>
          <cell r="O1558">
            <v>2460</v>
          </cell>
          <cell r="P1558">
            <v>15</v>
          </cell>
          <cell r="Q1558" t="b">
            <v>1</v>
          </cell>
          <cell r="R1558">
            <v>2.4</v>
          </cell>
          <cell r="S1558">
            <v>1014</v>
          </cell>
          <cell r="T1558">
            <v>13.899999999999999</v>
          </cell>
          <cell r="U1558" t="str">
            <v>Gap</v>
          </cell>
          <cell r="V1558">
            <v>0</v>
          </cell>
          <cell r="W1558" t="str">
            <v>TRUE קרית ביאליק</v>
          </cell>
          <cell r="X1558">
            <v>14122</v>
          </cell>
          <cell r="Y1558">
            <v>3</v>
          </cell>
          <cell r="Z1558">
            <v>16</v>
          </cell>
          <cell r="AA1558" t="str">
            <v>Gap</v>
          </cell>
          <cell r="AB1558">
            <v>3</v>
          </cell>
        </row>
        <row r="1559">
          <cell r="B1559">
            <v>9500</v>
          </cell>
          <cell r="C1559" t="str">
            <v>קרית ביאליק</v>
          </cell>
          <cell r="D1559">
            <v>34470</v>
          </cell>
          <cell r="E1559" t="str">
            <v>מ</v>
          </cell>
          <cell r="F1559" t="str">
            <v>מ קרית ביאליק</v>
          </cell>
          <cell r="G1559" t="str">
            <v>התנועה החברתית בראשות ירון מזוז</v>
          </cell>
          <cell r="I1559" t="str">
            <v xml:space="preserve">קרית ביאליק </v>
          </cell>
          <cell r="J1559">
            <v>15206</v>
          </cell>
          <cell r="K1559">
            <v>15205</v>
          </cell>
          <cell r="L1559">
            <v>0.13310535315007235</v>
          </cell>
          <cell r="M1559">
            <v>2024</v>
          </cell>
          <cell r="N1559">
            <v>0.13310535315007235</v>
          </cell>
          <cell r="O1559">
            <v>2024.0000000000002</v>
          </cell>
          <cell r="P1559">
            <v>15</v>
          </cell>
          <cell r="Q1559" t="b">
            <v>1</v>
          </cell>
          <cell r="R1559">
            <v>2</v>
          </cell>
          <cell r="S1559">
            <v>1014</v>
          </cell>
          <cell r="T1559">
            <v>13.899999999999999</v>
          </cell>
          <cell r="U1559" t="str">
            <v>Gap</v>
          </cell>
          <cell r="V1559">
            <v>0</v>
          </cell>
          <cell r="W1559" t="str">
            <v>TRUE קרית ביאליק</v>
          </cell>
          <cell r="X1559">
            <v>14122</v>
          </cell>
          <cell r="Y1559">
            <v>2</v>
          </cell>
          <cell r="Z1559">
            <v>16</v>
          </cell>
          <cell r="AA1559" t="str">
            <v>Gap</v>
          </cell>
          <cell r="AB1559">
            <v>2</v>
          </cell>
        </row>
        <row r="1560">
          <cell r="B1560">
            <v>9500</v>
          </cell>
          <cell r="C1560" t="str">
            <v>קרית ביאליק</v>
          </cell>
          <cell r="D1560">
            <v>34470</v>
          </cell>
          <cell r="E1560" t="str">
            <v>ה</v>
          </cell>
          <cell r="F1560" t="str">
            <v>ה קרית ביאליק</v>
          </cell>
          <cell r="G1560" t="str">
            <v>מנהיגות חדשה לקרית ביאליק בראשות צביקה ברקאי</v>
          </cell>
          <cell r="H1560" t="str">
            <v>ברקאי צביקה</v>
          </cell>
          <cell r="I1560" t="str">
            <v>קרית ביאליק ברקאי צביקה</v>
          </cell>
          <cell r="J1560">
            <v>15206</v>
          </cell>
          <cell r="K1560">
            <v>15205</v>
          </cell>
          <cell r="L1560">
            <v>0.11469156911745364</v>
          </cell>
          <cell r="M1560">
            <v>1744</v>
          </cell>
          <cell r="N1560">
            <v>0.11469156911745364</v>
          </cell>
          <cell r="O1560">
            <v>1744</v>
          </cell>
          <cell r="P1560">
            <v>15</v>
          </cell>
          <cell r="Q1560" t="b">
            <v>1</v>
          </cell>
          <cell r="R1560">
            <v>1.7</v>
          </cell>
          <cell r="S1560">
            <v>1014</v>
          </cell>
          <cell r="T1560">
            <v>13.899999999999999</v>
          </cell>
          <cell r="U1560" t="str">
            <v>Gap</v>
          </cell>
          <cell r="V1560">
            <v>0</v>
          </cell>
          <cell r="W1560" t="str">
            <v>TRUE קרית ביאליק</v>
          </cell>
          <cell r="X1560">
            <v>14122</v>
          </cell>
          <cell r="Y1560">
            <v>2</v>
          </cell>
          <cell r="Z1560">
            <v>16</v>
          </cell>
          <cell r="AA1560" t="str">
            <v>Gap</v>
          </cell>
          <cell r="AB1560">
            <v>2</v>
          </cell>
        </row>
        <row r="1561">
          <cell r="B1561">
            <v>9500</v>
          </cell>
          <cell r="C1561" t="str">
            <v>קרית ביאליק</v>
          </cell>
          <cell r="D1561">
            <v>34470</v>
          </cell>
          <cell r="E1561" t="str">
            <v>צ</v>
          </cell>
          <cell r="F1561" t="str">
            <v>צ קרית ביאליק</v>
          </cell>
          <cell r="G1561" t="str">
            <v>צעירים למען ביאליק</v>
          </cell>
          <cell r="H1561" t="str">
            <v>אוצקובסקי שני</v>
          </cell>
          <cell r="I1561" t="str">
            <v>קרית ביאליק אוצקובסקי שני</v>
          </cell>
          <cell r="J1561">
            <v>15206</v>
          </cell>
          <cell r="K1561">
            <v>15205</v>
          </cell>
          <cell r="L1561">
            <v>0.11114033933973431</v>
          </cell>
          <cell r="M1561">
            <v>1690</v>
          </cell>
          <cell r="N1561">
            <v>0.11114033933973431</v>
          </cell>
          <cell r="O1561">
            <v>1690</v>
          </cell>
          <cell r="P1561">
            <v>15</v>
          </cell>
          <cell r="Q1561" t="b">
            <v>1</v>
          </cell>
          <cell r="R1561">
            <v>1.7</v>
          </cell>
          <cell r="S1561">
            <v>1014</v>
          </cell>
          <cell r="T1561">
            <v>13.899999999999999</v>
          </cell>
          <cell r="U1561" t="str">
            <v>Gap</v>
          </cell>
          <cell r="V1561">
            <v>0</v>
          </cell>
          <cell r="W1561" t="str">
            <v>TRUE קרית ביאליק</v>
          </cell>
          <cell r="X1561">
            <v>14122</v>
          </cell>
          <cell r="Y1561">
            <v>2</v>
          </cell>
          <cell r="Z1561">
            <v>16</v>
          </cell>
          <cell r="AA1561" t="str">
            <v>Gap</v>
          </cell>
          <cell r="AB1561">
            <v>2</v>
          </cell>
        </row>
        <row r="1562">
          <cell r="B1562">
            <v>9500</v>
          </cell>
          <cell r="C1562" t="str">
            <v>קרית ביאליק</v>
          </cell>
          <cell r="D1562">
            <v>34470</v>
          </cell>
          <cell r="E1562" t="str">
            <v>ל</v>
          </cell>
          <cell r="F1562" t="str">
            <v>ל קרית ביאליק</v>
          </cell>
          <cell r="G1562" t="str">
            <v>ביאליק ביתנו בראשות נחום רצ'בסקי</v>
          </cell>
          <cell r="I1562" t="str">
            <v xml:space="preserve">קרית ביאליק </v>
          </cell>
          <cell r="J1562">
            <v>15206</v>
          </cell>
          <cell r="K1562">
            <v>15205</v>
          </cell>
          <cell r="L1562">
            <v>6.3264500854925687E-2</v>
          </cell>
          <cell r="M1562">
            <v>962</v>
          </cell>
          <cell r="N1562">
            <v>6.3264500854925687E-2</v>
          </cell>
          <cell r="O1562">
            <v>962</v>
          </cell>
          <cell r="P1562">
            <v>15</v>
          </cell>
          <cell r="Q1562" t="b">
            <v>1</v>
          </cell>
          <cell r="R1562">
            <v>0.9</v>
          </cell>
          <cell r="S1562">
            <v>1014</v>
          </cell>
          <cell r="T1562">
            <v>13.899999999999999</v>
          </cell>
          <cell r="U1562" t="str">
            <v>Gap</v>
          </cell>
          <cell r="V1562">
            <v>0</v>
          </cell>
          <cell r="W1562" t="str">
            <v>TRUE קרית ביאליק</v>
          </cell>
          <cell r="X1562">
            <v>14122</v>
          </cell>
          <cell r="Y1562">
            <v>1</v>
          </cell>
          <cell r="Z1562">
            <v>16</v>
          </cell>
          <cell r="AA1562" t="str">
            <v>Gap</v>
          </cell>
          <cell r="AB1562">
            <v>1</v>
          </cell>
        </row>
        <row r="1563">
          <cell r="B1563">
            <v>9500</v>
          </cell>
          <cell r="C1563" t="str">
            <v>קרית ביאליק</v>
          </cell>
          <cell r="D1563">
            <v>34470</v>
          </cell>
          <cell r="E1563" t="str">
            <v>יד</v>
          </cell>
          <cell r="F1563" t="str">
            <v>יד קרית ביאליק</v>
          </cell>
          <cell r="G1563" t="str">
            <v>סיעת עתיד בראשות יוסי דואק</v>
          </cell>
          <cell r="I1563" t="str">
            <v xml:space="preserve">קרית ביאליק </v>
          </cell>
          <cell r="J1563">
            <v>15206</v>
          </cell>
          <cell r="K1563">
            <v>15205</v>
          </cell>
          <cell r="L1563">
            <v>5.6753912929106934E-2</v>
          </cell>
          <cell r="M1563">
            <v>863</v>
          </cell>
          <cell r="N1563">
            <v>5.6753912929106934E-2</v>
          </cell>
          <cell r="O1563">
            <v>863</v>
          </cell>
          <cell r="P1563">
            <v>15</v>
          </cell>
          <cell r="Q1563" t="b">
            <v>1</v>
          </cell>
          <cell r="R1563">
            <v>0.9</v>
          </cell>
          <cell r="S1563">
            <v>1014</v>
          </cell>
          <cell r="T1563">
            <v>13.899999999999999</v>
          </cell>
          <cell r="U1563" t="str">
            <v>Gap</v>
          </cell>
          <cell r="V1563">
            <v>0</v>
          </cell>
          <cell r="W1563" t="str">
            <v>TRUE קרית ביאליק</v>
          </cell>
          <cell r="X1563">
            <v>14122</v>
          </cell>
          <cell r="Y1563">
            <v>1</v>
          </cell>
          <cell r="Z1563">
            <v>16</v>
          </cell>
          <cell r="AA1563" t="str">
            <v>Gap</v>
          </cell>
          <cell r="AB1563">
            <v>1</v>
          </cell>
        </row>
        <row r="1564">
          <cell r="B1564">
            <v>9500</v>
          </cell>
          <cell r="C1564" t="str">
            <v>קרית ביאליק</v>
          </cell>
          <cell r="D1564">
            <v>34470</v>
          </cell>
          <cell r="E1564" t="str">
            <v>טב</v>
          </cell>
          <cell r="F1564" t="str">
            <v>טב קרית ביאליק</v>
          </cell>
          <cell r="G1564" t="str">
            <v>הבית היהודי</v>
          </cell>
          <cell r="I1564" t="str">
            <v xml:space="preserve">קרית ביאליק </v>
          </cell>
          <cell r="J1564">
            <v>15206</v>
          </cell>
          <cell r="K1564">
            <v>15205</v>
          </cell>
          <cell r="L1564">
            <v>4.6955149283177691E-2</v>
          </cell>
          <cell r="M1564">
            <v>714</v>
          </cell>
          <cell r="N1564">
            <v>4.6955149283177691E-2</v>
          </cell>
          <cell r="O1564">
            <v>714</v>
          </cell>
          <cell r="P1564">
            <v>15</v>
          </cell>
          <cell r="Q1564" t="b">
            <v>0</v>
          </cell>
          <cell r="R1564">
            <v>0</v>
          </cell>
          <cell r="S1564">
            <v>1014</v>
          </cell>
          <cell r="T1564">
            <v>13.899999999999999</v>
          </cell>
          <cell r="U1564" t="str">
            <v>Gap</v>
          </cell>
          <cell r="V1564">
            <v>0</v>
          </cell>
          <cell r="W1564" t="str">
            <v>FALSE קרית ביאליק</v>
          </cell>
          <cell r="X1564">
            <v>1083</v>
          </cell>
          <cell r="Y1564">
            <v>0</v>
          </cell>
          <cell r="Z1564">
            <v>16</v>
          </cell>
          <cell r="AA1564" t="str">
            <v>Gap</v>
          </cell>
          <cell r="AB1564">
            <v>0</v>
          </cell>
        </row>
        <row r="1565">
          <cell r="B1565">
            <v>9500</v>
          </cell>
          <cell r="C1565" t="str">
            <v>קרית ביאליק</v>
          </cell>
          <cell r="D1565">
            <v>34470</v>
          </cell>
          <cell r="E1565" t="str">
            <v>אמת</v>
          </cell>
          <cell r="F1565" t="str">
            <v>אמת קרית ביאליק</v>
          </cell>
          <cell r="G1565" t="str">
            <v>רשימת אמת למועצת העיר</v>
          </cell>
          <cell r="I1565" t="str">
            <v xml:space="preserve">קרית ביאליק </v>
          </cell>
          <cell r="J1565">
            <v>15206</v>
          </cell>
          <cell r="K1565">
            <v>15205</v>
          </cell>
          <cell r="L1565">
            <v>2.4266736814415362E-2</v>
          </cell>
          <cell r="M1565">
            <v>369</v>
          </cell>
          <cell r="N1565">
            <v>2.4266736814415362E-2</v>
          </cell>
          <cell r="O1565">
            <v>369</v>
          </cell>
          <cell r="P1565">
            <v>15</v>
          </cell>
          <cell r="Q1565" t="b">
            <v>0</v>
          </cell>
          <cell r="R1565">
            <v>0</v>
          </cell>
          <cell r="S1565">
            <v>1014</v>
          </cell>
          <cell r="T1565">
            <v>13.899999999999999</v>
          </cell>
          <cell r="U1565" t="str">
            <v>Gap</v>
          </cell>
          <cell r="V1565">
            <v>0</v>
          </cell>
          <cell r="W1565" t="str">
            <v>FALSE קרית ביאליק</v>
          </cell>
          <cell r="X1565">
            <v>1083</v>
          </cell>
          <cell r="Y1565">
            <v>0</v>
          </cell>
          <cell r="Z1565">
            <v>16</v>
          </cell>
          <cell r="AA1565" t="str">
            <v>Gap</v>
          </cell>
          <cell r="AB1565">
            <v>0</v>
          </cell>
        </row>
        <row r="1566">
          <cell r="B1566">
            <v>2630</v>
          </cell>
          <cell r="C1566" t="str">
            <v>קרית גת</v>
          </cell>
          <cell r="D1566">
            <v>39806</v>
          </cell>
          <cell r="E1566" t="str">
            <v>אב</v>
          </cell>
          <cell r="F1566" t="str">
            <v>אב קרית גת</v>
          </cell>
          <cell r="G1566" t="str">
            <v>התחדשות בראשות חיים אברג'ל</v>
          </cell>
          <cell r="H1566" t="str">
            <v>אברג'ל חיים</v>
          </cell>
          <cell r="I1566" t="str">
            <v>קרית גת אברג'ל חיים</v>
          </cell>
          <cell r="J1566">
            <v>41827</v>
          </cell>
          <cell r="K1566">
            <v>41827</v>
          </cell>
          <cell r="L1566">
            <v>0.51179859899108227</v>
          </cell>
          <cell r="M1566">
            <v>21407</v>
          </cell>
          <cell r="N1566">
            <v>0.51179859899108227</v>
          </cell>
          <cell r="O1566">
            <v>21406.999999999996</v>
          </cell>
          <cell r="P1566">
            <v>17</v>
          </cell>
          <cell r="Q1566" t="b">
            <v>1</v>
          </cell>
          <cell r="R1566">
            <v>8.6999999999999993</v>
          </cell>
          <cell r="S1566">
            <v>2460</v>
          </cell>
          <cell r="T1566">
            <v>14.100000000000001</v>
          </cell>
          <cell r="U1566" t="str">
            <v>Gap</v>
          </cell>
          <cell r="V1566">
            <v>0</v>
          </cell>
          <cell r="W1566" t="str">
            <v>TRUE קרית גת</v>
          </cell>
          <cell r="X1566">
            <v>34654</v>
          </cell>
          <cell r="Y1566">
            <v>2</v>
          </cell>
          <cell r="Z1566">
            <v>14</v>
          </cell>
          <cell r="AA1566" t="str">
            <v>Gap</v>
          </cell>
          <cell r="AB1566">
            <v>2</v>
          </cell>
        </row>
        <row r="1567">
          <cell r="B1567">
            <v>2630</v>
          </cell>
          <cell r="C1567" t="str">
            <v>קרית גת</v>
          </cell>
          <cell r="D1567">
            <v>39806</v>
          </cell>
          <cell r="E1567" t="str">
            <v>כנ</v>
          </cell>
          <cell r="F1567" t="str">
            <v>כנ קרית גת</v>
          </cell>
          <cell r="G1567" t="str">
            <v>תדמית בראשות אבירם דהרי</v>
          </cell>
          <cell r="H1567" t="str">
            <v>דהרי אבירם</v>
          </cell>
          <cell r="I1567" t="str">
            <v>קרית גת דהרי אבירם</v>
          </cell>
          <cell r="J1567">
            <v>41827</v>
          </cell>
          <cell r="K1567">
            <v>41827</v>
          </cell>
          <cell r="L1567">
            <v>0.10390417672795084</v>
          </cell>
          <cell r="M1567">
            <v>4346</v>
          </cell>
          <cell r="N1567">
            <v>0.10390417672795084</v>
          </cell>
          <cell r="O1567">
            <v>4346</v>
          </cell>
          <cell r="P1567">
            <v>17</v>
          </cell>
          <cell r="Q1567" t="b">
            <v>1</v>
          </cell>
          <cell r="R1567">
            <v>1.8</v>
          </cell>
          <cell r="S1567">
            <v>2460</v>
          </cell>
          <cell r="T1567">
            <v>14.100000000000001</v>
          </cell>
          <cell r="U1567" t="str">
            <v>Gap</v>
          </cell>
          <cell r="V1567">
            <v>1</v>
          </cell>
          <cell r="W1567" t="str">
            <v>TRUE קרית גת</v>
          </cell>
          <cell r="X1567">
            <v>34654</v>
          </cell>
          <cell r="Y1567">
            <v>3</v>
          </cell>
          <cell r="Z1567">
            <v>14</v>
          </cell>
          <cell r="AA1567" t="str">
            <v>Gap</v>
          </cell>
          <cell r="AB1567">
            <v>4</v>
          </cell>
        </row>
        <row r="1568">
          <cell r="B1568">
            <v>2630</v>
          </cell>
          <cell r="C1568" t="str">
            <v>קרית גת</v>
          </cell>
          <cell r="D1568">
            <v>39806</v>
          </cell>
          <cell r="E1568" t="str">
            <v>שסג</v>
          </cell>
          <cell r="F1568" t="str">
            <v>שסג קרית גת</v>
          </cell>
          <cell r="G1568" t="str">
            <v>התאחדות הספרדים ואגודת ישראל בראשות עמי ביטון למועצת העיר</v>
          </cell>
          <cell r="I1568" t="str">
            <v xml:space="preserve">קרית גת </v>
          </cell>
          <cell r="J1568">
            <v>41827</v>
          </cell>
          <cell r="K1568">
            <v>41827</v>
          </cell>
          <cell r="L1568">
            <v>8.2865134960671341E-2</v>
          </cell>
          <cell r="M1568">
            <v>3466</v>
          </cell>
          <cell r="N1568">
            <v>8.2865134960671341E-2</v>
          </cell>
          <cell r="O1568">
            <v>3466</v>
          </cell>
          <cell r="P1568">
            <v>17</v>
          </cell>
          <cell r="Q1568" t="b">
            <v>1</v>
          </cell>
          <cell r="R1568">
            <v>1.4</v>
          </cell>
          <cell r="S1568">
            <v>2460</v>
          </cell>
          <cell r="T1568">
            <v>14.100000000000001</v>
          </cell>
          <cell r="U1568" t="str">
            <v>Gap</v>
          </cell>
          <cell r="V1568">
            <v>0</v>
          </cell>
          <cell r="W1568" t="str">
            <v>TRUE קרית גת</v>
          </cell>
          <cell r="X1568">
            <v>34654</v>
          </cell>
          <cell r="Y1568">
            <v>2</v>
          </cell>
          <cell r="Z1568">
            <v>14</v>
          </cell>
          <cell r="AA1568" t="str">
            <v>Gap</v>
          </cell>
          <cell r="AB1568">
            <v>2</v>
          </cell>
        </row>
        <row r="1569">
          <cell r="B1569">
            <v>2630</v>
          </cell>
          <cell r="C1569" t="str">
            <v>קרית גת</v>
          </cell>
          <cell r="D1569">
            <v>39806</v>
          </cell>
          <cell r="E1569" t="str">
            <v>ל</v>
          </cell>
          <cell r="F1569" t="str">
            <v>ל קרית גת</v>
          </cell>
          <cell r="G1569" t="str">
            <v>קרית גת ביתנו</v>
          </cell>
          <cell r="I1569" t="str">
            <v xml:space="preserve">קרית גת </v>
          </cell>
          <cell r="J1569">
            <v>41827</v>
          </cell>
          <cell r="K1569">
            <v>41827</v>
          </cell>
          <cell r="L1569">
            <v>7.9326750663447063E-2</v>
          </cell>
          <cell r="M1569">
            <v>3318</v>
          </cell>
          <cell r="N1569">
            <v>7.9326750663447063E-2</v>
          </cell>
          <cell r="O1569">
            <v>3318.0000000000005</v>
          </cell>
          <cell r="P1569">
            <v>17</v>
          </cell>
          <cell r="Q1569" t="b">
            <v>1</v>
          </cell>
          <cell r="R1569">
            <v>1.3</v>
          </cell>
          <cell r="S1569">
            <v>2460</v>
          </cell>
          <cell r="T1569">
            <v>14.100000000000001</v>
          </cell>
          <cell r="U1569" t="str">
            <v>Gap</v>
          </cell>
          <cell r="V1569">
            <v>0</v>
          </cell>
          <cell r="W1569" t="str">
            <v>TRUE קרית גת</v>
          </cell>
          <cell r="X1569">
            <v>34654</v>
          </cell>
          <cell r="Y1569">
            <v>3</v>
          </cell>
          <cell r="Z1569">
            <v>14</v>
          </cell>
          <cell r="AA1569" t="str">
            <v>Gap</v>
          </cell>
          <cell r="AB1569">
            <v>3</v>
          </cell>
        </row>
        <row r="1570">
          <cell r="B1570">
            <v>2630</v>
          </cell>
          <cell r="C1570" t="str">
            <v>קרית גת</v>
          </cell>
          <cell r="D1570">
            <v>39806</v>
          </cell>
          <cell r="E1570" t="str">
            <v>מחל</v>
          </cell>
          <cell r="F1570" t="str">
            <v>מחל קרית גת</v>
          </cell>
          <cell r="G1570" t="str">
            <v>הליכוד-כוח חזק למועצה</v>
          </cell>
          <cell r="I1570" t="str">
            <v xml:space="preserve">קרית גת </v>
          </cell>
          <cell r="J1570">
            <v>41827</v>
          </cell>
          <cell r="K1570">
            <v>41827</v>
          </cell>
          <cell r="L1570">
            <v>5.0613240251512183E-2</v>
          </cell>
          <cell r="M1570">
            <v>2117</v>
          </cell>
          <cell r="N1570">
            <v>5.0613240251512183E-2</v>
          </cell>
          <cell r="O1570">
            <v>2117</v>
          </cell>
          <cell r="P1570">
            <v>17</v>
          </cell>
          <cell r="Q1570" t="b">
            <v>1</v>
          </cell>
          <cell r="R1570">
            <v>0.9</v>
          </cell>
          <cell r="S1570">
            <v>2460</v>
          </cell>
          <cell r="T1570">
            <v>14.100000000000001</v>
          </cell>
          <cell r="U1570" t="str">
            <v>Gap</v>
          </cell>
          <cell r="V1570">
            <v>0</v>
          </cell>
          <cell r="W1570" t="str">
            <v>TRUE קרית גת</v>
          </cell>
          <cell r="X1570">
            <v>34654</v>
          </cell>
          <cell r="Y1570">
            <v>2</v>
          </cell>
          <cell r="Z1570">
            <v>14</v>
          </cell>
          <cell r="AA1570" t="str">
            <v>Gap</v>
          </cell>
          <cell r="AB1570">
            <v>2</v>
          </cell>
        </row>
        <row r="1571">
          <cell r="B1571">
            <v>2630</v>
          </cell>
          <cell r="C1571" t="str">
            <v>קרית גת</v>
          </cell>
          <cell r="D1571">
            <v>39806</v>
          </cell>
          <cell r="E1571" t="str">
            <v>ער</v>
          </cell>
          <cell r="F1571" t="str">
            <v>ער קרית גת</v>
          </cell>
          <cell r="G1571" t="str">
            <v>התעוררות-הרשימה הצעירה למען עתיד קרית גת</v>
          </cell>
          <cell r="I1571" t="str">
            <v xml:space="preserve">קרית גת </v>
          </cell>
          <cell r="J1571">
            <v>41827</v>
          </cell>
          <cell r="K1571">
            <v>41827</v>
          </cell>
          <cell r="L1571">
            <v>3.92569392975829E-2</v>
          </cell>
          <cell r="M1571">
            <v>1642</v>
          </cell>
          <cell r="N1571">
            <v>3.92569392975829E-2</v>
          </cell>
          <cell r="O1571">
            <v>1642</v>
          </cell>
          <cell r="P1571">
            <v>17</v>
          </cell>
          <cell r="Q1571" t="b">
            <v>0</v>
          </cell>
          <cell r="R1571">
            <v>0</v>
          </cell>
          <cell r="S1571">
            <v>2460</v>
          </cell>
          <cell r="T1571">
            <v>14.100000000000001</v>
          </cell>
          <cell r="U1571" t="str">
            <v>Gap</v>
          </cell>
          <cell r="V1571">
            <v>0</v>
          </cell>
          <cell r="W1571" t="str">
            <v>FALSE קרית גת</v>
          </cell>
          <cell r="X1571">
            <v>7173</v>
          </cell>
          <cell r="Y1571">
            <v>2</v>
          </cell>
          <cell r="Z1571">
            <v>14</v>
          </cell>
          <cell r="AA1571" t="str">
            <v>Gap</v>
          </cell>
          <cell r="AB1571">
            <v>2</v>
          </cell>
        </row>
        <row r="1572">
          <cell r="B1572">
            <v>2630</v>
          </cell>
          <cell r="C1572" t="str">
            <v>קרית גת</v>
          </cell>
          <cell r="D1572">
            <v>39806</v>
          </cell>
          <cell r="E1572" t="str">
            <v>טב</v>
          </cell>
          <cell r="F1572" t="str">
            <v>טב קרית גת</v>
          </cell>
          <cell r="G1572" t="str">
            <v>הבית היהודי בראשות אילן חזן</v>
          </cell>
          <cell r="I1572" t="str">
            <v xml:space="preserve">קרית גת </v>
          </cell>
          <cell r="J1572">
            <v>41827</v>
          </cell>
          <cell r="K1572">
            <v>41827</v>
          </cell>
          <cell r="L1572">
            <v>3.2634422741291511E-2</v>
          </cell>
          <cell r="M1572">
            <v>1365</v>
          </cell>
          <cell r="N1572">
            <v>3.2634422741291511E-2</v>
          </cell>
          <cell r="O1572">
            <v>1365</v>
          </cell>
          <cell r="P1572">
            <v>17</v>
          </cell>
          <cell r="Q1572" t="b">
            <v>0</v>
          </cell>
          <cell r="R1572">
            <v>0</v>
          </cell>
          <cell r="S1572">
            <v>2460</v>
          </cell>
          <cell r="T1572">
            <v>14.100000000000001</v>
          </cell>
          <cell r="U1572" t="str">
            <v>Gap</v>
          </cell>
          <cell r="V1572">
            <v>0</v>
          </cell>
          <cell r="W1572" t="str">
            <v>FALSE קרית גת</v>
          </cell>
          <cell r="X1572">
            <v>7173</v>
          </cell>
          <cell r="Y1572">
            <v>0</v>
          </cell>
          <cell r="Z1572">
            <v>14</v>
          </cell>
          <cell r="AA1572" t="str">
            <v>Gap</v>
          </cell>
          <cell r="AB1572">
            <v>0</v>
          </cell>
        </row>
        <row r="1573">
          <cell r="B1573">
            <v>2630</v>
          </cell>
          <cell r="C1573" t="str">
            <v>קרית גת</v>
          </cell>
          <cell r="D1573">
            <v>39806</v>
          </cell>
          <cell r="E1573" t="str">
            <v>ד</v>
          </cell>
          <cell r="F1573" t="str">
            <v>ד קרית גת</v>
          </cell>
          <cell r="G1573" t="str">
            <v>דרך חדשה בראשות דודו בן לולו</v>
          </cell>
          <cell r="I1573" t="str">
            <v xml:space="preserve">קרית גת </v>
          </cell>
          <cell r="J1573">
            <v>41827</v>
          </cell>
          <cell r="K1573">
            <v>41827</v>
          </cell>
          <cell r="L1573">
            <v>2.5055586104669233E-2</v>
          </cell>
          <cell r="M1573">
            <v>1048</v>
          </cell>
          <cell r="N1573">
            <v>2.5055586104669233E-2</v>
          </cell>
          <cell r="O1573">
            <v>1048</v>
          </cell>
          <cell r="P1573">
            <v>17</v>
          </cell>
          <cell r="Q1573" t="b">
            <v>0</v>
          </cell>
          <cell r="R1573">
            <v>0</v>
          </cell>
          <cell r="S1573">
            <v>2460</v>
          </cell>
          <cell r="T1573">
            <v>14.100000000000001</v>
          </cell>
          <cell r="U1573" t="str">
            <v>Gap</v>
          </cell>
          <cell r="V1573">
            <v>0</v>
          </cell>
          <cell r="W1573" t="str">
            <v>FALSE קרית גת</v>
          </cell>
          <cell r="X1573">
            <v>7173</v>
          </cell>
          <cell r="Y1573">
            <v>0</v>
          </cell>
          <cell r="Z1573">
            <v>14</v>
          </cell>
          <cell r="AA1573" t="str">
            <v>Gap</v>
          </cell>
          <cell r="AB1573">
            <v>0</v>
          </cell>
        </row>
        <row r="1574">
          <cell r="B1574">
            <v>2630</v>
          </cell>
          <cell r="C1574" t="str">
            <v>קרית גת</v>
          </cell>
          <cell r="D1574">
            <v>39806</v>
          </cell>
          <cell r="E1574" t="str">
            <v>ח</v>
          </cell>
          <cell r="F1574" t="str">
            <v>ח קרית גת</v>
          </cell>
          <cell r="G1574" t="str">
            <v>בני חסון</v>
          </cell>
          <cell r="I1574" t="str">
            <v xml:space="preserve">קרית גת </v>
          </cell>
          <cell r="J1574">
            <v>41827</v>
          </cell>
          <cell r="K1574">
            <v>41827</v>
          </cell>
          <cell r="L1574">
            <v>2.4959954096636143E-2</v>
          </cell>
          <cell r="M1574">
            <v>1044</v>
          </cell>
          <cell r="N1574">
            <v>2.4959954096636143E-2</v>
          </cell>
          <cell r="O1574">
            <v>1044</v>
          </cell>
          <cell r="P1574">
            <v>17</v>
          </cell>
          <cell r="Q1574" t="b">
            <v>0</v>
          </cell>
          <cell r="R1574">
            <v>0</v>
          </cell>
          <cell r="S1574">
            <v>2460</v>
          </cell>
          <cell r="T1574">
            <v>14.100000000000001</v>
          </cell>
          <cell r="U1574" t="str">
            <v>Gap</v>
          </cell>
          <cell r="V1574">
            <v>0</v>
          </cell>
          <cell r="W1574" t="str">
            <v>FALSE קרית גת</v>
          </cell>
          <cell r="X1574">
            <v>7173</v>
          </cell>
          <cell r="Y1574">
            <v>0</v>
          </cell>
          <cell r="Z1574">
            <v>14</v>
          </cell>
          <cell r="AA1574" t="str">
            <v>Gap</v>
          </cell>
          <cell r="AB1574">
            <v>0</v>
          </cell>
        </row>
        <row r="1575">
          <cell r="B1575">
            <v>2630</v>
          </cell>
          <cell r="C1575" t="str">
            <v>קרית גת</v>
          </cell>
          <cell r="D1575">
            <v>39806</v>
          </cell>
          <cell r="E1575" t="str">
            <v>פז</v>
          </cell>
          <cell r="F1575" t="str">
            <v>פז קרית גת</v>
          </cell>
          <cell r="G1575" t="str">
            <v>תנועת הצעירים בראשות אמיר מכלוף</v>
          </cell>
          <cell r="I1575" t="str">
            <v xml:space="preserve">קרית גת </v>
          </cell>
          <cell r="J1575">
            <v>41827</v>
          </cell>
          <cell r="K1575">
            <v>41827</v>
          </cell>
          <cell r="L1575">
            <v>2.0202261696989982E-2</v>
          </cell>
          <cell r="M1575">
            <v>845</v>
          </cell>
          <cell r="N1575">
            <v>2.0202261696989982E-2</v>
          </cell>
          <cell r="O1575">
            <v>845</v>
          </cell>
          <cell r="P1575">
            <v>17</v>
          </cell>
          <cell r="Q1575" t="b">
            <v>0</v>
          </cell>
          <cell r="R1575">
            <v>0</v>
          </cell>
          <cell r="S1575">
            <v>2460</v>
          </cell>
          <cell r="T1575">
            <v>14.100000000000001</v>
          </cell>
          <cell r="U1575" t="str">
            <v>Gap</v>
          </cell>
          <cell r="V1575">
            <v>0</v>
          </cell>
          <cell r="W1575" t="str">
            <v>FALSE קרית גת</v>
          </cell>
          <cell r="X1575">
            <v>7173</v>
          </cell>
          <cell r="Y1575">
            <v>0</v>
          </cell>
          <cell r="Z1575">
            <v>14</v>
          </cell>
          <cell r="AA1575" t="str">
            <v>Gap</v>
          </cell>
          <cell r="AB1575">
            <v>0</v>
          </cell>
        </row>
        <row r="1576">
          <cell r="B1576">
            <v>2630</v>
          </cell>
          <cell r="C1576" t="str">
            <v>קרית גת</v>
          </cell>
          <cell r="D1576">
            <v>39806</v>
          </cell>
          <cell r="E1576" t="str">
            <v>יד</v>
          </cell>
          <cell r="F1576" t="str">
            <v>יד קרית גת</v>
          </cell>
          <cell r="G1576" t="str">
            <v>תנועת יד בראשות דוד יוסוביץ</v>
          </cell>
          <cell r="I1576" t="str">
            <v xml:space="preserve">קרית גת </v>
          </cell>
          <cell r="J1576">
            <v>41827</v>
          </cell>
          <cell r="K1576">
            <v>41827</v>
          </cell>
          <cell r="L1576">
            <v>1.6042269347550625E-2</v>
          </cell>
          <cell r="M1576">
            <v>671</v>
          </cell>
          <cell r="N1576">
            <v>1.6042269347550625E-2</v>
          </cell>
          <cell r="O1576">
            <v>671</v>
          </cell>
          <cell r="P1576">
            <v>17</v>
          </cell>
          <cell r="Q1576" t="b">
            <v>0</v>
          </cell>
          <cell r="R1576">
            <v>0</v>
          </cell>
          <cell r="S1576">
            <v>2460</v>
          </cell>
          <cell r="T1576">
            <v>14.100000000000001</v>
          </cell>
          <cell r="U1576" t="str">
            <v>Gap</v>
          </cell>
          <cell r="V1576">
            <v>0</v>
          </cell>
          <cell r="W1576" t="str">
            <v>FALSE קרית גת</v>
          </cell>
          <cell r="X1576">
            <v>7173</v>
          </cell>
          <cell r="Y1576">
            <v>0</v>
          </cell>
          <cell r="Z1576">
            <v>14</v>
          </cell>
          <cell r="AA1576" t="str">
            <v>Gap</v>
          </cell>
          <cell r="AB1576">
            <v>0</v>
          </cell>
        </row>
        <row r="1577">
          <cell r="B1577">
            <v>2630</v>
          </cell>
          <cell r="C1577" t="str">
            <v>קרית גת</v>
          </cell>
          <cell r="D1577">
            <v>39806</v>
          </cell>
          <cell r="E1577" t="str">
            <v>מ</v>
          </cell>
          <cell r="F1577" t="str">
            <v>מ קרית גת</v>
          </cell>
          <cell r="G1577" t="str">
            <v>יחד בתנופה מרצ ברשות חיים פרטוש</v>
          </cell>
          <cell r="I1577" t="str">
            <v xml:space="preserve">קרית גת </v>
          </cell>
          <cell r="J1577">
            <v>41827</v>
          </cell>
          <cell r="K1577">
            <v>41827</v>
          </cell>
          <cell r="L1577">
            <v>1.334066512061587E-2</v>
          </cell>
          <cell r="M1577">
            <v>558</v>
          </cell>
          <cell r="N1577">
            <v>1.334066512061587E-2</v>
          </cell>
          <cell r="O1577">
            <v>558</v>
          </cell>
          <cell r="P1577">
            <v>17</v>
          </cell>
          <cell r="Q1577" t="b">
            <v>0</v>
          </cell>
          <cell r="R1577">
            <v>0</v>
          </cell>
          <cell r="S1577">
            <v>2460</v>
          </cell>
          <cell r="T1577">
            <v>14.100000000000001</v>
          </cell>
          <cell r="U1577" t="str">
            <v>Gap</v>
          </cell>
          <cell r="V1577">
            <v>0</v>
          </cell>
          <cell r="W1577" t="str">
            <v>FALSE קרית גת</v>
          </cell>
          <cell r="X1577">
            <v>7173</v>
          </cell>
          <cell r="Y1577">
            <v>0</v>
          </cell>
          <cell r="Z1577">
            <v>14</v>
          </cell>
          <cell r="AA1577" t="str">
            <v>Gap</v>
          </cell>
          <cell r="AB1577">
            <v>0</v>
          </cell>
        </row>
        <row r="1578">
          <cell r="B1578">
            <v>2300</v>
          </cell>
          <cell r="C1578" t="str">
            <v>קרית טבעון</v>
          </cell>
          <cell r="D1578">
            <v>13296</v>
          </cell>
          <cell r="E1578" t="str">
            <v>אמת</v>
          </cell>
          <cell r="F1578" t="str">
            <v>אמת קרית טבעון</v>
          </cell>
          <cell r="G1578" t="str">
            <v>העבודה בראשות דוד אריאלי</v>
          </cell>
          <cell r="H1578" t="str">
            <v>אריאלי דוד</v>
          </cell>
          <cell r="I1578" t="str">
            <v>קרית טבעון אריאלי דוד</v>
          </cell>
          <cell r="J1578">
            <v>6759</v>
          </cell>
          <cell r="K1578">
            <v>6759</v>
          </cell>
          <cell r="L1578">
            <v>0.34102677910933571</v>
          </cell>
          <cell r="M1578">
            <v>2305</v>
          </cell>
          <cell r="N1578">
            <v>0.34102677910933571</v>
          </cell>
          <cell r="O1578">
            <v>2305</v>
          </cell>
          <cell r="P1578">
            <v>13</v>
          </cell>
          <cell r="Q1578" t="b">
            <v>1</v>
          </cell>
          <cell r="R1578">
            <v>4.4000000000000004</v>
          </cell>
          <cell r="S1578">
            <v>520</v>
          </cell>
          <cell r="T1578">
            <v>12.400000000000002</v>
          </cell>
          <cell r="U1578" t="str">
            <v>Gap</v>
          </cell>
          <cell r="V1578">
            <v>0</v>
          </cell>
          <cell r="W1578" t="str">
            <v>TRUE קרית טבעון</v>
          </cell>
          <cell r="X1578">
            <v>6503</v>
          </cell>
          <cell r="Y1578">
            <v>5</v>
          </cell>
          <cell r="Z1578">
            <v>13</v>
          </cell>
          <cell r="AA1578" t="str">
            <v/>
          </cell>
          <cell r="AB1578">
            <v>5</v>
          </cell>
        </row>
        <row r="1579">
          <cell r="B1579">
            <v>2300</v>
          </cell>
          <cell r="C1579" t="str">
            <v>קרית טבעון</v>
          </cell>
          <cell r="D1579">
            <v>13296</v>
          </cell>
          <cell r="E1579" t="str">
            <v>כן</v>
          </cell>
          <cell r="F1579" t="str">
            <v>כן קרית טבעון</v>
          </cell>
          <cell r="G1579" t="str">
            <v>כולנו טבעון</v>
          </cell>
          <cell r="H1579" t="str">
            <v>נבות אלון</v>
          </cell>
          <cell r="I1579" t="str">
            <v>קרית טבעון נבות אלון</v>
          </cell>
          <cell r="J1579">
            <v>6759</v>
          </cell>
          <cell r="K1579">
            <v>6759</v>
          </cell>
          <cell r="L1579">
            <v>0.23139517680130198</v>
          </cell>
          <cell r="M1579">
            <v>1564</v>
          </cell>
          <cell r="N1579">
            <v>0.23139517680130198</v>
          </cell>
          <cell r="O1579">
            <v>1564</v>
          </cell>
          <cell r="P1579">
            <v>13</v>
          </cell>
          <cell r="Q1579" t="b">
            <v>1</v>
          </cell>
          <cell r="R1579">
            <v>3</v>
          </cell>
          <cell r="S1579">
            <v>520</v>
          </cell>
          <cell r="T1579">
            <v>12.400000000000002</v>
          </cell>
          <cell r="U1579" t="str">
            <v>Gap</v>
          </cell>
          <cell r="V1579">
            <v>0</v>
          </cell>
          <cell r="W1579" t="str">
            <v>TRUE קרית טבעון</v>
          </cell>
          <cell r="X1579">
            <v>6503</v>
          </cell>
          <cell r="Y1579">
            <v>3</v>
          </cell>
          <cell r="Z1579">
            <v>13</v>
          </cell>
          <cell r="AA1579" t="str">
            <v/>
          </cell>
          <cell r="AB1579">
            <v>3</v>
          </cell>
        </row>
        <row r="1580">
          <cell r="B1580">
            <v>2300</v>
          </cell>
          <cell r="C1580" t="str">
            <v>קרית טבעון</v>
          </cell>
          <cell r="D1580">
            <v>13296</v>
          </cell>
          <cell r="E1580" t="str">
            <v>פה</v>
          </cell>
          <cell r="F1580" t="str">
            <v>פה קרית טבעון</v>
          </cell>
          <cell r="G1580" t="str">
            <v>יש עתיד בקריית טבעון</v>
          </cell>
          <cell r="H1580" t="str">
            <v>אשל אסולין אמנון</v>
          </cell>
          <cell r="I1580" t="str">
            <v>קרית טבעון אשל אסולין אמנון</v>
          </cell>
          <cell r="J1580">
            <v>6759</v>
          </cell>
          <cell r="K1580">
            <v>6759</v>
          </cell>
          <cell r="L1580">
            <v>0.16836810179020564</v>
          </cell>
          <cell r="M1580">
            <v>1138</v>
          </cell>
          <cell r="N1580">
            <v>0.16836810179020564</v>
          </cell>
          <cell r="O1580">
            <v>1138</v>
          </cell>
          <cell r="P1580">
            <v>13</v>
          </cell>
          <cell r="Q1580" t="b">
            <v>1</v>
          </cell>
          <cell r="R1580">
            <v>2.2000000000000002</v>
          </cell>
          <cell r="S1580">
            <v>520</v>
          </cell>
          <cell r="T1580">
            <v>12.400000000000002</v>
          </cell>
          <cell r="U1580" t="str">
            <v>Gap</v>
          </cell>
          <cell r="V1580">
            <v>0</v>
          </cell>
          <cell r="W1580" t="str">
            <v>TRUE קרית טבעון</v>
          </cell>
          <cell r="X1580">
            <v>6503</v>
          </cell>
          <cell r="Y1580">
            <v>2</v>
          </cell>
          <cell r="Z1580">
            <v>13</v>
          </cell>
          <cell r="AA1580" t="str">
            <v/>
          </cell>
          <cell r="AB1580">
            <v>2</v>
          </cell>
        </row>
        <row r="1581">
          <cell r="B1581">
            <v>2300</v>
          </cell>
          <cell r="C1581" t="str">
            <v>קרית טבעון</v>
          </cell>
          <cell r="D1581">
            <v>13296</v>
          </cell>
          <cell r="E1581" t="str">
            <v>חם</v>
          </cell>
          <cell r="F1581" t="str">
            <v>חם קרית טבעון</v>
          </cell>
          <cell r="G1581" t="str">
            <v>אני טיבעוני בראשות שמוליק שמחון</v>
          </cell>
          <cell r="H1581" t="str">
            <v>שמחון שמואל</v>
          </cell>
          <cell r="I1581" t="str">
            <v>קרית טבעון שמחון שמואל</v>
          </cell>
          <cell r="J1581">
            <v>6759</v>
          </cell>
          <cell r="K1581">
            <v>6759</v>
          </cell>
          <cell r="L1581">
            <v>0.14203284509542832</v>
          </cell>
          <cell r="M1581">
            <v>960</v>
          </cell>
          <cell r="N1581">
            <v>0.14203284509542832</v>
          </cell>
          <cell r="O1581">
            <v>960</v>
          </cell>
          <cell r="P1581">
            <v>13</v>
          </cell>
          <cell r="Q1581" t="b">
            <v>1</v>
          </cell>
          <cell r="R1581">
            <v>1.8</v>
          </cell>
          <cell r="S1581">
            <v>520</v>
          </cell>
          <cell r="T1581">
            <v>12.400000000000002</v>
          </cell>
          <cell r="U1581" t="str">
            <v>Gap</v>
          </cell>
          <cell r="V1581">
            <v>0</v>
          </cell>
          <cell r="W1581" t="str">
            <v>TRUE קרית טבעון</v>
          </cell>
          <cell r="X1581">
            <v>6503</v>
          </cell>
          <cell r="Y1581">
            <v>2</v>
          </cell>
          <cell r="Z1581">
            <v>13</v>
          </cell>
          <cell r="AA1581" t="str">
            <v/>
          </cell>
          <cell r="AB1581">
            <v>2</v>
          </cell>
        </row>
        <row r="1582">
          <cell r="B1582">
            <v>2300</v>
          </cell>
          <cell r="C1582" t="str">
            <v>קרית טבעון</v>
          </cell>
          <cell r="D1582">
            <v>13296</v>
          </cell>
          <cell r="E1582" t="str">
            <v>טב</v>
          </cell>
          <cell r="F1582" t="str">
            <v>טב קרית טבעון</v>
          </cell>
          <cell r="G1582" t="str">
            <v>הבית היהודי</v>
          </cell>
          <cell r="I1582" t="str">
            <v xml:space="preserve">קרית טבעון </v>
          </cell>
          <cell r="J1582">
            <v>6759</v>
          </cell>
          <cell r="K1582">
            <v>6759</v>
          </cell>
          <cell r="L1582">
            <v>7.9301671844947477E-2</v>
          </cell>
          <cell r="M1582">
            <v>536</v>
          </cell>
          <cell r="N1582">
            <v>7.9301671844947477E-2</v>
          </cell>
          <cell r="O1582">
            <v>536</v>
          </cell>
          <cell r="P1582">
            <v>13</v>
          </cell>
          <cell r="Q1582" t="b">
            <v>1</v>
          </cell>
          <cell r="R1582">
            <v>1</v>
          </cell>
          <cell r="S1582">
            <v>520</v>
          </cell>
          <cell r="T1582">
            <v>12.400000000000002</v>
          </cell>
          <cell r="U1582" t="str">
            <v>Gap</v>
          </cell>
          <cell r="V1582">
            <v>0</v>
          </cell>
          <cell r="W1582" t="str">
            <v>TRUE קרית טבעון</v>
          </cell>
          <cell r="X1582">
            <v>6503</v>
          </cell>
          <cell r="Y1582">
            <v>1</v>
          </cell>
          <cell r="Z1582">
            <v>13</v>
          </cell>
          <cell r="AA1582" t="str">
            <v/>
          </cell>
          <cell r="AB1582">
            <v>1</v>
          </cell>
        </row>
        <row r="1583">
          <cell r="B1583">
            <v>2300</v>
          </cell>
          <cell r="C1583" t="str">
            <v>קרית טבעון</v>
          </cell>
          <cell r="D1583">
            <v>13296</v>
          </cell>
          <cell r="E1583" t="str">
            <v>לב</v>
          </cell>
          <cell r="F1583" t="str">
            <v>לב קרית טבעון</v>
          </cell>
          <cell r="G1583" t="str">
            <v>לטובת טבעון</v>
          </cell>
          <cell r="H1583" t="str">
            <v>בן יוסף אבי</v>
          </cell>
          <cell r="I1583" t="str">
            <v>קרית טבעון בן יוסף אבי</v>
          </cell>
          <cell r="J1583">
            <v>6759</v>
          </cell>
          <cell r="K1583">
            <v>6759</v>
          </cell>
          <cell r="L1583">
            <v>3.7875425358780884E-2</v>
          </cell>
          <cell r="M1583">
            <v>256</v>
          </cell>
          <cell r="N1583">
            <v>3.7875425358780884E-2</v>
          </cell>
          <cell r="O1583">
            <v>256</v>
          </cell>
          <cell r="P1583">
            <v>13</v>
          </cell>
          <cell r="Q1583" t="b">
            <v>0</v>
          </cell>
          <cell r="R1583">
            <v>0</v>
          </cell>
          <cell r="S1583">
            <v>520</v>
          </cell>
          <cell r="T1583">
            <v>12.400000000000002</v>
          </cell>
          <cell r="U1583" t="str">
            <v>Gap</v>
          </cell>
          <cell r="V1583">
            <v>0</v>
          </cell>
          <cell r="W1583" t="str">
            <v>FALSE קרית טבעון</v>
          </cell>
          <cell r="X1583">
            <v>256</v>
          </cell>
          <cell r="Y1583">
            <v>0</v>
          </cell>
          <cell r="Z1583">
            <v>13</v>
          </cell>
          <cell r="AA1583" t="str">
            <v/>
          </cell>
          <cell r="AB1583">
            <v>0</v>
          </cell>
        </row>
        <row r="1584">
          <cell r="B1584">
            <v>9600</v>
          </cell>
          <cell r="C1584" t="str">
            <v>קרית ים</v>
          </cell>
          <cell r="D1584">
            <v>36758</v>
          </cell>
          <cell r="E1584" t="str">
            <v>חי</v>
          </cell>
          <cell r="F1584" t="str">
            <v>חי קרית ים</v>
          </cell>
          <cell r="G1584" t="str">
            <v>למען קרית ים בראשות שמואל סיסו</v>
          </cell>
          <cell r="H1584" t="str">
            <v>אבן צור דוד</v>
          </cell>
          <cell r="I1584" t="str">
            <v>קרית ים אבן צור דוד</v>
          </cell>
          <cell r="J1584">
            <v>10356</v>
          </cell>
          <cell r="K1584">
            <v>10356</v>
          </cell>
          <cell r="L1584">
            <v>0.29779837775202783</v>
          </cell>
          <cell r="M1584">
            <v>3084</v>
          </cell>
          <cell r="N1584">
            <v>0.29779837775202783</v>
          </cell>
          <cell r="O1584">
            <v>3084</v>
          </cell>
          <cell r="P1584">
            <v>15</v>
          </cell>
          <cell r="Q1584" t="b">
            <v>1</v>
          </cell>
          <cell r="R1584">
            <v>4.5</v>
          </cell>
          <cell r="S1584">
            <v>690</v>
          </cell>
          <cell r="T1584">
            <v>14.500000000000002</v>
          </cell>
          <cell r="U1584" t="str">
            <v>Gap</v>
          </cell>
          <cell r="V1584">
            <v>1</v>
          </cell>
          <cell r="W1584" t="str">
            <v>TRUE קרית ים</v>
          </cell>
          <cell r="X1584">
            <v>10057</v>
          </cell>
          <cell r="Y1584">
            <v>5</v>
          </cell>
          <cell r="Z1584">
            <v>15</v>
          </cell>
          <cell r="AA1584" t="str">
            <v/>
          </cell>
          <cell r="AB1584">
            <v>6</v>
          </cell>
        </row>
        <row r="1585">
          <cell r="B1585">
            <v>9600</v>
          </cell>
          <cell r="C1585" t="str">
            <v>קרית ים</v>
          </cell>
          <cell r="D1585">
            <v>36758</v>
          </cell>
          <cell r="E1585" t="str">
            <v>ל</v>
          </cell>
          <cell r="F1585" t="str">
            <v>ל קרית ים</v>
          </cell>
          <cell r="G1585" t="str">
            <v>קרית ים ביתנו</v>
          </cell>
          <cell r="I1585" t="str">
            <v xml:space="preserve">קרית ים </v>
          </cell>
          <cell r="J1585">
            <v>10356</v>
          </cell>
          <cell r="K1585">
            <v>10356</v>
          </cell>
          <cell r="L1585">
            <v>0.19611819235225955</v>
          </cell>
          <cell r="M1585">
            <v>2031</v>
          </cell>
          <cell r="N1585">
            <v>0.19611819235225955</v>
          </cell>
          <cell r="O1585">
            <v>2031</v>
          </cell>
          <cell r="P1585">
            <v>15</v>
          </cell>
          <cell r="Q1585" t="b">
            <v>1</v>
          </cell>
          <cell r="R1585">
            <v>2.9</v>
          </cell>
          <cell r="S1585">
            <v>690</v>
          </cell>
          <cell r="T1585">
            <v>14.500000000000002</v>
          </cell>
          <cell r="U1585" t="str">
            <v>Gap</v>
          </cell>
          <cell r="V1585">
            <v>0</v>
          </cell>
          <cell r="W1585" t="str">
            <v>TRUE קרית ים</v>
          </cell>
          <cell r="X1585">
            <v>10057</v>
          </cell>
          <cell r="Y1585">
            <v>3</v>
          </cell>
          <cell r="Z1585">
            <v>15</v>
          </cell>
          <cell r="AA1585" t="str">
            <v/>
          </cell>
          <cell r="AB1585">
            <v>3</v>
          </cell>
        </row>
        <row r="1586">
          <cell r="B1586">
            <v>9600</v>
          </cell>
          <cell r="C1586" t="str">
            <v>קרית ים</v>
          </cell>
          <cell r="D1586">
            <v>36758</v>
          </cell>
          <cell r="E1586" t="str">
            <v>א</v>
          </cell>
          <cell r="F1586" t="str">
            <v>א קרית ים</v>
          </cell>
          <cell r="G1586" t="str">
            <v>משנים כיוון בראשות אלי כהן</v>
          </cell>
          <cell r="I1586" t="str">
            <v xml:space="preserve">קרית ים </v>
          </cell>
          <cell r="J1586">
            <v>10356</v>
          </cell>
          <cell r="K1586">
            <v>10356</v>
          </cell>
          <cell r="L1586">
            <v>0.14947856315179606</v>
          </cell>
          <cell r="M1586">
            <v>1548</v>
          </cell>
          <cell r="N1586">
            <v>0.14947856315179606</v>
          </cell>
          <cell r="O1586">
            <v>1548</v>
          </cell>
          <cell r="P1586">
            <v>15</v>
          </cell>
          <cell r="Q1586" t="b">
            <v>1</v>
          </cell>
          <cell r="R1586">
            <v>2.2000000000000002</v>
          </cell>
          <cell r="S1586">
            <v>690</v>
          </cell>
          <cell r="T1586">
            <v>14.500000000000002</v>
          </cell>
          <cell r="U1586" t="str">
            <v>Gap</v>
          </cell>
          <cell r="V1586">
            <v>0</v>
          </cell>
          <cell r="W1586" t="str">
            <v>TRUE קרית ים</v>
          </cell>
          <cell r="X1586">
            <v>10057</v>
          </cell>
          <cell r="Y1586">
            <v>2</v>
          </cell>
          <cell r="Z1586">
            <v>15</v>
          </cell>
          <cell r="AA1586" t="str">
            <v/>
          </cell>
          <cell r="AB1586">
            <v>2</v>
          </cell>
        </row>
        <row r="1587">
          <cell r="B1587">
            <v>9600</v>
          </cell>
          <cell r="C1587" t="str">
            <v>קרית ים</v>
          </cell>
          <cell r="D1587">
            <v>36758</v>
          </cell>
          <cell r="E1587" t="str">
            <v>צ</v>
          </cell>
          <cell r="F1587" t="str">
            <v>צ קרית ים</v>
          </cell>
          <cell r="G1587" t="str">
            <v>קרית ים בתנועה</v>
          </cell>
          <cell r="I1587" t="str">
            <v xml:space="preserve">קרית ים </v>
          </cell>
          <cell r="J1587">
            <v>10356</v>
          </cell>
          <cell r="K1587">
            <v>10356</v>
          </cell>
          <cell r="L1587">
            <v>0.13267670915411356</v>
          </cell>
          <cell r="M1587">
            <v>1374</v>
          </cell>
          <cell r="N1587">
            <v>0.13267670915411356</v>
          </cell>
          <cell r="O1587">
            <v>1374</v>
          </cell>
          <cell r="P1587">
            <v>15</v>
          </cell>
          <cell r="Q1587" t="b">
            <v>1</v>
          </cell>
          <cell r="R1587">
            <v>2</v>
          </cell>
          <cell r="S1587">
            <v>690</v>
          </cell>
          <cell r="T1587">
            <v>14.500000000000002</v>
          </cell>
          <cell r="U1587" t="str">
            <v>Gap</v>
          </cell>
          <cell r="V1587">
            <v>0</v>
          </cell>
          <cell r="W1587" t="str">
            <v>TRUE קרית ים</v>
          </cell>
          <cell r="X1587">
            <v>10057</v>
          </cell>
          <cell r="Y1587">
            <v>2</v>
          </cell>
          <cell r="Z1587">
            <v>15</v>
          </cell>
          <cell r="AA1587" t="str">
            <v/>
          </cell>
          <cell r="AB1587">
            <v>2</v>
          </cell>
        </row>
        <row r="1588">
          <cell r="B1588">
            <v>9600</v>
          </cell>
          <cell r="C1588" t="str">
            <v>קרית ים</v>
          </cell>
          <cell r="D1588">
            <v>36758</v>
          </cell>
          <cell r="E1588" t="str">
            <v>בשס</v>
          </cell>
          <cell r="F1588" t="str">
            <v>בשס קרית ים</v>
          </cell>
          <cell r="G1588" t="str">
            <v>התנועה החברתית בקרית ים מיסודה של הבית היהודי וש"ס</v>
          </cell>
          <cell r="I1588" t="str">
            <v xml:space="preserve">קרית ים </v>
          </cell>
          <cell r="J1588">
            <v>10356</v>
          </cell>
          <cell r="K1588">
            <v>10356</v>
          </cell>
          <cell r="L1588">
            <v>0.12147547315565856</v>
          </cell>
          <cell r="M1588">
            <v>1258</v>
          </cell>
          <cell r="N1588">
            <v>0.12147547315565856</v>
          </cell>
          <cell r="O1588">
            <v>1258</v>
          </cell>
          <cell r="P1588">
            <v>15</v>
          </cell>
          <cell r="Q1588" t="b">
            <v>1</v>
          </cell>
          <cell r="R1588">
            <v>1.8</v>
          </cell>
          <cell r="S1588">
            <v>690</v>
          </cell>
          <cell r="T1588">
            <v>14.500000000000002</v>
          </cell>
          <cell r="U1588" t="str">
            <v>Gap</v>
          </cell>
          <cell r="V1588">
            <v>0</v>
          </cell>
          <cell r="W1588" t="str">
            <v>TRUE קרית ים</v>
          </cell>
          <cell r="X1588">
            <v>10057</v>
          </cell>
          <cell r="Y1588">
            <v>2</v>
          </cell>
          <cell r="Z1588">
            <v>15</v>
          </cell>
          <cell r="AA1588" t="str">
            <v/>
          </cell>
          <cell r="AB1588">
            <v>2</v>
          </cell>
        </row>
        <row r="1589">
          <cell r="B1589">
            <v>9600</v>
          </cell>
          <cell r="C1589" t="str">
            <v>קרית ים</v>
          </cell>
          <cell r="D1589">
            <v>36758</v>
          </cell>
          <cell r="E1589" t="str">
            <v>פה</v>
          </cell>
          <cell r="F1589" t="str">
            <v>פה קרית ים</v>
          </cell>
          <cell r="G1589" t="str">
            <v>עתיד עירנו</v>
          </cell>
          <cell r="I1589" t="str">
            <v xml:space="preserve">קרית ים </v>
          </cell>
          <cell r="J1589">
            <v>10356</v>
          </cell>
          <cell r="K1589">
            <v>10356</v>
          </cell>
          <cell r="L1589">
            <v>7.3580533024333719E-2</v>
          </cell>
          <cell r="M1589">
            <v>762</v>
          </cell>
          <cell r="N1589">
            <v>7.3580533024333719E-2</v>
          </cell>
          <cell r="O1589">
            <v>762</v>
          </cell>
          <cell r="P1589">
            <v>15</v>
          </cell>
          <cell r="Q1589" t="b">
            <v>1</v>
          </cell>
          <cell r="R1589">
            <v>1.1000000000000001</v>
          </cell>
          <cell r="S1589">
            <v>690</v>
          </cell>
          <cell r="T1589">
            <v>14.500000000000002</v>
          </cell>
          <cell r="U1589" t="str">
            <v>Gap</v>
          </cell>
          <cell r="V1589">
            <v>0</v>
          </cell>
          <cell r="W1589" t="str">
            <v>TRUE קרית ים</v>
          </cell>
          <cell r="X1589">
            <v>10057</v>
          </cell>
          <cell r="Y1589">
            <v>1</v>
          </cell>
          <cell r="Z1589">
            <v>15</v>
          </cell>
          <cell r="AA1589" t="str">
            <v/>
          </cell>
          <cell r="AB1589">
            <v>1</v>
          </cell>
        </row>
        <row r="1590">
          <cell r="B1590">
            <v>9600</v>
          </cell>
          <cell r="C1590" t="str">
            <v>קרית ים</v>
          </cell>
          <cell r="D1590">
            <v>36758</v>
          </cell>
          <cell r="E1590" t="str">
            <v>ג</v>
          </cell>
          <cell r="F1590" t="str">
            <v>ג קרית ים</v>
          </cell>
          <cell r="G1590" t="str">
            <v>אגודת ישראל</v>
          </cell>
          <cell r="I1590" t="str">
            <v xml:space="preserve">קרית ים </v>
          </cell>
          <cell r="J1590">
            <v>10356</v>
          </cell>
          <cell r="K1590">
            <v>10356</v>
          </cell>
          <cell r="L1590">
            <v>2.8872151409810736E-2</v>
          </cell>
          <cell r="M1590">
            <v>299</v>
          </cell>
          <cell r="N1590">
            <v>2.8872151409810736E-2</v>
          </cell>
          <cell r="O1590">
            <v>299</v>
          </cell>
          <cell r="P1590">
            <v>15</v>
          </cell>
          <cell r="Q1590" t="b">
            <v>0</v>
          </cell>
          <cell r="R1590">
            <v>0</v>
          </cell>
          <cell r="S1590">
            <v>690</v>
          </cell>
          <cell r="T1590">
            <v>14.500000000000002</v>
          </cell>
          <cell r="U1590" t="str">
            <v>Gap</v>
          </cell>
          <cell r="V1590">
            <v>0</v>
          </cell>
          <cell r="W1590" t="str">
            <v>FALSE קרית ים</v>
          </cell>
          <cell r="X1590">
            <v>299</v>
          </cell>
          <cell r="Y1590">
            <v>0</v>
          </cell>
          <cell r="Z1590">
            <v>15</v>
          </cell>
          <cell r="AA1590" t="str">
            <v/>
          </cell>
          <cell r="AB1590">
            <v>0</v>
          </cell>
        </row>
        <row r="1591">
          <cell r="B1591">
            <v>1137</v>
          </cell>
          <cell r="C1591" t="str">
            <v>קרית יערים</v>
          </cell>
          <cell r="D1591">
            <v>2465</v>
          </cell>
          <cell r="E1591" t="str">
            <v>יד</v>
          </cell>
          <cell r="F1591" t="str">
            <v>יד קרית יערים</v>
          </cell>
          <cell r="G1591" t="str">
            <v>כן לקריה בראשות אברהם רוזנטל</v>
          </cell>
          <cell r="H1591" t="str">
            <v>רוזנטל אברהם</v>
          </cell>
          <cell r="I1591" t="str">
            <v>קרית יערים רוזנטל אברהם</v>
          </cell>
          <cell r="J1591">
            <v>1629</v>
          </cell>
          <cell r="K1591">
            <v>1629</v>
          </cell>
          <cell r="L1591">
            <v>0.65623081645181092</v>
          </cell>
          <cell r="M1591">
            <v>1069</v>
          </cell>
          <cell r="N1591">
            <v>0.65623081645181092</v>
          </cell>
          <cell r="O1591">
            <v>1069</v>
          </cell>
          <cell r="P1591">
            <v>9</v>
          </cell>
          <cell r="Q1591" t="b">
            <v>1</v>
          </cell>
          <cell r="R1591">
            <v>5.9</v>
          </cell>
          <cell r="S1591">
            <v>181</v>
          </cell>
          <cell r="T1591">
            <v>9</v>
          </cell>
          <cell r="U1591" t="str">
            <v/>
          </cell>
          <cell r="V1591">
            <v>1</v>
          </cell>
          <cell r="W1591" t="str">
            <v>TRUE קרית יערים</v>
          </cell>
          <cell r="X1591">
            <v>1629</v>
          </cell>
          <cell r="Y1591">
            <v>6</v>
          </cell>
          <cell r="Z1591">
            <v>9</v>
          </cell>
          <cell r="AA1591" t="str">
            <v/>
          </cell>
          <cell r="AB1591">
            <v>7</v>
          </cell>
        </row>
        <row r="1592">
          <cell r="B1592">
            <v>1137</v>
          </cell>
          <cell r="C1592" t="str">
            <v>קרית יערים</v>
          </cell>
          <cell r="D1592">
            <v>2465</v>
          </cell>
          <cell r="E1592" t="str">
            <v>טז</v>
          </cell>
          <cell r="F1592" t="str">
            <v>טז קרית יערים</v>
          </cell>
          <cell r="G1592" t="str">
            <v>איחוד הקהילות למען טלז-סטון</v>
          </cell>
          <cell r="H1592" t="str">
            <v>בקשט דב</v>
          </cell>
          <cell r="I1592" t="str">
            <v>קרית יערים בקשט דב</v>
          </cell>
          <cell r="J1592">
            <v>1629</v>
          </cell>
          <cell r="K1592">
            <v>1629</v>
          </cell>
          <cell r="L1592">
            <v>0.34376918354818908</v>
          </cell>
          <cell r="M1592">
            <v>560</v>
          </cell>
          <cell r="N1592">
            <v>0.34376918354818908</v>
          </cell>
          <cell r="O1592">
            <v>560</v>
          </cell>
          <cell r="P1592">
            <v>9</v>
          </cell>
          <cell r="Q1592" t="b">
            <v>1</v>
          </cell>
          <cell r="R1592">
            <v>3.1</v>
          </cell>
          <cell r="S1592">
            <v>181</v>
          </cell>
          <cell r="T1592">
            <v>9</v>
          </cell>
          <cell r="U1592" t="str">
            <v/>
          </cell>
          <cell r="V1592">
            <v>0</v>
          </cell>
          <cell r="W1592" t="str">
            <v>TRUE קרית יערים</v>
          </cell>
          <cell r="X1592">
            <v>1629</v>
          </cell>
          <cell r="Y1592">
            <v>3</v>
          </cell>
          <cell r="Z1592">
            <v>9</v>
          </cell>
          <cell r="AA1592" t="str">
            <v/>
          </cell>
          <cell r="AB1592">
            <v>3</v>
          </cell>
        </row>
        <row r="1593">
          <cell r="B1593">
            <v>8200</v>
          </cell>
          <cell r="C1593" t="str">
            <v>קרית מוצקין</v>
          </cell>
          <cell r="D1593">
            <v>35881</v>
          </cell>
          <cell r="E1593" t="str">
            <v>נטו</v>
          </cell>
          <cell r="F1593" t="str">
            <v>נטו קרית מוצקין</v>
          </cell>
          <cell r="G1593" t="str">
            <v>מוצקין נטו בראשות חיים צורי</v>
          </cell>
          <cell r="H1593" t="str">
            <v>צורי חיים</v>
          </cell>
          <cell r="I1593" t="str">
            <v>קרית מוצקין צורי חיים</v>
          </cell>
          <cell r="J1593">
            <v>12737</v>
          </cell>
          <cell r="K1593">
            <v>12737</v>
          </cell>
          <cell r="L1593">
            <v>0.56512522572034229</v>
          </cell>
          <cell r="M1593">
            <v>7198</v>
          </cell>
          <cell r="N1593">
            <v>0.56512522572034229</v>
          </cell>
          <cell r="O1593">
            <v>7198</v>
          </cell>
          <cell r="P1593">
            <v>15</v>
          </cell>
          <cell r="Q1593" t="b">
            <v>1</v>
          </cell>
          <cell r="R1593">
            <v>8.5</v>
          </cell>
          <cell r="S1593">
            <v>849</v>
          </cell>
          <cell r="T1593">
            <v>15</v>
          </cell>
          <cell r="U1593" t="str">
            <v/>
          </cell>
          <cell r="V1593">
            <v>1</v>
          </cell>
          <cell r="W1593" t="str">
            <v>TRUE קרית מוצקין</v>
          </cell>
          <cell r="X1593">
            <v>12737</v>
          </cell>
          <cell r="Y1593">
            <v>8</v>
          </cell>
          <cell r="Z1593">
            <v>15</v>
          </cell>
          <cell r="AA1593" t="str">
            <v/>
          </cell>
          <cell r="AB1593">
            <v>9</v>
          </cell>
        </row>
        <row r="1594">
          <cell r="B1594">
            <v>8200</v>
          </cell>
          <cell r="C1594" t="str">
            <v>קרית מוצקין</v>
          </cell>
          <cell r="D1594">
            <v>35881</v>
          </cell>
          <cell r="E1594" t="str">
            <v>א</v>
          </cell>
          <cell r="F1594" t="str">
            <v>א קרית מוצקין</v>
          </cell>
          <cell r="G1594" t="str">
            <v>מוצקין של כולנו בראשות אבי רוטמן מטעם סיעת העבודה</v>
          </cell>
          <cell r="I1594" t="str">
            <v xml:space="preserve">קרית מוצקין </v>
          </cell>
          <cell r="J1594">
            <v>12737</v>
          </cell>
          <cell r="K1594">
            <v>12737</v>
          </cell>
          <cell r="L1594">
            <v>0.15160555860877759</v>
          </cell>
          <cell r="M1594">
            <v>1931</v>
          </cell>
          <cell r="N1594">
            <v>0.15160555860877759</v>
          </cell>
          <cell r="O1594">
            <v>1931</v>
          </cell>
          <cell r="P1594">
            <v>15</v>
          </cell>
          <cell r="Q1594" t="b">
            <v>1</v>
          </cell>
          <cell r="R1594">
            <v>2.2999999999999998</v>
          </cell>
          <cell r="S1594">
            <v>849</v>
          </cell>
          <cell r="T1594">
            <v>15</v>
          </cell>
          <cell r="U1594" t="str">
            <v/>
          </cell>
          <cell r="V1594">
            <v>0</v>
          </cell>
          <cell r="W1594" t="str">
            <v>TRUE קרית מוצקין</v>
          </cell>
          <cell r="X1594">
            <v>12737</v>
          </cell>
          <cell r="Y1594">
            <v>2</v>
          </cell>
          <cell r="Z1594">
            <v>15</v>
          </cell>
          <cell r="AA1594" t="str">
            <v/>
          </cell>
          <cell r="AB1594">
            <v>2</v>
          </cell>
        </row>
        <row r="1595">
          <cell r="B1595">
            <v>8200</v>
          </cell>
          <cell r="C1595" t="str">
            <v>קרית מוצקין</v>
          </cell>
          <cell r="D1595">
            <v>35881</v>
          </cell>
          <cell r="E1595" t="str">
            <v>לב</v>
          </cell>
          <cell r="F1595" t="str">
            <v>לב קרית מוצקין</v>
          </cell>
          <cell r="G1595" t="str">
            <v>תנועת לב בתמיכת הבית היהודי בראשות בומה ברח"ד</v>
          </cell>
          <cell r="I1595" t="str">
            <v xml:space="preserve">קרית מוצקין </v>
          </cell>
          <cell r="J1595">
            <v>12737</v>
          </cell>
          <cell r="K1595">
            <v>12737</v>
          </cell>
          <cell r="L1595">
            <v>0.10638297872340426</v>
          </cell>
          <cell r="M1595">
            <v>1355</v>
          </cell>
          <cell r="N1595">
            <v>0.10638297872340426</v>
          </cell>
          <cell r="O1595">
            <v>1355</v>
          </cell>
          <cell r="P1595">
            <v>15</v>
          </cell>
          <cell r="Q1595" t="b">
            <v>1</v>
          </cell>
          <cell r="R1595">
            <v>1.6</v>
          </cell>
          <cell r="S1595">
            <v>849</v>
          </cell>
          <cell r="T1595">
            <v>15</v>
          </cell>
          <cell r="U1595" t="str">
            <v/>
          </cell>
          <cell r="V1595">
            <v>0</v>
          </cell>
          <cell r="W1595" t="str">
            <v>TRUE קרית מוצקין</v>
          </cell>
          <cell r="X1595">
            <v>12737</v>
          </cell>
          <cell r="Y1595">
            <v>2</v>
          </cell>
          <cell r="Z1595">
            <v>15</v>
          </cell>
          <cell r="AA1595" t="str">
            <v/>
          </cell>
          <cell r="AB1595">
            <v>2</v>
          </cell>
        </row>
        <row r="1596">
          <cell r="B1596">
            <v>8200</v>
          </cell>
          <cell r="C1596" t="str">
            <v>קרית מוצקין</v>
          </cell>
          <cell r="D1596">
            <v>35881</v>
          </cell>
          <cell r="E1596" t="str">
            <v>חי</v>
          </cell>
          <cell r="F1596" t="str">
            <v>חי קרית מוצקין</v>
          </cell>
          <cell r="G1596" t="str">
            <v>אחדות ישראל בראשות מאיר דהן</v>
          </cell>
          <cell r="I1596" t="str">
            <v xml:space="preserve">קרית מוצקין </v>
          </cell>
          <cell r="J1596">
            <v>12737</v>
          </cell>
          <cell r="K1596">
            <v>12737</v>
          </cell>
          <cell r="L1596">
            <v>0.10222187328256262</v>
          </cell>
          <cell r="M1596">
            <v>1302</v>
          </cell>
          <cell r="N1596">
            <v>0.10222187328256262</v>
          </cell>
          <cell r="O1596">
            <v>1302</v>
          </cell>
          <cell r="P1596">
            <v>15</v>
          </cell>
          <cell r="Q1596" t="b">
            <v>1</v>
          </cell>
          <cell r="R1596">
            <v>1.5</v>
          </cell>
          <cell r="S1596">
            <v>849</v>
          </cell>
          <cell r="T1596">
            <v>15</v>
          </cell>
          <cell r="U1596" t="str">
            <v/>
          </cell>
          <cell r="V1596">
            <v>0</v>
          </cell>
          <cell r="W1596" t="str">
            <v>TRUE קרית מוצקין</v>
          </cell>
          <cell r="X1596">
            <v>12737</v>
          </cell>
          <cell r="Y1596">
            <v>2</v>
          </cell>
          <cell r="Z1596">
            <v>15</v>
          </cell>
          <cell r="AA1596" t="str">
            <v/>
          </cell>
          <cell r="AB1596">
            <v>2</v>
          </cell>
        </row>
        <row r="1597">
          <cell r="B1597">
            <v>8200</v>
          </cell>
          <cell r="C1597" t="str">
            <v>קרית מוצקין</v>
          </cell>
          <cell r="D1597">
            <v>35881</v>
          </cell>
          <cell r="E1597" t="str">
            <v>שס</v>
          </cell>
          <cell r="F1597" t="str">
            <v>שס קרית מוצקין</v>
          </cell>
          <cell r="G1597" t="str">
            <v>התאחדות הספרדים העולמית שומרי תורה</v>
          </cell>
          <cell r="I1597" t="str">
            <v xml:space="preserve">קרית מוצקין </v>
          </cell>
          <cell r="J1597">
            <v>12737</v>
          </cell>
          <cell r="K1597">
            <v>12737</v>
          </cell>
          <cell r="L1597">
            <v>7.4664363664913247E-2</v>
          </cell>
          <cell r="M1597">
            <v>951</v>
          </cell>
          <cell r="N1597">
            <v>7.4664363664913247E-2</v>
          </cell>
          <cell r="O1597">
            <v>951</v>
          </cell>
          <cell r="P1597">
            <v>15</v>
          </cell>
          <cell r="Q1597" t="b">
            <v>1</v>
          </cell>
          <cell r="R1597">
            <v>1.1000000000000001</v>
          </cell>
          <cell r="S1597">
            <v>849</v>
          </cell>
          <cell r="T1597">
            <v>15</v>
          </cell>
          <cell r="U1597" t="str">
            <v/>
          </cell>
          <cell r="V1597">
            <v>0</v>
          </cell>
          <cell r="W1597" t="str">
            <v>TRUE קרית מוצקין</v>
          </cell>
          <cell r="X1597">
            <v>12737</v>
          </cell>
          <cell r="Y1597">
            <v>1</v>
          </cell>
          <cell r="Z1597">
            <v>15</v>
          </cell>
          <cell r="AA1597" t="str">
            <v/>
          </cell>
          <cell r="AB1597">
            <v>1</v>
          </cell>
        </row>
        <row r="1598">
          <cell r="B1598">
            <v>1034</v>
          </cell>
          <cell r="C1598" t="str">
            <v>קרית מלאכי</v>
          </cell>
          <cell r="D1598">
            <v>16432</v>
          </cell>
          <cell r="E1598" t="str">
            <v>שס</v>
          </cell>
          <cell r="F1598" t="str">
            <v>שס קרית מלאכי</v>
          </cell>
          <cell r="G1598" t="str">
            <v>התאחדות הספרדים אהבת ישראל חבד</v>
          </cell>
          <cell r="I1598" t="str">
            <v xml:space="preserve">קרית מלאכי </v>
          </cell>
          <cell r="J1598">
            <v>10000</v>
          </cell>
          <cell r="K1598">
            <v>10000</v>
          </cell>
          <cell r="L1598">
            <v>0.28449999999999998</v>
          </cell>
          <cell r="M1598">
            <v>2845</v>
          </cell>
          <cell r="N1598">
            <v>0.28449999999999998</v>
          </cell>
          <cell r="O1598">
            <v>2844.9999999999995</v>
          </cell>
          <cell r="P1598">
            <v>13</v>
          </cell>
          <cell r="Q1598" t="b">
            <v>1</v>
          </cell>
          <cell r="R1598">
            <v>3.7</v>
          </cell>
          <cell r="S1598">
            <v>769</v>
          </cell>
          <cell r="T1598">
            <v>12.400000000000002</v>
          </cell>
          <cell r="U1598" t="str">
            <v>Gap</v>
          </cell>
          <cell r="V1598">
            <v>0</v>
          </cell>
          <cell r="W1598" t="str">
            <v>TRUE קרית מלאכי</v>
          </cell>
          <cell r="X1598">
            <v>9549</v>
          </cell>
          <cell r="Y1598">
            <v>4</v>
          </cell>
          <cell r="Z1598">
            <v>12</v>
          </cell>
          <cell r="AA1598" t="str">
            <v>Gap</v>
          </cell>
          <cell r="AB1598">
            <v>4</v>
          </cell>
        </row>
        <row r="1599">
          <cell r="B1599">
            <v>1034</v>
          </cell>
          <cell r="C1599" t="str">
            <v>קרית מלאכי</v>
          </cell>
          <cell r="D1599">
            <v>16432</v>
          </cell>
          <cell r="E1599" t="str">
            <v>ב</v>
          </cell>
          <cell r="F1599" t="str">
            <v>ב קרית מלאכי</v>
          </cell>
          <cell r="G1599" t="str">
            <v>הבית שלנו בראשות אליהו ללו זהר</v>
          </cell>
          <cell r="H1599" t="str">
            <v>זהר אליהו ללו</v>
          </cell>
          <cell r="I1599" t="str">
            <v>קרית מלאכי זהר אליהו ללו</v>
          </cell>
          <cell r="J1599">
            <v>10000</v>
          </cell>
          <cell r="K1599">
            <v>10000</v>
          </cell>
          <cell r="L1599">
            <v>0.16919999999999999</v>
          </cell>
          <cell r="M1599">
            <v>1692</v>
          </cell>
          <cell r="N1599">
            <v>0.16919999999999999</v>
          </cell>
          <cell r="O1599">
            <v>1692</v>
          </cell>
          <cell r="P1599">
            <v>13</v>
          </cell>
          <cell r="Q1599" t="b">
            <v>1</v>
          </cell>
          <cell r="R1599">
            <v>2.2000000000000002</v>
          </cell>
          <cell r="S1599">
            <v>769</v>
          </cell>
          <cell r="T1599">
            <v>12.400000000000002</v>
          </cell>
          <cell r="U1599" t="str">
            <v>Gap</v>
          </cell>
          <cell r="V1599">
            <v>0</v>
          </cell>
          <cell r="W1599" t="str">
            <v>TRUE קרית מלאכי</v>
          </cell>
          <cell r="X1599">
            <v>9549</v>
          </cell>
          <cell r="Y1599">
            <v>2</v>
          </cell>
          <cell r="Z1599">
            <v>12</v>
          </cell>
          <cell r="AA1599" t="str">
            <v>Gap</v>
          </cell>
          <cell r="AB1599">
            <v>2</v>
          </cell>
        </row>
        <row r="1600">
          <cell r="B1600">
            <v>1034</v>
          </cell>
          <cell r="C1600" t="str">
            <v>קרית מלאכי</v>
          </cell>
          <cell r="D1600">
            <v>16432</v>
          </cell>
          <cell r="E1600" t="str">
            <v>גד</v>
          </cell>
          <cell r="F1600" t="str">
            <v>גד קרית מלאכי</v>
          </cell>
          <cell r="G1600" t="str">
            <v>קרית מלאכי אחרת</v>
          </cell>
          <cell r="H1600" t="str">
            <v>גלעם דוד</v>
          </cell>
          <cell r="I1600" t="str">
            <v>קרית מלאכי גלעם דוד</v>
          </cell>
          <cell r="J1600">
            <v>10000</v>
          </cell>
          <cell r="K1600">
            <v>10000</v>
          </cell>
          <cell r="L1600">
            <v>0.1072</v>
          </cell>
          <cell r="M1600">
            <v>1072</v>
          </cell>
          <cell r="N1600">
            <v>0.1072</v>
          </cell>
          <cell r="O1600">
            <v>1072</v>
          </cell>
          <cell r="P1600">
            <v>13</v>
          </cell>
          <cell r="Q1600" t="b">
            <v>1</v>
          </cell>
          <cell r="R1600">
            <v>1.4</v>
          </cell>
          <cell r="S1600">
            <v>769</v>
          </cell>
          <cell r="T1600">
            <v>12.400000000000002</v>
          </cell>
          <cell r="U1600" t="str">
            <v>Gap</v>
          </cell>
          <cell r="V1600">
            <v>0</v>
          </cell>
          <cell r="W1600" t="str">
            <v>TRUE קרית מלאכי</v>
          </cell>
          <cell r="X1600">
            <v>9549</v>
          </cell>
          <cell r="Y1600">
            <v>1</v>
          </cell>
          <cell r="Z1600">
            <v>12</v>
          </cell>
          <cell r="AA1600" t="str">
            <v>Gap</v>
          </cell>
          <cell r="AB1600">
            <v>1</v>
          </cell>
        </row>
        <row r="1601">
          <cell r="B1601">
            <v>1034</v>
          </cell>
          <cell r="C1601" t="str">
            <v>קרית מלאכי</v>
          </cell>
          <cell r="D1601">
            <v>16432</v>
          </cell>
          <cell r="E1601" t="str">
            <v>ים</v>
          </cell>
          <cell r="F1601" t="str">
            <v>ים קרית מלאכי</v>
          </cell>
          <cell r="G1601" t="str">
            <v>קריה אחת בראשות יוסי סולימני</v>
          </cell>
          <cell r="H1601" t="str">
            <v>סולימני יוסף</v>
          </cell>
          <cell r="I1601" t="str">
            <v>קרית מלאכי סולימני יוסף</v>
          </cell>
          <cell r="J1601">
            <v>10000</v>
          </cell>
          <cell r="K1601">
            <v>10000</v>
          </cell>
          <cell r="L1601">
            <v>9.6500000000000002E-2</v>
          </cell>
          <cell r="M1601">
            <v>965</v>
          </cell>
          <cell r="N1601">
            <v>9.6500000000000002E-2</v>
          </cell>
          <cell r="O1601">
            <v>965</v>
          </cell>
          <cell r="P1601">
            <v>13</v>
          </cell>
          <cell r="Q1601" t="b">
            <v>1</v>
          </cell>
          <cell r="R1601">
            <v>1.3</v>
          </cell>
          <cell r="S1601">
            <v>769</v>
          </cell>
          <cell r="T1601">
            <v>12.400000000000002</v>
          </cell>
          <cell r="U1601" t="str">
            <v>Gap</v>
          </cell>
          <cell r="V1601">
            <v>0</v>
          </cell>
          <cell r="W1601" t="str">
            <v>TRUE קרית מלאכי</v>
          </cell>
          <cell r="X1601">
            <v>9549</v>
          </cell>
          <cell r="Y1601">
            <v>1</v>
          </cell>
          <cell r="Z1601">
            <v>12</v>
          </cell>
          <cell r="AA1601" t="str">
            <v>Gap</v>
          </cell>
          <cell r="AB1601">
            <v>1</v>
          </cell>
        </row>
        <row r="1602">
          <cell r="B1602">
            <v>1034</v>
          </cell>
          <cell r="C1602" t="str">
            <v>קרית מלאכי</v>
          </cell>
          <cell r="D1602">
            <v>16432</v>
          </cell>
          <cell r="E1602" t="str">
            <v>מחל</v>
          </cell>
          <cell r="F1602" t="str">
            <v>מחל קרית מלאכי</v>
          </cell>
          <cell r="G1602" t="str">
            <v>הליכוד בראשות רן ויצמן</v>
          </cell>
          <cell r="H1602" t="str">
            <v>ויצמן רן</v>
          </cell>
          <cell r="I1602" t="str">
            <v>קרית מלאכי ויצמן רן</v>
          </cell>
          <cell r="J1602">
            <v>10000</v>
          </cell>
          <cell r="K1602">
            <v>10000</v>
          </cell>
          <cell r="L1602">
            <v>9.2799999999999994E-2</v>
          </cell>
          <cell r="M1602">
            <v>928</v>
          </cell>
          <cell r="N1602">
            <v>9.2799999999999994E-2</v>
          </cell>
          <cell r="O1602">
            <v>927.99999999999989</v>
          </cell>
          <cell r="P1602">
            <v>13</v>
          </cell>
          <cell r="Q1602" t="b">
            <v>1</v>
          </cell>
          <cell r="R1602">
            <v>1.2</v>
          </cell>
          <cell r="S1602">
            <v>769</v>
          </cell>
          <cell r="T1602">
            <v>12.400000000000002</v>
          </cell>
          <cell r="U1602" t="str">
            <v>Gap</v>
          </cell>
          <cell r="V1602">
            <v>0</v>
          </cell>
          <cell r="W1602" t="str">
            <v>TRUE קרית מלאכי</v>
          </cell>
          <cell r="X1602">
            <v>9549</v>
          </cell>
          <cell r="Y1602">
            <v>1</v>
          </cell>
          <cell r="Z1602">
            <v>12</v>
          </cell>
          <cell r="AA1602" t="str">
            <v>Gap</v>
          </cell>
          <cell r="AB1602">
            <v>1</v>
          </cell>
        </row>
        <row r="1603">
          <cell r="B1603">
            <v>1034</v>
          </cell>
          <cell r="C1603" t="str">
            <v>קרית מלאכי</v>
          </cell>
          <cell r="D1603">
            <v>16432</v>
          </cell>
          <cell r="E1603" t="str">
            <v>ך</v>
          </cell>
          <cell r="F1603" t="str">
            <v>ך קרית מלאכי</v>
          </cell>
          <cell r="G1603" t="str">
            <v>התקווה</v>
          </cell>
          <cell r="I1603" t="str">
            <v xml:space="preserve">קרית מלאכי </v>
          </cell>
          <cell r="J1603">
            <v>10000</v>
          </cell>
          <cell r="K1603">
            <v>10000</v>
          </cell>
          <cell r="L1603">
            <v>7.7499999999999999E-2</v>
          </cell>
          <cell r="M1603">
            <v>775</v>
          </cell>
          <cell r="N1603">
            <v>7.7499999999999999E-2</v>
          </cell>
          <cell r="O1603">
            <v>775</v>
          </cell>
          <cell r="P1603">
            <v>13</v>
          </cell>
          <cell r="Q1603" t="b">
            <v>1</v>
          </cell>
          <cell r="R1603">
            <v>1</v>
          </cell>
          <cell r="S1603">
            <v>769</v>
          </cell>
          <cell r="T1603">
            <v>12.400000000000002</v>
          </cell>
          <cell r="U1603" t="str">
            <v>Gap</v>
          </cell>
          <cell r="V1603">
            <v>0</v>
          </cell>
          <cell r="W1603" t="str">
            <v>TRUE קרית מלאכי</v>
          </cell>
          <cell r="X1603">
            <v>9549</v>
          </cell>
          <cell r="Y1603">
            <v>1</v>
          </cell>
          <cell r="Z1603">
            <v>12</v>
          </cell>
          <cell r="AA1603" t="str">
            <v>Gap</v>
          </cell>
          <cell r="AB1603">
            <v>1</v>
          </cell>
        </row>
        <row r="1604">
          <cell r="B1604">
            <v>1034</v>
          </cell>
          <cell r="C1604" t="str">
            <v>קרית מלאכי</v>
          </cell>
          <cell r="D1604">
            <v>16432</v>
          </cell>
          <cell r="E1604" t="str">
            <v>פז</v>
          </cell>
          <cell r="F1604" t="str">
            <v>פז קרית מלאכי</v>
          </cell>
          <cell r="G1604" t="str">
            <v>מגן הקריה</v>
          </cell>
          <cell r="H1604" t="str">
            <v>חדד יוסף יוסי</v>
          </cell>
          <cell r="I1604" t="str">
            <v>קרית מלאכי חדד יוסף יוסי</v>
          </cell>
          <cell r="J1604">
            <v>10000</v>
          </cell>
          <cell r="K1604">
            <v>10000</v>
          </cell>
          <cell r="L1604">
            <v>6.4000000000000001E-2</v>
          </cell>
          <cell r="M1604">
            <v>640</v>
          </cell>
          <cell r="N1604">
            <v>6.4000000000000001E-2</v>
          </cell>
          <cell r="O1604">
            <v>640</v>
          </cell>
          <cell r="P1604">
            <v>13</v>
          </cell>
          <cell r="Q1604" t="b">
            <v>1</v>
          </cell>
          <cell r="R1604">
            <v>0.8</v>
          </cell>
          <cell r="S1604">
            <v>769</v>
          </cell>
          <cell r="T1604">
            <v>12.400000000000002</v>
          </cell>
          <cell r="U1604" t="str">
            <v>Gap</v>
          </cell>
          <cell r="V1604">
            <v>0</v>
          </cell>
          <cell r="W1604" t="str">
            <v>TRUE קרית מלאכי</v>
          </cell>
          <cell r="X1604">
            <v>9549</v>
          </cell>
          <cell r="Y1604">
            <v>1</v>
          </cell>
          <cell r="Z1604">
            <v>12</v>
          </cell>
          <cell r="AA1604" t="str">
            <v>Gap</v>
          </cell>
          <cell r="AB1604">
            <v>1</v>
          </cell>
        </row>
        <row r="1605">
          <cell r="B1605">
            <v>1034</v>
          </cell>
          <cell r="C1605" t="str">
            <v>קרית מלאכי</v>
          </cell>
          <cell r="D1605">
            <v>16432</v>
          </cell>
          <cell r="E1605" t="str">
            <v>פה</v>
          </cell>
          <cell r="F1605" t="str">
            <v>פה קרית מלאכי</v>
          </cell>
          <cell r="G1605" t="str">
            <v>עידן חדש בראשות אווקה מנגיסטו</v>
          </cell>
          <cell r="H1605" t="str">
            <v>מנגיסטו אווקה</v>
          </cell>
          <cell r="I1605" t="str">
            <v>קרית מלאכי מנגיסטו אווקה</v>
          </cell>
          <cell r="J1605">
            <v>10000</v>
          </cell>
          <cell r="K1605">
            <v>10000</v>
          </cell>
          <cell r="L1605">
            <v>6.3200000000000006E-2</v>
          </cell>
          <cell r="M1605">
            <v>632</v>
          </cell>
          <cell r="N1605">
            <v>6.3200000000000006E-2</v>
          </cell>
          <cell r="O1605">
            <v>632.00000000000011</v>
          </cell>
          <cell r="P1605">
            <v>13</v>
          </cell>
          <cell r="Q1605" t="b">
            <v>1</v>
          </cell>
          <cell r="R1605">
            <v>0.8</v>
          </cell>
          <cell r="S1605">
            <v>769</v>
          </cell>
          <cell r="T1605">
            <v>12.400000000000002</v>
          </cell>
          <cell r="U1605" t="str">
            <v>Gap</v>
          </cell>
          <cell r="V1605">
            <v>0</v>
          </cell>
          <cell r="W1605" t="str">
            <v>TRUE קרית מלאכי</v>
          </cell>
          <cell r="X1605">
            <v>9549</v>
          </cell>
          <cell r="Y1605">
            <v>1</v>
          </cell>
          <cell r="Z1605">
            <v>12</v>
          </cell>
          <cell r="AA1605" t="str">
            <v>Gap</v>
          </cell>
          <cell r="AB1605">
            <v>1</v>
          </cell>
        </row>
        <row r="1606">
          <cell r="B1606">
            <v>1034</v>
          </cell>
          <cell r="C1606" t="str">
            <v>קרית מלאכי</v>
          </cell>
          <cell r="D1606">
            <v>16432</v>
          </cell>
          <cell r="E1606" t="str">
            <v>נץ</v>
          </cell>
          <cell r="F1606" t="str">
            <v>נץ קרית מלאכי</v>
          </cell>
          <cell r="G1606" t="str">
            <v>דרך המלך בראשות מושיק אלימלך</v>
          </cell>
          <cell r="I1606" t="str">
            <v xml:space="preserve">קרית מלאכי </v>
          </cell>
          <cell r="J1606">
            <v>10000</v>
          </cell>
          <cell r="K1606">
            <v>10000</v>
          </cell>
          <cell r="L1606">
            <v>4.5100000000000001E-2</v>
          </cell>
          <cell r="M1606">
            <v>451</v>
          </cell>
          <cell r="N1606">
            <v>4.5100000000000001E-2</v>
          </cell>
          <cell r="O1606">
            <v>451</v>
          </cell>
          <cell r="P1606">
            <v>13</v>
          </cell>
          <cell r="Q1606" t="b">
            <v>0</v>
          </cell>
          <cell r="R1606">
            <v>0</v>
          </cell>
          <cell r="S1606">
            <v>769</v>
          </cell>
          <cell r="T1606">
            <v>12.400000000000002</v>
          </cell>
          <cell r="U1606" t="str">
            <v>Gap</v>
          </cell>
          <cell r="V1606">
            <v>0</v>
          </cell>
          <cell r="W1606" t="str">
            <v>FALSE קרית מלאכי</v>
          </cell>
          <cell r="X1606">
            <v>451</v>
          </cell>
          <cell r="Y1606">
            <v>0</v>
          </cell>
          <cell r="Z1606">
            <v>12</v>
          </cell>
          <cell r="AA1606" t="str">
            <v>Gap</v>
          </cell>
          <cell r="AB1606">
            <v>0</v>
          </cell>
        </row>
        <row r="1607">
          <cell r="B1607">
            <v>469</v>
          </cell>
          <cell r="C1607" t="str">
            <v>קרית עקרון</v>
          </cell>
          <cell r="D1607">
            <v>8225</v>
          </cell>
          <cell r="E1607" t="str">
            <v>א</v>
          </cell>
          <cell r="F1607" t="str">
            <v>א קרית עקרון</v>
          </cell>
          <cell r="G1607" t="str">
            <v>עקרון אחת</v>
          </cell>
          <cell r="H1607" t="str">
            <v>חדד אריק</v>
          </cell>
          <cell r="I1607" t="str">
            <v>קרית עקרון חדד אריק</v>
          </cell>
          <cell r="J1607">
            <v>5322</v>
          </cell>
          <cell r="K1607">
            <v>5322</v>
          </cell>
          <cell r="L1607">
            <v>0.15821119879744458</v>
          </cell>
          <cell r="M1607">
            <v>842</v>
          </cell>
          <cell r="N1607">
            <v>0.15821119879744458</v>
          </cell>
          <cell r="O1607">
            <v>842</v>
          </cell>
          <cell r="P1607">
            <v>11</v>
          </cell>
          <cell r="Q1607" t="b">
            <v>1</v>
          </cell>
          <cell r="R1607">
            <v>1.7</v>
          </cell>
          <cell r="S1607">
            <v>484</v>
          </cell>
          <cell r="T1607">
            <v>8.7000000000000011</v>
          </cell>
          <cell r="U1607" t="str">
            <v>Gap</v>
          </cell>
          <cell r="V1607">
            <v>0</v>
          </cell>
          <cell r="W1607" t="str">
            <v>TRUE קרית עקרון</v>
          </cell>
          <cell r="X1607">
            <v>4220</v>
          </cell>
          <cell r="Y1607">
            <v>2</v>
          </cell>
          <cell r="Z1607">
            <v>10</v>
          </cell>
          <cell r="AA1607" t="str">
            <v>Gap</v>
          </cell>
          <cell r="AB1607">
            <v>2</v>
          </cell>
        </row>
        <row r="1608">
          <cell r="B1608">
            <v>469</v>
          </cell>
          <cell r="C1608" t="str">
            <v>קרית עקרון</v>
          </cell>
          <cell r="D1608">
            <v>8225</v>
          </cell>
          <cell r="E1608" t="str">
            <v>ק</v>
          </cell>
          <cell r="F1608" t="str">
            <v>ק קרית עקרון</v>
          </cell>
          <cell r="G1608" t="str">
            <v>תנועת לב בראשותו של בצלאל דוד</v>
          </cell>
          <cell r="H1608" t="str">
            <v>דוד בצלאל</v>
          </cell>
          <cell r="I1608" t="str">
            <v>קרית עקרון דוד בצלאל</v>
          </cell>
          <cell r="J1608">
            <v>5322</v>
          </cell>
          <cell r="K1608">
            <v>5322</v>
          </cell>
          <cell r="L1608">
            <v>0.14317925591882752</v>
          </cell>
          <cell r="M1608">
            <v>762</v>
          </cell>
          <cell r="N1608">
            <v>0.14317925591882752</v>
          </cell>
          <cell r="O1608">
            <v>762.00000000000011</v>
          </cell>
          <cell r="P1608">
            <v>11</v>
          </cell>
          <cell r="Q1608" t="b">
            <v>1</v>
          </cell>
          <cell r="R1608">
            <v>1.6</v>
          </cell>
          <cell r="S1608">
            <v>484</v>
          </cell>
          <cell r="T1608">
            <v>8.7000000000000011</v>
          </cell>
          <cell r="U1608" t="str">
            <v>Gap</v>
          </cell>
          <cell r="V1608">
            <v>0</v>
          </cell>
          <cell r="W1608" t="str">
            <v>TRUE קרית עקרון</v>
          </cell>
          <cell r="X1608">
            <v>4220</v>
          </cell>
          <cell r="Y1608">
            <v>2</v>
          </cell>
          <cell r="Z1608">
            <v>10</v>
          </cell>
          <cell r="AA1608" t="str">
            <v>Gap</v>
          </cell>
          <cell r="AB1608">
            <v>2</v>
          </cell>
        </row>
        <row r="1609">
          <cell r="B1609">
            <v>469</v>
          </cell>
          <cell r="C1609" t="str">
            <v>קרית עקרון</v>
          </cell>
          <cell r="D1609">
            <v>8225</v>
          </cell>
          <cell r="E1609" t="str">
            <v>חצ</v>
          </cell>
          <cell r="F1609" t="str">
            <v>חצ קרית עקרון</v>
          </cell>
          <cell r="G1609" t="str">
            <v>חצ בתנופה</v>
          </cell>
          <cell r="H1609" t="str">
            <v>צברי חובב</v>
          </cell>
          <cell r="I1609" t="str">
            <v>קרית עקרון צברי חובב</v>
          </cell>
          <cell r="J1609">
            <v>5322</v>
          </cell>
          <cell r="K1609">
            <v>5322</v>
          </cell>
          <cell r="L1609">
            <v>0.1089815858699737</v>
          </cell>
          <cell r="M1609">
            <v>580</v>
          </cell>
          <cell r="N1609">
            <v>0.1089815858699737</v>
          </cell>
          <cell r="O1609">
            <v>580</v>
          </cell>
          <cell r="P1609">
            <v>11</v>
          </cell>
          <cell r="Q1609" t="b">
            <v>1</v>
          </cell>
          <cell r="R1609">
            <v>1.2</v>
          </cell>
          <cell r="S1609">
            <v>484</v>
          </cell>
          <cell r="T1609">
            <v>8.7000000000000011</v>
          </cell>
          <cell r="U1609" t="str">
            <v>Gap</v>
          </cell>
          <cell r="V1609">
            <v>0</v>
          </cell>
          <cell r="W1609" t="str">
            <v>TRUE קרית עקרון</v>
          </cell>
          <cell r="X1609">
            <v>4220</v>
          </cell>
          <cell r="Y1609">
            <v>2</v>
          </cell>
          <cell r="Z1609">
            <v>10</v>
          </cell>
          <cell r="AA1609" t="str">
            <v>Gap</v>
          </cell>
          <cell r="AB1609">
            <v>2</v>
          </cell>
        </row>
        <row r="1610">
          <cell r="B1610">
            <v>469</v>
          </cell>
          <cell r="C1610" t="str">
            <v>קרית עקרון</v>
          </cell>
          <cell r="D1610">
            <v>8225</v>
          </cell>
          <cell r="E1610" t="str">
            <v>יד</v>
          </cell>
          <cell r="F1610" t="str">
            <v>יד קרית עקרון</v>
          </cell>
          <cell r="G1610" t="str">
            <v>יד ביד למהפך</v>
          </cell>
          <cell r="H1610" t="str">
            <v>אבו דוד</v>
          </cell>
          <cell r="I1610" t="str">
            <v>קרית עקרון אבו דוד</v>
          </cell>
          <cell r="J1610">
            <v>5322</v>
          </cell>
          <cell r="K1610">
            <v>5322</v>
          </cell>
          <cell r="L1610">
            <v>0.10541149943630214</v>
          </cell>
          <cell r="M1610">
            <v>561</v>
          </cell>
          <cell r="N1610">
            <v>0.10541149943630214</v>
          </cell>
          <cell r="O1610">
            <v>561</v>
          </cell>
          <cell r="P1610">
            <v>11</v>
          </cell>
          <cell r="Q1610" t="b">
            <v>1</v>
          </cell>
          <cell r="R1610">
            <v>1.2</v>
          </cell>
          <cell r="S1610">
            <v>484</v>
          </cell>
          <cell r="T1610">
            <v>8.7000000000000011</v>
          </cell>
          <cell r="U1610" t="str">
            <v>Gap</v>
          </cell>
          <cell r="V1610">
            <v>0</v>
          </cell>
          <cell r="W1610" t="str">
            <v>TRUE קרית עקרון</v>
          </cell>
          <cell r="X1610">
            <v>4220</v>
          </cell>
          <cell r="Y1610">
            <v>1</v>
          </cell>
          <cell r="Z1610">
            <v>10</v>
          </cell>
          <cell r="AA1610" t="str">
            <v>Gap</v>
          </cell>
          <cell r="AB1610">
            <v>1</v>
          </cell>
        </row>
        <row r="1611">
          <cell r="B1611">
            <v>469</v>
          </cell>
          <cell r="C1611" t="str">
            <v>קרית עקרון</v>
          </cell>
          <cell r="D1611">
            <v>8225</v>
          </cell>
          <cell r="E1611" t="str">
            <v>מחל</v>
          </cell>
          <cell r="F1611" t="str">
            <v>מחל קרית עקרון</v>
          </cell>
          <cell r="G1611" t="str">
            <v>הליכוד בראשות ירימי אילן</v>
          </cell>
          <cell r="I1611" t="str">
            <v xml:space="preserve">קרית עקרון </v>
          </cell>
          <cell r="J1611">
            <v>5322</v>
          </cell>
          <cell r="K1611">
            <v>5322</v>
          </cell>
          <cell r="L1611">
            <v>9.8271326568959039E-2</v>
          </cell>
          <cell r="M1611">
            <v>523</v>
          </cell>
          <cell r="N1611">
            <v>9.8271326568959039E-2</v>
          </cell>
          <cell r="O1611">
            <v>523</v>
          </cell>
          <cell r="P1611">
            <v>11</v>
          </cell>
          <cell r="Q1611" t="b">
            <v>1</v>
          </cell>
          <cell r="R1611">
            <v>1.1000000000000001</v>
          </cell>
          <cell r="S1611">
            <v>484</v>
          </cell>
          <cell r="T1611">
            <v>8.7000000000000011</v>
          </cell>
          <cell r="U1611" t="str">
            <v>Gap</v>
          </cell>
          <cell r="V1611">
            <v>0</v>
          </cell>
          <cell r="W1611" t="str">
            <v>TRUE קרית עקרון</v>
          </cell>
          <cell r="X1611">
            <v>4220</v>
          </cell>
          <cell r="Y1611">
            <v>1</v>
          </cell>
          <cell r="Z1611">
            <v>10</v>
          </cell>
          <cell r="AA1611" t="str">
            <v>Gap</v>
          </cell>
          <cell r="AB1611">
            <v>1</v>
          </cell>
        </row>
        <row r="1612">
          <cell r="B1612">
            <v>469</v>
          </cell>
          <cell r="C1612" t="str">
            <v>קרית עקרון</v>
          </cell>
          <cell r="D1612">
            <v>8225</v>
          </cell>
          <cell r="E1612" t="str">
            <v>פל</v>
          </cell>
          <cell r="F1612" t="str">
            <v>פל קרית עקרון</v>
          </cell>
          <cell r="G1612" t="str">
            <v>עקרון חדשה</v>
          </cell>
          <cell r="H1612" t="str">
            <v>גבריאלי-גולדשטיין מאיה מזל</v>
          </cell>
          <cell r="I1612" t="str">
            <v>קרית עקרון גבריאלי-גולדשטיין מאיה מזל</v>
          </cell>
          <cell r="J1612">
            <v>5322</v>
          </cell>
          <cell r="K1612">
            <v>5322</v>
          </cell>
          <cell r="L1612">
            <v>9.4889139421270197E-2</v>
          </cell>
          <cell r="M1612">
            <v>505</v>
          </cell>
          <cell r="N1612">
            <v>9.4889139421270197E-2</v>
          </cell>
          <cell r="O1612">
            <v>505</v>
          </cell>
          <cell r="P1612">
            <v>11</v>
          </cell>
          <cell r="Q1612" t="b">
            <v>1</v>
          </cell>
          <cell r="R1612">
            <v>1</v>
          </cell>
          <cell r="S1612">
            <v>484</v>
          </cell>
          <cell r="T1612">
            <v>8.7000000000000011</v>
          </cell>
          <cell r="U1612" t="str">
            <v>Gap</v>
          </cell>
          <cell r="V1612">
            <v>0</v>
          </cell>
          <cell r="W1612" t="str">
            <v>TRUE קרית עקרון</v>
          </cell>
          <cell r="X1612">
            <v>4220</v>
          </cell>
          <cell r="Y1612">
            <v>1</v>
          </cell>
          <cell r="Z1612">
            <v>10</v>
          </cell>
          <cell r="AA1612" t="str">
            <v>Gap</v>
          </cell>
          <cell r="AB1612">
            <v>1</v>
          </cell>
        </row>
        <row r="1613">
          <cell r="B1613">
            <v>469</v>
          </cell>
          <cell r="C1613" t="str">
            <v>קרית עקרון</v>
          </cell>
          <cell r="D1613">
            <v>8225</v>
          </cell>
          <cell r="E1613" t="str">
            <v>יש</v>
          </cell>
          <cell r="F1613" t="str">
            <v>יש קרית עקרון</v>
          </cell>
          <cell r="G1613" t="str">
            <v>יושרה</v>
          </cell>
          <cell r="H1613" t="str">
            <v>אהרון נעם</v>
          </cell>
          <cell r="I1613" t="str">
            <v>קרית עקרון אהרון נעם</v>
          </cell>
          <cell r="J1613">
            <v>5322</v>
          </cell>
          <cell r="K1613">
            <v>5322</v>
          </cell>
          <cell r="L1613">
            <v>8.3990980834272824E-2</v>
          </cell>
          <cell r="M1613">
            <v>447</v>
          </cell>
          <cell r="N1613">
            <v>8.3990980834272824E-2</v>
          </cell>
          <cell r="O1613">
            <v>446.99999999999994</v>
          </cell>
          <cell r="P1613">
            <v>11</v>
          </cell>
          <cell r="Q1613" t="b">
            <v>1</v>
          </cell>
          <cell r="R1613">
            <v>0.9</v>
          </cell>
          <cell r="S1613">
            <v>484</v>
          </cell>
          <cell r="T1613">
            <v>8.7000000000000011</v>
          </cell>
          <cell r="U1613" t="str">
            <v>Gap</v>
          </cell>
          <cell r="V1613">
            <v>0</v>
          </cell>
          <cell r="W1613" t="str">
            <v>TRUE קרית עקרון</v>
          </cell>
          <cell r="X1613">
            <v>4220</v>
          </cell>
          <cell r="Y1613">
            <v>1</v>
          </cell>
          <cell r="Z1613">
            <v>10</v>
          </cell>
          <cell r="AA1613" t="str">
            <v>Gap</v>
          </cell>
          <cell r="AB1613">
            <v>1</v>
          </cell>
        </row>
        <row r="1614">
          <cell r="B1614">
            <v>469</v>
          </cell>
          <cell r="C1614" t="str">
            <v>קרית עקרון</v>
          </cell>
          <cell r="D1614">
            <v>8225</v>
          </cell>
          <cell r="E1614" t="str">
            <v>טב</v>
          </cell>
          <cell r="F1614" t="str">
            <v>טב קרית עקרון</v>
          </cell>
          <cell r="G1614" t="str">
            <v>הבית היהודי</v>
          </cell>
          <cell r="I1614" t="str">
            <v xml:space="preserve">קרית עקרון </v>
          </cell>
          <cell r="J1614">
            <v>5322</v>
          </cell>
          <cell r="K1614">
            <v>5322</v>
          </cell>
          <cell r="L1614">
            <v>6.1255167230364525E-2</v>
          </cell>
          <cell r="M1614">
            <v>326</v>
          </cell>
          <cell r="N1614">
            <v>6.1255167230364525E-2</v>
          </cell>
          <cell r="O1614">
            <v>326</v>
          </cell>
          <cell r="P1614">
            <v>11</v>
          </cell>
          <cell r="Q1614" t="b">
            <v>0</v>
          </cell>
          <cell r="R1614">
            <v>0</v>
          </cell>
          <cell r="S1614">
            <v>484</v>
          </cell>
          <cell r="T1614">
            <v>8.7000000000000011</v>
          </cell>
          <cell r="U1614" t="str">
            <v>Gap</v>
          </cell>
          <cell r="V1614">
            <v>0</v>
          </cell>
          <cell r="W1614" t="str">
            <v>FALSE קרית עקרון</v>
          </cell>
          <cell r="X1614">
            <v>1102</v>
          </cell>
          <cell r="Y1614">
            <v>0</v>
          </cell>
          <cell r="Z1614">
            <v>10</v>
          </cell>
          <cell r="AA1614" t="str">
            <v>Gap</v>
          </cell>
          <cell r="AB1614">
            <v>0</v>
          </cell>
        </row>
        <row r="1615">
          <cell r="B1615">
            <v>469</v>
          </cell>
          <cell r="C1615" t="str">
            <v>קרית עקרון</v>
          </cell>
          <cell r="D1615">
            <v>8225</v>
          </cell>
          <cell r="E1615" t="str">
            <v>ל</v>
          </cell>
          <cell r="F1615" t="str">
            <v>ל קרית עקרון</v>
          </cell>
          <cell r="G1615" t="str">
            <v>ביחד למען ביתנו</v>
          </cell>
          <cell r="I1615" t="str">
            <v xml:space="preserve">קרית עקרון </v>
          </cell>
          <cell r="J1615">
            <v>5322</v>
          </cell>
          <cell r="K1615">
            <v>5322</v>
          </cell>
          <cell r="L1615">
            <v>5.7872980082675683E-2</v>
          </cell>
          <cell r="M1615">
            <v>308</v>
          </cell>
          <cell r="N1615">
            <v>5.7872980082675683E-2</v>
          </cell>
          <cell r="O1615">
            <v>308</v>
          </cell>
          <cell r="P1615">
            <v>11</v>
          </cell>
          <cell r="Q1615" t="b">
            <v>0</v>
          </cell>
          <cell r="R1615">
            <v>0</v>
          </cell>
          <cell r="S1615">
            <v>484</v>
          </cell>
          <cell r="T1615">
            <v>8.7000000000000011</v>
          </cell>
          <cell r="U1615" t="str">
            <v>Gap</v>
          </cell>
          <cell r="V1615">
            <v>0</v>
          </cell>
          <cell r="W1615" t="str">
            <v>FALSE קרית עקרון</v>
          </cell>
          <cell r="X1615">
            <v>1102</v>
          </cell>
          <cell r="Y1615">
            <v>0</v>
          </cell>
          <cell r="Z1615">
            <v>10</v>
          </cell>
          <cell r="AA1615" t="str">
            <v>Gap</v>
          </cell>
          <cell r="AB1615">
            <v>0</v>
          </cell>
        </row>
        <row r="1616">
          <cell r="B1616">
            <v>469</v>
          </cell>
          <cell r="C1616" t="str">
            <v>קרית עקרון</v>
          </cell>
          <cell r="D1616">
            <v>8225</v>
          </cell>
          <cell r="E1616" t="str">
            <v>זה</v>
          </cell>
          <cell r="F1616" t="str">
            <v>זה קרית עקרון</v>
          </cell>
          <cell r="G1616" t="str">
            <v>עקרון שלנו</v>
          </cell>
          <cell r="I1616" t="str">
            <v xml:space="preserve">קרית עקרון </v>
          </cell>
          <cell r="J1616">
            <v>5322</v>
          </cell>
          <cell r="K1616">
            <v>5322</v>
          </cell>
          <cell r="L1616">
            <v>4.603532506576475E-2</v>
          </cell>
          <cell r="M1616">
            <v>245</v>
          </cell>
          <cell r="N1616">
            <v>4.603532506576475E-2</v>
          </cell>
          <cell r="O1616">
            <v>245</v>
          </cell>
          <cell r="P1616">
            <v>11</v>
          </cell>
          <cell r="Q1616" t="b">
            <v>0</v>
          </cell>
          <cell r="R1616">
            <v>0</v>
          </cell>
          <cell r="S1616">
            <v>484</v>
          </cell>
          <cell r="T1616">
            <v>8.7000000000000011</v>
          </cell>
          <cell r="U1616" t="str">
            <v>Gap</v>
          </cell>
          <cell r="V1616">
            <v>0</v>
          </cell>
          <cell r="W1616" t="str">
            <v>FALSE קרית עקרון</v>
          </cell>
          <cell r="X1616">
            <v>1102</v>
          </cell>
          <cell r="Y1616">
            <v>0</v>
          </cell>
          <cell r="Z1616">
            <v>10</v>
          </cell>
          <cell r="AA1616" t="str">
            <v>Gap</v>
          </cell>
          <cell r="AB1616">
            <v>0</v>
          </cell>
        </row>
        <row r="1617">
          <cell r="B1617">
            <v>469</v>
          </cell>
          <cell r="C1617" t="str">
            <v>קרית עקרון</v>
          </cell>
          <cell r="D1617">
            <v>8225</v>
          </cell>
          <cell r="E1617" t="str">
            <v>כן</v>
          </cell>
          <cell r="F1617" t="str">
            <v>כן קרית עקרון</v>
          </cell>
          <cell r="G1617" t="str">
            <v>עתיד</v>
          </cell>
          <cell r="H1617" t="str">
            <v>דנין יחזקאל חזי</v>
          </cell>
          <cell r="I1617" t="str">
            <v>קרית עקרון דנין יחזקאל חזי</v>
          </cell>
          <cell r="J1617">
            <v>5322</v>
          </cell>
          <cell r="K1617">
            <v>5322</v>
          </cell>
          <cell r="L1617">
            <v>4.1901540774145062E-2</v>
          </cell>
          <cell r="M1617">
            <v>223</v>
          </cell>
          <cell r="N1617">
            <v>4.1901540774145062E-2</v>
          </cell>
          <cell r="O1617">
            <v>223.00000000000003</v>
          </cell>
          <cell r="P1617">
            <v>11</v>
          </cell>
          <cell r="Q1617" t="b">
            <v>0</v>
          </cell>
          <cell r="R1617">
            <v>0</v>
          </cell>
          <cell r="S1617">
            <v>484</v>
          </cell>
          <cell r="T1617">
            <v>8.7000000000000011</v>
          </cell>
          <cell r="U1617" t="str">
            <v>Gap</v>
          </cell>
          <cell r="V1617">
            <v>0</v>
          </cell>
          <cell r="W1617" t="str">
            <v>FALSE קרית עקרון</v>
          </cell>
          <cell r="X1617">
            <v>1102</v>
          </cell>
          <cell r="Y1617">
            <v>0</v>
          </cell>
          <cell r="Z1617">
            <v>10</v>
          </cell>
          <cell r="AA1617" t="str">
            <v>Gap</v>
          </cell>
          <cell r="AB1617">
            <v>0</v>
          </cell>
        </row>
        <row r="1618">
          <cell r="B1618">
            <v>2800</v>
          </cell>
          <cell r="C1618" t="str">
            <v>קרית שמונה</v>
          </cell>
          <cell r="D1618">
            <v>18727</v>
          </cell>
          <cell r="E1618" t="str">
            <v>טב</v>
          </cell>
          <cell r="F1618" t="str">
            <v>טב קרית שמונה</v>
          </cell>
          <cell r="G1618" t="str">
            <v>הבית היהודי בקרית שמונה</v>
          </cell>
          <cell r="I1618" t="str">
            <v xml:space="preserve">קרית שמונה </v>
          </cell>
          <cell r="K1618">
            <v>0</v>
          </cell>
          <cell r="L1618">
            <v>0</v>
          </cell>
          <cell r="M1618">
            <v>0</v>
          </cell>
          <cell r="N1618" t="str">
            <v>אין דיווח</v>
          </cell>
          <cell r="O1618">
            <v>0</v>
          </cell>
          <cell r="P1618">
            <v>13</v>
          </cell>
          <cell r="Q1618" t="b">
            <v>0</v>
          </cell>
          <cell r="R1618">
            <v>0</v>
          </cell>
          <cell r="S1618">
            <v>0</v>
          </cell>
          <cell r="T1618">
            <v>0</v>
          </cell>
          <cell r="U1618" t="str">
            <v>Gap</v>
          </cell>
          <cell r="V1618">
            <v>0</v>
          </cell>
          <cell r="W1618" t="str">
            <v>FALSE קרית שמונה</v>
          </cell>
          <cell r="X1618">
            <v>0</v>
          </cell>
          <cell r="Y1618">
            <v>1</v>
          </cell>
          <cell r="Z1618">
            <v>13</v>
          </cell>
          <cell r="AA1618" t="str">
            <v/>
          </cell>
          <cell r="AB1618">
            <v>1</v>
          </cell>
        </row>
        <row r="1619">
          <cell r="B1619">
            <v>2800</v>
          </cell>
          <cell r="C1619" t="str">
            <v>קרית שמונה</v>
          </cell>
          <cell r="D1619">
            <v>18727</v>
          </cell>
          <cell r="E1619" t="str">
            <v>ימ</v>
          </cell>
          <cell r="F1619" t="str">
            <v>ימ קרית שמונה</v>
          </cell>
          <cell r="G1619" t="str">
            <v>בוחרים להצליח</v>
          </cell>
          <cell r="H1619" t="str">
            <v>מלול רחמים יורם</v>
          </cell>
          <cell r="I1619" t="str">
            <v>קרית שמונה מלול רחמים יורם</v>
          </cell>
          <cell r="K1619">
            <v>0</v>
          </cell>
          <cell r="L1619">
            <v>0</v>
          </cell>
          <cell r="M1619">
            <v>0</v>
          </cell>
          <cell r="N1619" t="str">
            <v>אין דיווח</v>
          </cell>
          <cell r="O1619">
            <v>0</v>
          </cell>
          <cell r="P1619">
            <v>13</v>
          </cell>
          <cell r="Q1619" t="b">
            <v>0</v>
          </cell>
          <cell r="R1619">
            <v>0</v>
          </cell>
          <cell r="S1619">
            <v>0</v>
          </cell>
          <cell r="T1619">
            <v>0</v>
          </cell>
          <cell r="U1619" t="str">
            <v>Gap</v>
          </cell>
          <cell r="V1619">
            <v>0</v>
          </cell>
          <cell r="W1619" t="str">
            <v>FALSE קרית שמונה</v>
          </cell>
          <cell r="X1619">
            <v>0</v>
          </cell>
          <cell r="Y1619">
            <v>2</v>
          </cell>
          <cell r="Z1619">
            <v>13</v>
          </cell>
          <cell r="AA1619" t="str">
            <v/>
          </cell>
          <cell r="AB1619">
            <v>2</v>
          </cell>
        </row>
        <row r="1620">
          <cell r="B1620">
            <v>2800</v>
          </cell>
          <cell r="C1620" t="str">
            <v>קרית שמונה</v>
          </cell>
          <cell r="D1620">
            <v>18727</v>
          </cell>
          <cell r="E1620" t="str">
            <v>כן</v>
          </cell>
          <cell r="F1620" t="str">
            <v>כן קרית שמונה</v>
          </cell>
          <cell r="G1620" t="str">
            <v>קרית שמונה מתחדשת</v>
          </cell>
          <cell r="H1620" t="str">
            <v>בן ציון יעקב בנצי</v>
          </cell>
          <cell r="I1620" t="str">
            <v>קרית שמונה בן ציון יעקב בנצי</v>
          </cell>
          <cell r="K1620">
            <v>0</v>
          </cell>
          <cell r="L1620">
            <v>0</v>
          </cell>
          <cell r="M1620">
            <v>0</v>
          </cell>
          <cell r="N1620" t="str">
            <v>אין דיווח</v>
          </cell>
          <cell r="O1620">
            <v>0</v>
          </cell>
          <cell r="P1620">
            <v>13</v>
          </cell>
          <cell r="Q1620" t="b">
            <v>0</v>
          </cell>
          <cell r="R1620">
            <v>0</v>
          </cell>
          <cell r="S1620">
            <v>0</v>
          </cell>
          <cell r="T1620">
            <v>0</v>
          </cell>
          <cell r="U1620" t="str">
            <v>Gap</v>
          </cell>
          <cell r="V1620">
            <v>0</v>
          </cell>
          <cell r="W1620" t="str">
            <v>FALSE קרית שמונה</v>
          </cell>
          <cell r="X1620">
            <v>0</v>
          </cell>
          <cell r="Y1620">
            <v>2</v>
          </cell>
          <cell r="Z1620">
            <v>13</v>
          </cell>
          <cell r="AA1620" t="str">
            <v/>
          </cell>
          <cell r="AB1620">
            <v>2</v>
          </cell>
        </row>
        <row r="1621">
          <cell r="B1621">
            <v>2800</v>
          </cell>
          <cell r="C1621" t="str">
            <v>קרית שמונה</v>
          </cell>
          <cell r="D1621">
            <v>18727</v>
          </cell>
          <cell r="E1621" t="str">
            <v>ל</v>
          </cell>
          <cell r="F1621" t="str">
            <v>ל קרית שמונה</v>
          </cell>
          <cell r="G1621" t="str">
            <v>קרית שמונה ביתנו בראשות בוריס סידלקובסקי</v>
          </cell>
          <cell r="H1621" t="str">
            <v>סידלקובסקי בוריס</v>
          </cell>
          <cell r="I1621" t="str">
            <v>קרית שמונה סידלקובסקי בוריס</v>
          </cell>
          <cell r="K1621">
            <v>0</v>
          </cell>
          <cell r="L1621">
            <v>0</v>
          </cell>
          <cell r="M1621">
            <v>0</v>
          </cell>
          <cell r="N1621" t="str">
            <v>אין דיווח</v>
          </cell>
          <cell r="O1621">
            <v>0</v>
          </cell>
          <cell r="P1621">
            <v>13</v>
          </cell>
          <cell r="Q1621" t="b">
            <v>0</v>
          </cell>
          <cell r="R1621">
            <v>0</v>
          </cell>
          <cell r="S1621">
            <v>0</v>
          </cell>
          <cell r="T1621">
            <v>0</v>
          </cell>
          <cell r="U1621" t="str">
            <v>Gap</v>
          </cell>
          <cell r="V1621">
            <v>0</v>
          </cell>
          <cell r="W1621" t="str">
            <v>FALSE קרית שמונה</v>
          </cell>
          <cell r="X1621">
            <v>0</v>
          </cell>
          <cell r="Y1621">
            <v>2</v>
          </cell>
          <cell r="Z1621">
            <v>13</v>
          </cell>
          <cell r="AA1621" t="str">
            <v/>
          </cell>
          <cell r="AB1621">
            <v>2</v>
          </cell>
        </row>
        <row r="1622">
          <cell r="B1622">
            <v>2800</v>
          </cell>
          <cell r="C1622" t="str">
            <v>קרית שמונה</v>
          </cell>
          <cell r="D1622">
            <v>18727</v>
          </cell>
          <cell r="E1622" t="str">
            <v>מחל</v>
          </cell>
          <cell r="F1622" t="str">
            <v>מחל קרית שמונה</v>
          </cell>
          <cell r="G1622" t="str">
            <v>הליכוד בראשות מלכה ניסים</v>
          </cell>
          <cell r="H1622" t="str">
            <v>מלכה ניסים</v>
          </cell>
          <cell r="I1622" t="str">
            <v>קרית שמונה מלכה ניסים</v>
          </cell>
          <cell r="K1622">
            <v>0</v>
          </cell>
          <cell r="L1622">
            <v>0</v>
          </cell>
          <cell r="M1622">
            <v>0</v>
          </cell>
          <cell r="N1622" t="str">
            <v>אין דיווח</v>
          </cell>
          <cell r="O1622">
            <v>0</v>
          </cell>
          <cell r="P1622">
            <v>13</v>
          </cell>
          <cell r="Q1622" t="b">
            <v>0</v>
          </cell>
          <cell r="R1622">
            <v>0</v>
          </cell>
          <cell r="S1622">
            <v>0</v>
          </cell>
          <cell r="T1622">
            <v>0</v>
          </cell>
          <cell r="U1622" t="str">
            <v>Gap</v>
          </cell>
          <cell r="V1622">
            <v>0</v>
          </cell>
          <cell r="W1622" t="str">
            <v>FALSE קרית שמונה</v>
          </cell>
          <cell r="X1622">
            <v>0</v>
          </cell>
          <cell r="Y1622">
            <v>2</v>
          </cell>
          <cell r="Z1622">
            <v>13</v>
          </cell>
          <cell r="AA1622" t="str">
            <v/>
          </cell>
          <cell r="AB1622">
            <v>2</v>
          </cell>
        </row>
        <row r="1623">
          <cell r="B1623">
            <v>2800</v>
          </cell>
          <cell r="C1623" t="str">
            <v>קרית שמונה</v>
          </cell>
          <cell r="D1623">
            <v>18727</v>
          </cell>
          <cell r="E1623" t="str">
            <v>ני</v>
          </cell>
          <cell r="F1623" t="str">
            <v>ני קרית שמונה</v>
          </cell>
          <cell r="G1623" t="str">
            <v>יושר למועצה</v>
          </cell>
          <cell r="I1623" t="str">
            <v xml:space="preserve">קרית שמונה </v>
          </cell>
          <cell r="K1623">
            <v>0</v>
          </cell>
          <cell r="L1623">
            <v>0</v>
          </cell>
          <cell r="M1623">
            <v>0</v>
          </cell>
          <cell r="N1623" t="str">
            <v>אין דיווח</v>
          </cell>
          <cell r="O1623">
            <v>0</v>
          </cell>
          <cell r="P1623">
            <v>13</v>
          </cell>
          <cell r="Q1623" t="b">
            <v>0</v>
          </cell>
          <cell r="R1623">
            <v>0</v>
          </cell>
          <cell r="S1623">
            <v>0</v>
          </cell>
          <cell r="T1623">
            <v>0</v>
          </cell>
          <cell r="U1623" t="str">
            <v>Gap</v>
          </cell>
          <cell r="V1623">
            <v>0</v>
          </cell>
          <cell r="W1623" t="str">
            <v>FALSE קרית שמונה</v>
          </cell>
          <cell r="X1623">
            <v>0</v>
          </cell>
          <cell r="Y1623">
            <v>0</v>
          </cell>
          <cell r="Z1623">
            <v>13</v>
          </cell>
          <cell r="AA1623" t="str">
            <v/>
          </cell>
          <cell r="AB1623">
            <v>0</v>
          </cell>
        </row>
        <row r="1624">
          <cell r="B1624">
            <v>2800</v>
          </cell>
          <cell r="C1624" t="str">
            <v>קרית שמונה</v>
          </cell>
          <cell r="D1624">
            <v>18727</v>
          </cell>
          <cell r="E1624" t="str">
            <v>ץ</v>
          </cell>
          <cell r="F1624" t="str">
            <v>ץ קרית שמונה</v>
          </cell>
          <cell r="G1624" t="str">
            <v>עתיד צעירים למען העיר</v>
          </cell>
          <cell r="H1624" t="str">
            <v>בוזגלו יגאל</v>
          </cell>
          <cell r="I1624" t="str">
            <v>קרית שמונה בוזגלו יגאל</v>
          </cell>
          <cell r="K1624">
            <v>0</v>
          </cell>
          <cell r="L1624">
            <v>0</v>
          </cell>
          <cell r="M1624">
            <v>0</v>
          </cell>
          <cell r="N1624" t="str">
            <v>אין דיווח</v>
          </cell>
          <cell r="O1624">
            <v>0</v>
          </cell>
          <cell r="P1624">
            <v>13</v>
          </cell>
          <cell r="Q1624" t="b">
            <v>0</v>
          </cell>
          <cell r="R1624">
            <v>0</v>
          </cell>
          <cell r="S1624">
            <v>0</v>
          </cell>
          <cell r="T1624">
            <v>0</v>
          </cell>
          <cell r="U1624" t="str">
            <v>Gap</v>
          </cell>
          <cell r="V1624">
            <v>0</v>
          </cell>
          <cell r="W1624" t="str">
            <v>FALSE קרית שמונה</v>
          </cell>
          <cell r="X1624">
            <v>0</v>
          </cell>
          <cell r="Y1624">
            <v>2</v>
          </cell>
          <cell r="Z1624">
            <v>13</v>
          </cell>
          <cell r="AA1624" t="str">
            <v/>
          </cell>
          <cell r="AB1624">
            <v>2</v>
          </cell>
        </row>
        <row r="1625">
          <cell r="B1625">
            <v>2800</v>
          </cell>
          <cell r="C1625" t="str">
            <v>קרית שמונה</v>
          </cell>
          <cell r="D1625">
            <v>18727</v>
          </cell>
          <cell r="E1625" t="str">
            <v>ק</v>
          </cell>
          <cell r="F1625" t="str">
            <v>ק קרית שמונה</v>
          </cell>
          <cell r="G1625" t="str">
            <v>קרית שמונה שלי</v>
          </cell>
          <cell r="I1625" t="str">
            <v xml:space="preserve">קרית שמונה </v>
          </cell>
          <cell r="K1625">
            <v>0</v>
          </cell>
          <cell r="L1625">
            <v>0</v>
          </cell>
          <cell r="M1625">
            <v>0</v>
          </cell>
          <cell r="N1625" t="str">
            <v>אין דיווח</v>
          </cell>
          <cell r="O1625">
            <v>0</v>
          </cell>
          <cell r="P1625">
            <v>13</v>
          </cell>
          <cell r="Q1625" t="b">
            <v>0</v>
          </cell>
          <cell r="R1625">
            <v>0</v>
          </cell>
          <cell r="S1625">
            <v>0</v>
          </cell>
          <cell r="T1625">
            <v>0</v>
          </cell>
          <cell r="U1625" t="str">
            <v>Gap</v>
          </cell>
          <cell r="V1625">
            <v>0</v>
          </cell>
          <cell r="W1625" t="str">
            <v>FALSE קרית שמונה</v>
          </cell>
          <cell r="X1625">
            <v>0</v>
          </cell>
          <cell r="Y1625">
            <v>0</v>
          </cell>
          <cell r="Z1625">
            <v>13</v>
          </cell>
          <cell r="AA1625" t="str">
            <v/>
          </cell>
          <cell r="AB1625">
            <v>0</v>
          </cell>
        </row>
        <row r="1626">
          <cell r="B1626">
            <v>2800</v>
          </cell>
          <cell r="C1626" t="str">
            <v>קרית שמונה</v>
          </cell>
          <cell r="D1626">
            <v>18727</v>
          </cell>
          <cell r="E1626" t="str">
            <v>שס</v>
          </cell>
          <cell r="F1626" t="str">
            <v>שס קרית שמונה</v>
          </cell>
          <cell r="G1626" t="str">
            <v>התאחדות הספרדים העולמית שומרי תורה</v>
          </cell>
          <cell r="I1626" t="str">
            <v xml:space="preserve">קרית שמונה </v>
          </cell>
          <cell r="K1626">
            <v>0</v>
          </cell>
          <cell r="L1626">
            <v>0</v>
          </cell>
          <cell r="M1626">
            <v>0</v>
          </cell>
          <cell r="N1626" t="str">
            <v>אין דיווח</v>
          </cell>
          <cell r="O1626">
            <v>0</v>
          </cell>
          <cell r="P1626">
            <v>13</v>
          </cell>
          <cell r="Q1626" t="b">
            <v>0</v>
          </cell>
          <cell r="R1626">
            <v>0</v>
          </cell>
          <cell r="S1626">
            <v>0</v>
          </cell>
          <cell r="T1626">
            <v>0</v>
          </cell>
          <cell r="U1626" t="str">
            <v>Gap</v>
          </cell>
          <cell r="V1626">
            <v>0</v>
          </cell>
          <cell r="W1626" t="str">
            <v>FALSE קרית שמונה</v>
          </cell>
          <cell r="X1626">
            <v>0</v>
          </cell>
          <cell r="Y1626">
            <v>2</v>
          </cell>
          <cell r="Z1626">
            <v>13</v>
          </cell>
          <cell r="AA1626" t="str">
            <v/>
          </cell>
          <cell r="AB1626">
            <v>2</v>
          </cell>
        </row>
        <row r="1627">
          <cell r="B1627">
            <v>3640</v>
          </cell>
          <cell r="C1627" t="str">
            <v>קרני שומרון</v>
          </cell>
          <cell r="D1627">
            <v>4876</v>
          </cell>
          <cell r="E1627" t="str">
            <v>חי</v>
          </cell>
          <cell r="F1627" t="str">
            <v>חי קרני שומרון</v>
          </cell>
          <cell r="G1627" t="str">
            <v>יחדיו</v>
          </cell>
          <cell r="H1627" t="str">
            <v>להב יגאל חי</v>
          </cell>
          <cell r="I1627" t="str">
            <v>קרני שומרון להב יגאל חי</v>
          </cell>
          <cell r="J1627">
            <v>3102</v>
          </cell>
          <cell r="K1627">
            <v>3102</v>
          </cell>
          <cell r="L1627">
            <v>0.37298517085751126</v>
          </cell>
          <cell r="M1627">
            <v>1157</v>
          </cell>
          <cell r="N1627">
            <v>0.37298517085751126</v>
          </cell>
          <cell r="O1627">
            <v>1157</v>
          </cell>
          <cell r="P1627">
            <v>9</v>
          </cell>
          <cell r="Q1627" t="b">
            <v>1</v>
          </cell>
          <cell r="R1627">
            <v>3.4</v>
          </cell>
          <cell r="S1627">
            <v>345</v>
          </cell>
          <cell r="T1627">
            <v>8.3999999999999986</v>
          </cell>
          <cell r="U1627" t="str">
            <v>Gap</v>
          </cell>
          <cell r="V1627">
            <v>1</v>
          </cell>
          <cell r="W1627" t="str">
            <v>TRUE קרני שומרון</v>
          </cell>
          <cell r="X1627">
            <v>2854</v>
          </cell>
          <cell r="Y1627">
            <v>4</v>
          </cell>
          <cell r="Z1627">
            <v>9</v>
          </cell>
          <cell r="AA1627" t="str">
            <v/>
          </cell>
          <cell r="AB1627">
            <v>5</v>
          </cell>
        </row>
        <row r="1628">
          <cell r="B1628">
            <v>3640</v>
          </cell>
          <cell r="C1628" t="str">
            <v>קרני שומרון</v>
          </cell>
          <cell r="D1628">
            <v>4876</v>
          </cell>
          <cell r="E1628" t="str">
            <v>בה</v>
          </cell>
          <cell r="F1628" t="str">
            <v>בה קרני שומרון</v>
          </cell>
          <cell r="G1628" t="str">
            <v>בונים את המחר</v>
          </cell>
          <cell r="H1628" t="str">
            <v>בן ארי הרצל</v>
          </cell>
          <cell r="I1628" t="str">
            <v>קרני שומרון בן ארי הרצל</v>
          </cell>
          <cell r="J1628">
            <v>3102</v>
          </cell>
          <cell r="K1628">
            <v>3102</v>
          </cell>
          <cell r="L1628">
            <v>0.30722114764667957</v>
          </cell>
          <cell r="M1628">
            <v>953</v>
          </cell>
          <cell r="N1628">
            <v>0.30722114764667957</v>
          </cell>
          <cell r="O1628">
            <v>953</v>
          </cell>
          <cell r="P1628">
            <v>9</v>
          </cell>
          <cell r="Q1628" t="b">
            <v>1</v>
          </cell>
          <cell r="R1628">
            <v>2.8</v>
          </cell>
          <cell r="S1628">
            <v>345</v>
          </cell>
          <cell r="T1628">
            <v>8.3999999999999986</v>
          </cell>
          <cell r="U1628" t="str">
            <v>Gap</v>
          </cell>
          <cell r="V1628">
            <v>0</v>
          </cell>
          <cell r="W1628" t="str">
            <v>TRUE קרני שומרון</v>
          </cell>
          <cell r="X1628">
            <v>2854</v>
          </cell>
          <cell r="Y1628">
            <v>3</v>
          </cell>
          <cell r="Z1628">
            <v>9</v>
          </cell>
          <cell r="AA1628" t="str">
            <v/>
          </cell>
          <cell r="AB1628">
            <v>3</v>
          </cell>
        </row>
        <row r="1629">
          <cell r="B1629">
            <v>3640</v>
          </cell>
          <cell r="C1629" t="str">
            <v>קרני שומרון</v>
          </cell>
          <cell r="D1629">
            <v>4876</v>
          </cell>
          <cell r="E1629" t="str">
            <v>צ</v>
          </cell>
          <cell r="F1629" t="str">
            <v>צ קרני שומרון</v>
          </cell>
          <cell r="G1629" t="str">
            <v>צעירים פלוס</v>
          </cell>
          <cell r="I1629" t="str">
            <v xml:space="preserve">קרני שומרון </v>
          </cell>
          <cell r="J1629">
            <v>3102</v>
          </cell>
          <cell r="K1629">
            <v>3102</v>
          </cell>
          <cell r="L1629">
            <v>0.1453900709219858</v>
          </cell>
          <cell r="M1629">
            <v>451</v>
          </cell>
          <cell r="N1629">
            <v>0.1453900709219858</v>
          </cell>
          <cell r="O1629">
            <v>450.99999999999994</v>
          </cell>
          <cell r="P1629">
            <v>9</v>
          </cell>
          <cell r="Q1629" t="b">
            <v>1</v>
          </cell>
          <cell r="R1629">
            <v>1.3</v>
          </cell>
          <cell r="S1629">
            <v>345</v>
          </cell>
          <cell r="T1629">
            <v>8.3999999999999986</v>
          </cell>
          <cell r="U1629" t="str">
            <v>Gap</v>
          </cell>
          <cell r="V1629">
            <v>0</v>
          </cell>
          <cell r="W1629" t="str">
            <v>TRUE קרני שומרון</v>
          </cell>
          <cell r="X1629">
            <v>2854</v>
          </cell>
          <cell r="Y1629">
            <v>1</v>
          </cell>
          <cell r="Z1629">
            <v>9</v>
          </cell>
          <cell r="AA1629" t="str">
            <v/>
          </cell>
          <cell r="AB1629">
            <v>1</v>
          </cell>
        </row>
        <row r="1630">
          <cell r="B1630">
            <v>3640</v>
          </cell>
          <cell r="C1630" t="str">
            <v>קרני שומרון</v>
          </cell>
          <cell r="D1630">
            <v>4876</v>
          </cell>
          <cell r="E1630" t="str">
            <v>זך</v>
          </cell>
          <cell r="F1630" t="str">
            <v>זך קרני שומרון</v>
          </cell>
          <cell r="G1630" t="str">
            <v>התחדשות בראשות אבי חלא</v>
          </cell>
          <cell r="I1630" t="str">
            <v xml:space="preserve">קרני שומרון </v>
          </cell>
          <cell r="J1630">
            <v>3102</v>
          </cell>
          <cell r="K1630">
            <v>3102</v>
          </cell>
          <cell r="L1630">
            <v>9.4455190199871045E-2</v>
          </cell>
          <cell r="M1630">
            <v>293</v>
          </cell>
          <cell r="N1630">
            <v>9.4455190199871045E-2</v>
          </cell>
          <cell r="O1630">
            <v>293</v>
          </cell>
          <cell r="P1630">
            <v>9</v>
          </cell>
          <cell r="Q1630" t="b">
            <v>1</v>
          </cell>
          <cell r="R1630">
            <v>0.9</v>
          </cell>
          <cell r="S1630">
            <v>345</v>
          </cell>
          <cell r="T1630">
            <v>8.3999999999999986</v>
          </cell>
          <cell r="U1630" t="str">
            <v>Gap</v>
          </cell>
          <cell r="V1630">
            <v>0</v>
          </cell>
          <cell r="W1630" t="str">
            <v>TRUE קרני שומרון</v>
          </cell>
          <cell r="X1630">
            <v>2854</v>
          </cell>
          <cell r="Y1630">
            <v>1</v>
          </cell>
          <cell r="Z1630">
            <v>9</v>
          </cell>
          <cell r="AA1630" t="str">
            <v/>
          </cell>
          <cell r="AB1630">
            <v>1</v>
          </cell>
        </row>
        <row r="1631">
          <cell r="B1631">
            <v>3640</v>
          </cell>
          <cell r="C1631" t="str">
            <v>קרני שומרון</v>
          </cell>
          <cell r="D1631">
            <v>4876</v>
          </cell>
          <cell r="E1631" t="str">
            <v>ל</v>
          </cell>
          <cell r="F1631" t="str">
            <v>ל קרני שומרון</v>
          </cell>
          <cell r="G1631" t="str">
            <v>קרני שומרון שלנו</v>
          </cell>
          <cell r="I1631" t="str">
            <v xml:space="preserve">קרני שומרון </v>
          </cell>
          <cell r="J1631">
            <v>3102</v>
          </cell>
          <cell r="K1631">
            <v>3102</v>
          </cell>
          <cell r="L1631">
            <v>7.9948420373952292E-2</v>
          </cell>
          <cell r="M1631">
            <v>248</v>
          </cell>
          <cell r="N1631">
            <v>7.9948420373952292E-2</v>
          </cell>
          <cell r="O1631">
            <v>248</v>
          </cell>
          <cell r="P1631">
            <v>9</v>
          </cell>
          <cell r="Q1631" t="b">
            <v>0</v>
          </cell>
          <cell r="R1631">
            <v>0</v>
          </cell>
          <cell r="S1631">
            <v>345</v>
          </cell>
          <cell r="T1631">
            <v>8.3999999999999986</v>
          </cell>
          <cell r="U1631" t="str">
            <v>Gap</v>
          </cell>
          <cell r="V1631">
            <v>0</v>
          </cell>
          <cell r="W1631" t="str">
            <v>FALSE קרני שומרון</v>
          </cell>
          <cell r="X1631">
            <v>248</v>
          </cell>
          <cell r="Y1631">
            <v>0</v>
          </cell>
          <cell r="Z1631">
            <v>9</v>
          </cell>
          <cell r="AA1631" t="str">
            <v/>
          </cell>
          <cell r="AB1631">
            <v>0</v>
          </cell>
        </row>
        <row r="1632">
          <cell r="B1632">
            <v>543</v>
          </cell>
          <cell r="C1632" t="str">
            <v>ראמה</v>
          </cell>
          <cell r="D1632">
            <v>5966</v>
          </cell>
          <cell r="E1632" t="str">
            <v>צא</v>
          </cell>
          <cell r="F1632" t="str">
            <v>צא ראמה</v>
          </cell>
          <cell r="G1632" t="str">
            <v>אלסמוד המאוחדת</v>
          </cell>
          <cell r="I1632" t="str">
            <v xml:space="preserve">ראמה </v>
          </cell>
          <cell r="J1632">
            <v>4593</v>
          </cell>
          <cell r="K1632">
            <v>4593</v>
          </cell>
          <cell r="L1632">
            <v>0.26975832789026782</v>
          </cell>
          <cell r="M1632">
            <v>1239</v>
          </cell>
          <cell r="N1632">
            <v>0.26975832789026782</v>
          </cell>
          <cell r="O1632">
            <v>1239.0000000000002</v>
          </cell>
          <cell r="P1632">
            <v>9</v>
          </cell>
          <cell r="Q1632" t="b">
            <v>1</v>
          </cell>
          <cell r="R1632">
            <v>2.4</v>
          </cell>
          <cell r="S1632">
            <v>510</v>
          </cell>
          <cell r="T1632">
            <v>8.9</v>
          </cell>
          <cell r="U1632" t="str">
            <v>Gap</v>
          </cell>
          <cell r="V1632">
            <v>0</v>
          </cell>
          <cell r="W1632" t="str">
            <v>TRUE ראמה</v>
          </cell>
          <cell r="X1632">
            <v>4587</v>
          </cell>
          <cell r="Y1632">
            <v>2</v>
          </cell>
          <cell r="Z1632">
            <v>8</v>
          </cell>
          <cell r="AA1632" t="str">
            <v>Gap</v>
          </cell>
          <cell r="AB1632">
            <v>2</v>
          </cell>
        </row>
        <row r="1633">
          <cell r="B1633">
            <v>543</v>
          </cell>
          <cell r="C1633" t="str">
            <v>ראמה</v>
          </cell>
          <cell r="D1633">
            <v>5966</v>
          </cell>
          <cell r="E1633" t="str">
            <v>וד</v>
          </cell>
          <cell r="F1633" t="str">
            <v>וד ראמה</v>
          </cell>
          <cell r="G1633" t="str">
            <v>אלתחאלוף אלראמאוי</v>
          </cell>
          <cell r="I1633" t="str">
            <v xml:space="preserve">ראמה </v>
          </cell>
          <cell r="J1633">
            <v>4593</v>
          </cell>
          <cell r="K1633">
            <v>4593</v>
          </cell>
          <cell r="L1633">
            <v>0.23492270846940996</v>
          </cell>
          <cell r="M1633">
            <v>1079</v>
          </cell>
          <cell r="N1633">
            <v>0.23492270846940996</v>
          </cell>
          <cell r="O1633">
            <v>1079</v>
          </cell>
          <cell r="P1633">
            <v>9</v>
          </cell>
          <cell r="Q1633" t="b">
            <v>1</v>
          </cell>
          <cell r="R1633">
            <v>2.1</v>
          </cell>
          <cell r="S1633">
            <v>510</v>
          </cell>
          <cell r="T1633">
            <v>8.9</v>
          </cell>
          <cell r="U1633" t="str">
            <v>Gap</v>
          </cell>
          <cell r="V1633">
            <v>0</v>
          </cell>
          <cell r="W1633" t="str">
            <v>TRUE ראמה</v>
          </cell>
          <cell r="X1633">
            <v>4587</v>
          </cell>
          <cell r="Y1633">
            <v>2</v>
          </cell>
          <cell r="Z1633">
            <v>8</v>
          </cell>
          <cell r="AA1633" t="str">
            <v>Gap</v>
          </cell>
          <cell r="AB1633">
            <v>2</v>
          </cell>
        </row>
        <row r="1634">
          <cell r="B1634">
            <v>543</v>
          </cell>
          <cell r="C1634" t="str">
            <v>ראמה</v>
          </cell>
          <cell r="D1634">
            <v>5966</v>
          </cell>
          <cell r="E1634" t="str">
            <v>ד</v>
          </cell>
          <cell r="F1634" t="str">
            <v>ד ראמה</v>
          </cell>
          <cell r="G1634" t="str">
            <v>אהבה ונאמנות</v>
          </cell>
          <cell r="I1634" t="str">
            <v xml:space="preserve">ראמה </v>
          </cell>
          <cell r="J1634">
            <v>4593</v>
          </cell>
          <cell r="K1634">
            <v>4593</v>
          </cell>
          <cell r="L1634">
            <v>0.13803614195514913</v>
          </cell>
          <cell r="M1634">
            <v>634</v>
          </cell>
          <cell r="N1634">
            <v>0.13803614195514913</v>
          </cell>
          <cell r="O1634">
            <v>633.99999999999989</v>
          </cell>
          <cell r="P1634">
            <v>9</v>
          </cell>
          <cell r="Q1634" t="b">
            <v>1</v>
          </cell>
          <cell r="R1634">
            <v>1.2</v>
          </cell>
          <cell r="S1634">
            <v>510</v>
          </cell>
          <cell r="T1634">
            <v>8.9</v>
          </cell>
          <cell r="U1634" t="str">
            <v>Gap</v>
          </cell>
          <cell r="V1634">
            <v>0</v>
          </cell>
          <cell r="W1634" t="str">
            <v>TRUE ראמה</v>
          </cell>
          <cell r="X1634">
            <v>4587</v>
          </cell>
          <cell r="Y1634">
            <v>1</v>
          </cell>
          <cell r="Z1634">
            <v>8</v>
          </cell>
          <cell r="AA1634" t="str">
            <v>Gap</v>
          </cell>
          <cell r="AB1634">
            <v>1</v>
          </cell>
        </row>
        <row r="1635">
          <cell r="B1635">
            <v>543</v>
          </cell>
          <cell r="C1635" t="str">
            <v>ראמה</v>
          </cell>
          <cell r="D1635">
            <v>5966</v>
          </cell>
          <cell r="E1635" t="str">
            <v>דא</v>
          </cell>
          <cell r="F1635" t="str">
            <v>דא ראמה</v>
          </cell>
          <cell r="G1635" t="str">
            <v>אחדות ואחווה</v>
          </cell>
          <cell r="I1635" t="str">
            <v xml:space="preserve">ראמה </v>
          </cell>
          <cell r="J1635">
            <v>4593</v>
          </cell>
          <cell r="K1635">
            <v>4593</v>
          </cell>
          <cell r="L1635">
            <v>0.13520574787720444</v>
          </cell>
          <cell r="M1635">
            <v>621</v>
          </cell>
          <cell r="N1635">
            <v>0.13520574787720444</v>
          </cell>
          <cell r="O1635">
            <v>621</v>
          </cell>
          <cell r="P1635">
            <v>9</v>
          </cell>
          <cell r="Q1635" t="b">
            <v>1</v>
          </cell>
          <cell r="R1635">
            <v>1.2</v>
          </cell>
          <cell r="S1635">
            <v>510</v>
          </cell>
          <cell r="T1635">
            <v>8.9</v>
          </cell>
          <cell r="U1635" t="str">
            <v>Gap</v>
          </cell>
          <cell r="V1635">
            <v>0</v>
          </cell>
          <cell r="W1635" t="str">
            <v>TRUE ראמה</v>
          </cell>
          <cell r="X1635">
            <v>4587</v>
          </cell>
          <cell r="Y1635">
            <v>1</v>
          </cell>
          <cell r="Z1635">
            <v>8</v>
          </cell>
          <cell r="AA1635" t="str">
            <v>Gap</v>
          </cell>
          <cell r="AB1635">
            <v>1</v>
          </cell>
        </row>
        <row r="1636">
          <cell r="B1636">
            <v>543</v>
          </cell>
          <cell r="C1636" t="str">
            <v>ראמה</v>
          </cell>
          <cell r="D1636">
            <v>5966</v>
          </cell>
          <cell r="E1636" t="str">
            <v>אב</v>
          </cell>
          <cell r="F1636" t="str">
            <v>אב ראמה</v>
          </cell>
          <cell r="G1636" t="str">
            <v>שיתוף ורפורמה</v>
          </cell>
          <cell r="I1636" t="str">
            <v xml:space="preserve">ראמה </v>
          </cell>
          <cell r="J1636">
            <v>4593</v>
          </cell>
          <cell r="K1636">
            <v>4593</v>
          </cell>
          <cell r="L1636">
            <v>0.13411713477030263</v>
          </cell>
          <cell r="M1636">
            <v>616</v>
          </cell>
          <cell r="N1636">
            <v>0.13411713477030263</v>
          </cell>
          <cell r="O1636">
            <v>616</v>
          </cell>
          <cell r="P1636">
            <v>9</v>
          </cell>
          <cell r="Q1636" t="b">
            <v>1</v>
          </cell>
          <cell r="R1636">
            <v>1.2</v>
          </cell>
          <cell r="S1636">
            <v>510</v>
          </cell>
          <cell r="T1636">
            <v>8.9</v>
          </cell>
          <cell r="U1636" t="str">
            <v>Gap</v>
          </cell>
          <cell r="V1636">
            <v>0</v>
          </cell>
          <cell r="W1636" t="str">
            <v>TRUE ראמה</v>
          </cell>
          <cell r="X1636">
            <v>4587</v>
          </cell>
          <cell r="Y1636">
            <v>1</v>
          </cell>
          <cell r="Z1636">
            <v>8</v>
          </cell>
          <cell r="AA1636" t="str">
            <v>Gap</v>
          </cell>
          <cell r="AB1636">
            <v>1</v>
          </cell>
        </row>
        <row r="1637">
          <cell r="B1637">
            <v>543</v>
          </cell>
          <cell r="C1637" t="str">
            <v>ראמה</v>
          </cell>
          <cell r="D1637">
            <v>5966</v>
          </cell>
          <cell r="E1637" t="str">
            <v>ז</v>
          </cell>
          <cell r="F1637" t="str">
            <v>ז ראמה</v>
          </cell>
          <cell r="G1637" t="str">
            <v>אלאמל</v>
          </cell>
          <cell r="I1637" t="str">
            <v xml:space="preserve">ראמה </v>
          </cell>
          <cell r="J1637">
            <v>4593</v>
          </cell>
          <cell r="K1637">
            <v>4593</v>
          </cell>
          <cell r="L1637">
            <v>8.6653603309383848E-2</v>
          </cell>
          <cell r="M1637">
            <v>398</v>
          </cell>
          <cell r="N1637">
            <v>8.6653603309383848E-2</v>
          </cell>
          <cell r="O1637">
            <v>398</v>
          </cell>
          <cell r="P1637">
            <v>9</v>
          </cell>
          <cell r="Q1637" t="b">
            <v>1</v>
          </cell>
          <cell r="R1637">
            <v>0.8</v>
          </cell>
          <cell r="S1637">
            <v>510</v>
          </cell>
          <cell r="T1637">
            <v>8.9</v>
          </cell>
          <cell r="U1637" t="str">
            <v>Gap</v>
          </cell>
          <cell r="V1637">
            <v>0</v>
          </cell>
          <cell r="W1637" t="str">
            <v>TRUE ראמה</v>
          </cell>
          <cell r="X1637">
            <v>4587</v>
          </cell>
          <cell r="Y1637">
            <v>1</v>
          </cell>
          <cell r="Z1637">
            <v>8</v>
          </cell>
          <cell r="AA1637" t="str">
            <v>Gap</v>
          </cell>
          <cell r="AB1637">
            <v>1</v>
          </cell>
        </row>
        <row r="1638">
          <cell r="B1638">
            <v>543</v>
          </cell>
          <cell r="C1638" t="str">
            <v>ראמה</v>
          </cell>
          <cell r="D1638">
            <v>5966</v>
          </cell>
          <cell r="E1638" t="str">
            <v>ק</v>
          </cell>
          <cell r="F1638" t="str">
            <v>ק ראמה</v>
          </cell>
          <cell r="G1638" t="str">
            <v>אלתסאמח-רשימת ראשות לסמיר טאהה</v>
          </cell>
          <cell r="H1638" t="str">
            <v>טאהא סמיר</v>
          </cell>
          <cell r="I1638" t="str">
            <v>ראמה טאהא סמיר</v>
          </cell>
          <cell r="J1638">
            <v>4593</v>
          </cell>
          <cell r="K1638">
            <v>4593</v>
          </cell>
          <cell r="L1638">
            <v>6.5316786414108428E-4</v>
          </cell>
          <cell r="M1638">
            <v>3</v>
          </cell>
          <cell r="N1638">
            <v>6.5316786414108428E-4</v>
          </cell>
          <cell r="O1638">
            <v>3</v>
          </cell>
          <cell r="P1638">
            <v>9</v>
          </cell>
          <cell r="Q1638" t="b">
            <v>0</v>
          </cell>
          <cell r="R1638">
            <v>0</v>
          </cell>
          <cell r="S1638">
            <v>510</v>
          </cell>
          <cell r="T1638">
            <v>8.9</v>
          </cell>
          <cell r="U1638" t="str">
            <v>Gap</v>
          </cell>
          <cell r="V1638">
            <v>0</v>
          </cell>
          <cell r="W1638" t="str">
            <v>FALSE ראמה</v>
          </cell>
          <cell r="X1638">
            <v>6</v>
          </cell>
          <cell r="Y1638">
            <v>0</v>
          </cell>
          <cell r="Z1638">
            <v>8</v>
          </cell>
          <cell r="AA1638" t="str">
            <v>Gap</v>
          </cell>
          <cell r="AB1638">
            <v>0</v>
          </cell>
        </row>
        <row r="1639">
          <cell r="B1639">
            <v>543</v>
          </cell>
          <cell r="C1639" t="str">
            <v>ראמה</v>
          </cell>
          <cell r="D1639">
            <v>5966</v>
          </cell>
          <cell r="E1639" t="str">
            <v>נ</v>
          </cell>
          <cell r="F1639" t="str">
            <v>נ ראמה</v>
          </cell>
          <cell r="G1639" t="str">
            <v>אלנגאח-רשימת ראשות לשאוקי לטיף</v>
          </cell>
          <cell r="H1639" t="str">
            <v>לטיף שאוקי</v>
          </cell>
          <cell r="I1639" t="str">
            <v>ראמה לטיף שאוקי</v>
          </cell>
          <cell r="J1639">
            <v>4593</v>
          </cell>
          <cell r="K1639">
            <v>4593</v>
          </cell>
          <cell r="L1639">
            <v>4.3544524276072284E-4</v>
          </cell>
          <cell r="M1639">
            <v>2</v>
          </cell>
          <cell r="N1639">
            <v>4.3544524276072284E-4</v>
          </cell>
          <cell r="O1639">
            <v>2</v>
          </cell>
          <cell r="P1639">
            <v>9</v>
          </cell>
          <cell r="Q1639" t="b">
            <v>0</v>
          </cell>
          <cell r="R1639">
            <v>0</v>
          </cell>
          <cell r="S1639">
            <v>510</v>
          </cell>
          <cell r="T1639">
            <v>8.9</v>
          </cell>
          <cell r="U1639" t="str">
            <v>Gap</v>
          </cell>
          <cell r="V1639">
            <v>1</v>
          </cell>
          <cell r="W1639" t="str">
            <v>FALSE ראמה</v>
          </cell>
          <cell r="X1639">
            <v>6</v>
          </cell>
          <cell r="Y1639">
            <v>0</v>
          </cell>
          <cell r="Z1639">
            <v>8</v>
          </cell>
          <cell r="AA1639" t="str">
            <v>Gap</v>
          </cell>
          <cell r="AB1639">
            <v>1</v>
          </cell>
        </row>
        <row r="1640">
          <cell r="B1640">
            <v>543</v>
          </cell>
          <cell r="C1640" t="str">
            <v>ראמה</v>
          </cell>
          <cell r="D1640">
            <v>5966</v>
          </cell>
          <cell r="E1640" t="str">
            <v>י</v>
          </cell>
          <cell r="F1640" t="str">
            <v>י ראמה</v>
          </cell>
          <cell r="G1640" t="str">
            <v>השלום "אלסלאם"</v>
          </cell>
          <cell r="H1640" t="str">
            <v>ג'ובראן נקולא</v>
          </cell>
          <cell r="I1640" t="str">
            <v>ראמה ג'ובראן נקולא</v>
          </cell>
          <cell r="J1640">
            <v>4593</v>
          </cell>
          <cell r="K1640">
            <v>4593</v>
          </cell>
          <cell r="L1640">
            <v>2.1772262138036142E-4</v>
          </cell>
          <cell r="M1640">
            <v>1</v>
          </cell>
          <cell r="N1640">
            <v>2.1772262138036142E-4</v>
          </cell>
          <cell r="O1640">
            <v>1</v>
          </cell>
          <cell r="P1640">
            <v>9</v>
          </cell>
          <cell r="Q1640" t="b">
            <v>0</v>
          </cell>
          <cell r="R1640">
            <v>0</v>
          </cell>
          <cell r="S1640">
            <v>510</v>
          </cell>
          <cell r="T1640">
            <v>8.9</v>
          </cell>
          <cell r="U1640" t="str">
            <v>Gap</v>
          </cell>
          <cell r="V1640">
            <v>0</v>
          </cell>
          <cell r="W1640" t="str">
            <v>FALSE ראמה</v>
          </cell>
          <cell r="X1640">
            <v>6</v>
          </cell>
          <cell r="Y1640">
            <v>0</v>
          </cell>
          <cell r="Z1640">
            <v>8</v>
          </cell>
          <cell r="AA1640" t="str">
            <v>Gap</v>
          </cell>
          <cell r="AB1640">
            <v>0</v>
          </cell>
        </row>
        <row r="1641">
          <cell r="B1641">
            <v>2640</v>
          </cell>
          <cell r="C1641" t="str">
            <v>ראש העין</v>
          </cell>
          <cell r="D1641">
            <v>30302</v>
          </cell>
          <cell r="E1641" t="str">
            <v>כן</v>
          </cell>
          <cell r="F1641" t="str">
            <v>כן ראש העין</v>
          </cell>
          <cell r="G1641" t="str">
            <v>רשימת משה סיני</v>
          </cell>
          <cell r="H1641" t="str">
            <v>סיני משה</v>
          </cell>
          <cell r="I1641" t="str">
            <v>ראש העין סיני משה</v>
          </cell>
          <cell r="J1641">
            <v>19900</v>
          </cell>
          <cell r="K1641">
            <v>19900</v>
          </cell>
          <cell r="L1641">
            <v>0.22160804020100502</v>
          </cell>
          <cell r="M1641">
            <v>4410</v>
          </cell>
          <cell r="N1641">
            <v>0.22160804020100502</v>
          </cell>
          <cell r="O1641">
            <v>4410</v>
          </cell>
          <cell r="P1641">
            <v>15</v>
          </cell>
          <cell r="Q1641" t="b">
            <v>1</v>
          </cell>
          <cell r="R1641">
            <v>3.3</v>
          </cell>
          <cell r="S1641">
            <v>1327</v>
          </cell>
          <cell r="T1641">
            <v>11.9</v>
          </cell>
          <cell r="U1641" t="str">
            <v>Gap</v>
          </cell>
          <cell r="V1641">
            <v>0</v>
          </cell>
          <cell r="W1641" t="str">
            <v>TRUE ראש העין</v>
          </cell>
          <cell r="X1641">
            <v>15859</v>
          </cell>
          <cell r="Y1641">
            <v>4</v>
          </cell>
          <cell r="Z1641">
            <v>14</v>
          </cell>
          <cell r="AA1641" t="str">
            <v>Gap</v>
          </cell>
          <cell r="AB1641">
            <v>4</v>
          </cell>
        </row>
        <row r="1642">
          <cell r="B1642">
            <v>2640</v>
          </cell>
          <cell r="C1642" t="str">
            <v>ראש העין</v>
          </cell>
          <cell r="D1642">
            <v>30302</v>
          </cell>
          <cell r="E1642" t="str">
            <v>לב</v>
          </cell>
          <cell r="F1642" t="str">
            <v>לב ראש העין</v>
          </cell>
          <cell r="G1642" t="str">
            <v>בראשות שלום בן-משה</v>
          </cell>
          <cell r="H1642" t="str">
            <v>בן-משה שלום</v>
          </cell>
          <cell r="I1642" t="str">
            <v>ראש העין בן-משה שלום</v>
          </cell>
          <cell r="J1642">
            <v>19900</v>
          </cell>
          <cell r="K1642">
            <v>19900</v>
          </cell>
          <cell r="L1642">
            <v>0.17170854271356784</v>
          </cell>
          <cell r="M1642">
            <v>3417</v>
          </cell>
          <cell r="N1642">
            <v>0.17170854271356784</v>
          </cell>
          <cell r="O1642">
            <v>3417</v>
          </cell>
          <cell r="P1642">
            <v>15</v>
          </cell>
          <cell r="Q1642" t="b">
            <v>1</v>
          </cell>
          <cell r="R1642">
            <v>2.6</v>
          </cell>
          <cell r="S1642">
            <v>1327</v>
          </cell>
          <cell r="T1642">
            <v>11.9</v>
          </cell>
          <cell r="U1642" t="str">
            <v>Gap</v>
          </cell>
          <cell r="V1642">
            <v>1</v>
          </cell>
          <cell r="W1642" t="str">
            <v>TRUE ראש העין</v>
          </cell>
          <cell r="X1642">
            <v>15859</v>
          </cell>
          <cell r="Y1642">
            <v>3</v>
          </cell>
          <cell r="Z1642">
            <v>14</v>
          </cell>
          <cell r="AA1642" t="str">
            <v>Gap</v>
          </cell>
          <cell r="AB1642">
            <v>4</v>
          </cell>
        </row>
        <row r="1643">
          <cell r="B1643">
            <v>2640</v>
          </cell>
          <cell r="C1643" t="str">
            <v>ראש העין</v>
          </cell>
          <cell r="D1643">
            <v>30302</v>
          </cell>
          <cell r="E1643" t="str">
            <v>שס</v>
          </cell>
          <cell r="F1643" t="str">
            <v>שס ראש העין</v>
          </cell>
          <cell r="G1643" t="str">
            <v>בראשות יעקב אדמוני</v>
          </cell>
          <cell r="I1643" t="str">
            <v xml:space="preserve">ראש העין </v>
          </cell>
          <cell r="J1643">
            <v>19900</v>
          </cell>
          <cell r="K1643">
            <v>19900</v>
          </cell>
          <cell r="L1643">
            <v>0.12025125628140704</v>
          </cell>
          <cell r="M1643">
            <v>2393</v>
          </cell>
          <cell r="N1643">
            <v>0.12025125628140704</v>
          </cell>
          <cell r="O1643">
            <v>2393</v>
          </cell>
          <cell r="P1643">
            <v>15</v>
          </cell>
          <cell r="Q1643" t="b">
            <v>1</v>
          </cell>
          <cell r="R1643">
            <v>1.8</v>
          </cell>
          <cell r="S1643">
            <v>1327</v>
          </cell>
          <cell r="T1643">
            <v>11.9</v>
          </cell>
          <cell r="U1643" t="str">
            <v>Gap</v>
          </cell>
          <cell r="V1643">
            <v>0</v>
          </cell>
          <cell r="W1643" t="str">
            <v>TRUE ראש העין</v>
          </cell>
          <cell r="X1643">
            <v>15859</v>
          </cell>
          <cell r="Y1643">
            <v>2</v>
          </cell>
          <cell r="Z1643">
            <v>14</v>
          </cell>
          <cell r="AA1643" t="str">
            <v>Gap</v>
          </cell>
          <cell r="AB1643">
            <v>2</v>
          </cell>
        </row>
        <row r="1644">
          <cell r="B1644">
            <v>2640</v>
          </cell>
          <cell r="C1644" t="str">
            <v>ראש העין</v>
          </cell>
          <cell r="D1644">
            <v>30302</v>
          </cell>
          <cell r="E1644" t="str">
            <v>מרצ</v>
          </cell>
          <cell r="F1644" t="str">
            <v>מרצ ראש העין</v>
          </cell>
          <cell r="G1644" t="str">
            <v>בראשות סיגל שיינמן</v>
          </cell>
          <cell r="I1644" t="str">
            <v xml:space="preserve">ראש העין </v>
          </cell>
          <cell r="J1644">
            <v>19900</v>
          </cell>
          <cell r="K1644">
            <v>19900</v>
          </cell>
          <cell r="L1644">
            <v>8.301507537688442E-2</v>
          </cell>
          <cell r="M1644">
            <v>1652</v>
          </cell>
          <cell r="N1644">
            <v>8.301507537688442E-2</v>
          </cell>
          <cell r="O1644">
            <v>1652</v>
          </cell>
          <cell r="P1644">
            <v>15</v>
          </cell>
          <cell r="Q1644" t="b">
            <v>1</v>
          </cell>
          <cell r="R1644">
            <v>1.2</v>
          </cell>
          <cell r="S1644">
            <v>1327</v>
          </cell>
          <cell r="T1644">
            <v>11.9</v>
          </cell>
          <cell r="U1644" t="str">
            <v>Gap</v>
          </cell>
          <cell r="V1644">
            <v>0</v>
          </cell>
          <cell r="W1644" t="str">
            <v>TRUE ראש העין</v>
          </cell>
          <cell r="X1644">
            <v>15859</v>
          </cell>
          <cell r="Y1644">
            <v>2</v>
          </cell>
          <cell r="Z1644">
            <v>14</v>
          </cell>
          <cell r="AA1644" t="str">
            <v>Gap</v>
          </cell>
          <cell r="AB1644">
            <v>2</v>
          </cell>
        </row>
        <row r="1645">
          <cell r="B1645">
            <v>2640</v>
          </cell>
          <cell r="C1645" t="str">
            <v>ראש העין</v>
          </cell>
          <cell r="D1645">
            <v>30302</v>
          </cell>
          <cell r="E1645" t="str">
            <v>עם</v>
          </cell>
          <cell r="F1645" t="str">
            <v>עם ראש העין</v>
          </cell>
          <cell r="G1645" t="str">
            <v>ראש העין אחת ומלוכדת בראשות חנוך עוז</v>
          </cell>
          <cell r="I1645" t="str">
            <v xml:space="preserve">ראש העין </v>
          </cell>
          <cell r="J1645">
            <v>19900</v>
          </cell>
          <cell r="K1645">
            <v>19900</v>
          </cell>
          <cell r="L1645">
            <v>7.2562814070351755E-2</v>
          </cell>
          <cell r="M1645">
            <v>1444</v>
          </cell>
          <cell r="N1645">
            <v>7.2562814070351755E-2</v>
          </cell>
          <cell r="O1645">
            <v>1444</v>
          </cell>
          <cell r="P1645">
            <v>15</v>
          </cell>
          <cell r="Q1645" t="b">
            <v>1</v>
          </cell>
          <cell r="R1645">
            <v>1.1000000000000001</v>
          </cell>
          <cell r="S1645">
            <v>1327</v>
          </cell>
          <cell r="T1645">
            <v>11.9</v>
          </cell>
          <cell r="U1645" t="str">
            <v>Gap</v>
          </cell>
          <cell r="V1645">
            <v>0</v>
          </cell>
          <cell r="W1645" t="str">
            <v>TRUE ראש העין</v>
          </cell>
          <cell r="X1645">
            <v>15859</v>
          </cell>
          <cell r="Y1645">
            <v>1</v>
          </cell>
          <cell r="Z1645">
            <v>14</v>
          </cell>
          <cell r="AA1645" t="str">
            <v>Gap</v>
          </cell>
          <cell r="AB1645">
            <v>1</v>
          </cell>
        </row>
        <row r="1646">
          <cell r="B1646">
            <v>2640</v>
          </cell>
          <cell r="C1646" t="str">
            <v>ראש העין</v>
          </cell>
          <cell r="D1646">
            <v>30302</v>
          </cell>
          <cell r="E1646" t="str">
            <v>רז</v>
          </cell>
          <cell r="F1646" t="str">
            <v>רז ראש העין</v>
          </cell>
          <cell r="G1646" t="str">
            <v>יחד עם רזיאל אחרק למועצה</v>
          </cell>
          <cell r="I1646" t="str">
            <v xml:space="preserve">ראש העין </v>
          </cell>
          <cell r="J1646">
            <v>19900</v>
          </cell>
          <cell r="K1646">
            <v>19900</v>
          </cell>
          <cell r="L1646">
            <v>6.9346733668341709E-2</v>
          </cell>
          <cell r="M1646">
            <v>1380</v>
          </cell>
          <cell r="N1646">
            <v>6.9346733668341709E-2</v>
          </cell>
          <cell r="O1646">
            <v>1380</v>
          </cell>
          <cell r="P1646">
            <v>15</v>
          </cell>
          <cell r="Q1646" t="b">
            <v>1</v>
          </cell>
          <cell r="R1646">
            <v>1</v>
          </cell>
          <cell r="S1646">
            <v>1327</v>
          </cell>
          <cell r="T1646">
            <v>11.9</v>
          </cell>
          <cell r="U1646" t="str">
            <v>Gap</v>
          </cell>
          <cell r="V1646">
            <v>0</v>
          </cell>
          <cell r="W1646" t="str">
            <v>TRUE ראש העין</v>
          </cell>
          <cell r="X1646">
            <v>15859</v>
          </cell>
          <cell r="Y1646">
            <v>1</v>
          </cell>
          <cell r="Z1646">
            <v>14</v>
          </cell>
          <cell r="AA1646" t="str">
            <v>Gap</v>
          </cell>
          <cell r="AB1646">
            <v>1</v>
          </cell>
        </row>
        <row r="1647">
          <cell r="B1647">
            <v>2640</v>
          </cell>
          <cell r="C1647" t="str">
            <v>ראש העין</v>
          </cell>
          <cell r="D1647">
            <v>30302</v>
          </cell>
          <cell r="E1647" t="str">
            <v>טב</v>
          </cell>
          <cell r="F1647" t="str">
            <v>טב ראש העין</v>
          </cell>
          <cell r="G1647" t="str">
            <v>הבית היהודי בראש העין עדי אביני</v>
          </cell>
          <cell r="I1647" t="str">
            <v xml:space="preserve">ראש העין </v>
          </cell>
          <cell r="J1647">
            <v>19900</v>
          </cell>
          <cell r="K1647">
            <v>19900</v>
          </cell>
          <cell r="L1647">
            <v>5.8442211055276382E-2</v>
          </cell>
          <cell r="M1647">
            <v>1163</v>
          </cell>
          <cell r="N1647">
            <v>5.8442211055276382E-2</v>
          </cell>
          <cell r="O1647">
            <v>1163</v>
          </cell>
          <cell r="P1647">
            <v>15</v>
          </cell>
          <cell r="Q1647" t="b">
            <v>1</v>
          </cell>
          <cell r="R1647">
            <v>0.9</v>
          </cell>
          <cell r="S1647">
            <v>1327</v>
          </cell>
          <cell r="T1647">
            <v>11.9</v>
          </cell>
          <cell r="U1647" t="str">
            <v>Gap</v>
          </cell>
          <cell r="V1647">
            <v>0</v>
          </cell>
          <cell r="W1647" t="str">
            <v>TRUE ראש העין</v>
          </cell>
          <cell r="X1647">
            <v>15859</v>
          </cell>
          <cell r="Y1647">
            <v>1</v>
          </cell>
          <cell r="Z1647">
            <v>14</v>
          </cell>
          <cell r="AA1647" t="str">
            <v>Gap</v>
          </cell>
          <cell r="AB1647">
            <v>1</v>
          </cell>
        </row>
        <row r="1648">
          <cell r="B1648">
            <v>2640</v>
          </cell>
          <cell r="C1648" t="str">
            <v>ראש העין</v>
          </cell>
          <cell r="D1648">
            <v>30302</v>
          </cell>
          <cell r="E1648" t="str">
            <v>אמת</v>
          </cell>
          <cell r="F1648" t="str">
            <v>אמת ראש העין</v>
          </cell>
          <cell r="G1648" t="str">
            <v>בראשות אבינועם טובים</v>
          </cell>
          <cell r="I1648" t="str">
            <v xml:space="preserve">ראש העין </v>
          </cell>
          <cell r="J1648">
            <v>19900</v>
          </cell>
          <cell r="K1648">
            <v>19900</v>
          </cell>
          <cell r="L1648">
            <v>4.8090452261306531E-2</v>
          </cell>
          <cell r="M1648">
            <v>957</v>
          </cell>
          <cell r="N1648">
            <v>4.8090452261306531E-2</v>
          </cell>
          <cell r="O1648">
            <v>957</v>
          </cell>
          <cell r="P1648">
            <v>15</v>
          </cell>
          <cell r="Q1648" t="b">
            <v>0</v>
          </cell>
          <cell r="R1648">
            <v>0</v>
          </cell>
          <cell r="S1648">
            <v>1327</v>
          </cell>
          <cell r="T1648">
            <v>11.9</v>
          </cell>
          <cell r="U1648" t="str">
            <v>Gap</v>
          </cell>
          <cell r="V1648">
            <v>0</v>
          </cell>
          <cell r="W1648" t="str">
            <v>FALSE ראש העין</v>
          </cell>
          <cell r="X1648">
            <v>4041</v>
          </cell>
          <cell r="Y1648">
            <v>0</v>
          </cell>
          <cell r="Z1648">
            <v>14</v>
          </cell>
          <cell r="AA1648" t="str">
            <v>Gap</v>
          </cell>
          <cell r="AB1648">
            <v>0</v>
          </cell>
        </row>
        <row r="1649">
          <cell r="B1649">
            <v>2640</v>
          </cell>
          <cell r="C1649" t="str">
            <v>ראש העין</v>
          </cell>
          <cell r="D1649">
            <v>30302</v>
          </cell>
          <cell r="E1649" t="str">
            <v>פה</v>
          </cell>
          <cell r="F1649" t="str">
            <v>פה ראש העין</v>
          </cell>
          <cell r="G1649" t="str">
            <v>יש עתיד בראש העין בהובלת מרגי עוזר</v>
          </cell>
          <cell r="I1649" t="str">
            <v xml:space="preserve">ראש העין </v>
          </cell>
          <cell r="J1649">
            <v>19900</v>
          </cell>
          <cell r="K1649">
            <v>19900</v>
          </cell>
          <cell r="L1649">
            <v>3.773869346733668E-2</v>
          </cell>
          <cell r="M1649">
            <v>751</v>
          </cell>
          <cell r="N1649">
            <v>3.773869346733668E-2</v>
          </cell>
          <cell r="O1649">
            <v>750.99999999999989</v>
          </cell>
          <cell r="P1649">
            <v>15</v>
          </cell>
          <cell r="Q1649" t="b">
            <v>0</v>
          </cell>
          <cell r="R1649">
            <v>0</v>
          </cell>
          <cell r="S1649">
            <v>1327</v>
          </cell>
          <cell r="T1649">
            <v>11.9</v>
          </cell>
          <cell r="U1649" t="str">
            <v>Gap</v>
          </cell>
          <cell r="V1649">
            <v>0</v>
          </cell>
          <cell r="W1649" t="str">
            <v>FALSE ראש העין</v>
          </cell>
          <cell r="X1649">
            <v>4041</v>
          </cell>
          <cell r="Y1649">
            <v>0</v>
          </cell>
          <cell r="Z1649">
            <v>14</v>
          </cell>
          <cell r="AA1649" t="str">
            <v>Gap</v>
          </cell>
          <cell r="AB1649">
            <v>0</v>
          </cell>
        </row>
        <row r="1650">
          <cell r="B1650">
            <v>2640</v>
          </cell>
          <cell r="C1650" t="str">
            <v>ראש העין</v>
          </cell>
          <cell r="D1650">
            <v>30302</v>
          </cell>
          <cell r="E1650" t="str">
            <v>י</v>
          </cell>
          <cell r="F1650" t="str">
            <v>י ראש העין</v>
          </cell>
          <cell r="G1650" t="str">
            <v>נשים בראשות שרי סלע</v>
          </cell>
          <cell r="I1650" t="str">
            <v xml:space="preserve">ראש העין </v>
          </cell>
          <cell r="J1650">
            <v>19900</v>
          </cell>
          <cell r="K1650">
            <v>19900</v>
          </cell>
          <cell r="L1650">
            <v>3.6783919597989947E-2</v>
          </cell>
          <cell r="M1650">
            <v>732</v>
          </cell>
          <cell r="N1650">
            <v>3.6783919597989947E-2</v>
          </cell>
          <cell r="O1650">
            <v>732</v>
          </cell>
          <cell r="P1650">
            <v>15</v>
          </cell>
          <cell r="Q1650" t="b">
            <v>0</v>
          </cell>
          <cell r="R1650">
            <v>0</v>
          </cell>
          <cell r="S1650">
            <v>1327</v>
          </cell>
          <cell r="T1650">
            <v>11.9</v>
          </cell>
          <cell r="U1650" t="str">
            <v>Gap</v>
          </cell>
          <cell r="V1650">
            <v>0</v>
          </cell>
          <cell r="W1650" t="str">
            <v>FALSE ראש העין</v>
          </cell>
          <cell r="X1650">
            <v>4041</v>
          </cell>
          <cell r="Y1650">
            <v>0</v>
          </cell>
          <cell r="Z1650">
            <v>14</v>
          </cell>
          <cell r="AA1650" t="str">
            <v>Gap</v>
          </cell>
          <cell r="AB1650">
            <v>0</v>
          </cell>
        </row>
        <row r="1651">
          <cell r="B1651">
            <v>2640</v>
          </cell>
          <cell r="C1651" t="str">
            <v>ראש העין</v>
          </cell>
          <cell r="D1651">
            <v>30302</v>
          </cell>
          <cell r="E1651" t="str">
            <v>מחל</v>
          </cell>
          <cell r="F1651" t="str">
            <v>מחל ראש העין</v>
          </cell>
          <cell r="G1651" t="str">
            <v>הליכוד בראשות יצחק מתי מתניה</v>
          </cell>
          <cell r="I1651" t="str">
            <v xml:space="preserve">ראש העין </v>
          </cell>
          <cell r="J1651">
            <v>19900</v>
          </cell>
          <cell r="K1651">
            <v>19900</v>
          </cell>
          <cell r="L1651">
            <v>3.6532663316582913E-2</v>
          </cell>
          <cell r="M1651">
            <v>727</v>
          </cell>
          <cell r="N1651">
            <v>3.6532663316582913E-2</v>
          </cell>
          <cell r="O1651">
            <v>727</v>
          </cell>
          <cell r="P1651">
            <v>15</v>
          </cell>
          <cell r="Q1651" t="b">
            <v>0</v>
          </cell>
          <cell r="R1651">
            <v>0</v>
          </cell>
          <cell r="S1651">
            <v>1327</v>
          </cell>
          <cell r="T1651">
            <v>11.9</v>
          </cell>
          <cell r="U1651" t="str">
            <v>Gap</v>
          </cell>
          <cell r="V1651">
            <v>0</v>
          </cell>
          <cell r="W1651" t="str">
            <v>FALSE ראש העין</v>
          </cell>
          <cell r="X1651">
            <v>4041</v>
          </cell>
          <cell r="Y1651">
            <v>0</v>
          </cell>
          <cell r="Z1651">
            <v>14</v>
          </cell>
          <cell r="AA1651" t="str">
            <v>Gap</v>
          </cell>
          <cell r="AB1651">
            <v>0</v>
          </cell>
        </row>
        <row r="1652">
          <cell r="B1652">
            <v>2640</v>
          </cell>
          <cell r="C1652" t="str">
            <v>ראש העין</v>
          </cell>
          <cell r="D1652">
            <v>30302</v>
          </cell>
          <cell r="E1652" t="str">
            <v>זט</v>
          </cell>
          <cell r="F1652" t="str">
            <v>זט ראש העין</v>
          </cell>
          <cell r="G1652" t="str">
            <v>חברים נכונים לעשייה בראשות עופר בביוף</v>
          </cell>
          <cell r="I1652" t="str">
            <v xml:space="preserve">ראש העין </v>
          </cell>
          <cell r="J1652">
            <v>19900</v>
          </cell>
          <cell r="K1652">
            <v>19900</v>
          </cell>
          <cell r="L1652">
            <v>2.2964824120603015E-2</v>
          </cell>
          <cell r="M1652">
            <v>457</v>
          </cell>
          <cell r="N1652">
            <v>2.2964824120603015E-2</v>
          </cell>
          <cell r="O1652">
            <v>457</v>
          </cell>
          <cell r="P1652">
            <v>15</v>
          </cell>
          <cell r="Q1652" t="b">
            <v>0</v>
          </cell>
          <cell r="R1652">
            <v>0</v>
          </cell>
          <cell r="S1652">
            <v>1327</v>
          </cell>
          <cell r="T1652">
            <v>11.9</v>
          </cell>
          <cell r="U1652" t="str">
            <v>Gap</v>
          </cell>
          <cell r="V1652">
            <v>0</v>
          </cell>
          <cell r="W1652" t="str">
            <v>FALSE ראש העין</v>
          </cell>
          <cell r="X1652">
            <v>4041</v>
          </cell>
          <cell r="Y1652">
            <v>0</v>
          </cell>
          <cell r="Z1652">
            <v>14</v>
          </cell>
          <cell r="AA1652" t="str">
            <v>Gap</v>
          </cell>
          <cell r="AB1652">
            <v>0</v>
          </cell>
        </row>
        <row r="1653">
          <cell r="B1653">
            <v>2640</v>
          </cell>
          <cell r="C1653" t="str">
            <v>ראש העין</v>
          </cell>
          <cell r="D1653">
            <v>30302</v>
          </cell>
          <cell r="E1653" t="str">
            <v>נא</v>
          </cell>
          <cell r="F1653" t="str">
            <v>נא ראש העין</v>
          </cell>
          <cell r="G1653" t="str">
            <v>יחד נוה אפק בראשות אבי אברגיל</v>
          </cell>
          <cell r="I1653" t="str">
            <v xml:space="preserve">ראש העין </v>
          </cell>
          <cell r="J1653">
            <v>19900</v>
          </cell>
          <cell r="K1653">
            <v>19900</v>
          </cell>
          <cell r="L1653">
            <v>2.0954773869346733E-2</v>
          </cell>
          <cell r="M1653">
            <v>417</v>
          </cell>
          <cell r="N1653">
            <v>2.0954773869346733E-2</v>
          </cell>
          <cell r="O1653">
            <v>417</v>
          </cell>
          <cell r="P1653">
            <v>15</v>
          </cell>
          <cell r="Q1653" t="b">
            <v>0</v>
          </cell>
          <cell r="R1653">
            <v>0</v>
          </cell>
          <cell r="S1653">
            <v>1327</v>
          </cell>
          <cell r="T1653">
            <v>11.9</v>
          </cell>
          <cell r="U1653" t="str">
            <v>Gap</v>
          </cell>
          <cell r="V1653">
            <v>0</v>
          </cell>
          <cell r="W1653" t="str">
            <v>FALSE ראש העין</v>
          </cell>
          <cell r="X1653">
            <v>4041</v>
          </cell>
          <cell r="Y1653">
            <v>0</v>
          </cell>
          <cell r="Z1653">
            <v>14</v>
          </cell>
          <cell r="AA1653" t="str">
            <v>Gap</v>
          </cell>
          <cell r="AB1653">
            <v>0</v>
          </cell>
        </row>
        <row r="1654">
          <cell r="B1654">
            <v>2640</v>
          </cell>
          <cell r="C1654" t="str">
            <v>ראש העין</v>
          </cell>
          <cell r="D1654">
            <v>30302</v>
          </cell>
          <cell r="E1654" t="str">
            <v>ד</v>
          </cell>
          <cell r="F1654" t="str">
            <v>ד ראש העין</v>
          </cell>
          <cell r="G1654" t="str">
            <v>יד לתושב</v>
          </cell>
          <cell r="I1654" t="str">
            <v xml:space="preserve">ראש העין </v>
          </cell>
          <cell r="J1654">
            <v>19900</v>
          </cell>
          <cell r="K1654">
            <v>19900</v>
          </cell>
          <cell r="L1654">
            <v>0</v>
          </cell>
          <cell r="M1654">
            <v>0</v>
          </cell>
          <cell r="N1654">
            <v>0</v>
          </cell>
          <cell r="O1654">
            <v>0</v>
          </cell>
          <cell r="P1654">
            <v>15</v>
          </cell>
          <cell r="Q1654" t="b">
            <v>0</v>
          </cell>
          <cell r="R1654">
            <v>0</v>
          </cell>
          <cell r="S1654">
            <v>1327</v>
          </cell>
          <cell r="T1654">
            <v>11.9</v>
          </cell>
          <cell r="U1654" t="str">
            <v>Gap</v>
          </cell>
          <cell r="V1654">
            <v>0</v>
          </cell>
          <cell r="W1654" t="str">
            <v>FALSE ראש העין</v>
          </cell>
          <cell r="X1654">
            <v>4041</v>
          </cell>
          <cell r="Y1654">
            <v>0</v>
          </cell>
          <cell r="Z1654">
            <v>14</v>
          </cell>
          <cell r="AA1654" t="str">
            <v>Gap</v>
          </cell>
          <cell r="AB1654">
            <v>0</v>
          </cell>
        </row>
        <row r="1655">
          <cell r="B1655">
            <v>26</v>
          </cell>
          <cell r="C1655" t="str">
            <v>ראש פינה</v>
          </cell>
          <cell r="D1655">
            <v>2180</v>
          </cell>
          <cell r="E1655" t="str">
            <v>ר</v>
          </cell>
          <cell r="F1655" t="str">
            <v>ר ראש פינה</v>
          </cell>
          <cell r="G1655" t="str">
            <v>ראש פינה אחת</v>
          </cell>
          <cell r="H1655" t="str">
            <v>רסקי אביהוד</v>
          </cell>
          <cell r="I1655" t="str">
            <v>ראש פינה רסקי אביהוד</v>
          </cell>
          <cell r="J1655">
            <v>1455</v>
          </cell>
          <cell r="K1655">
            <v>1455</v>
          </cell>
          <cell r="L1655">
            <v>0.40824742268041236</v>
          </cell>
          <cell r="M1655">
            <v>594</v>
          </cell>
          <cell r="N1655">
            <v>0.40824742268041236</v>
          </cell>
          <cell r="O1655">
            <v>594</v>
          </cell>
          <cell r="P1655">
            <v>7</v>
          </cell>
          <cell r="Q1655" t="b">
            <v>1</v>
          </cell>
          <cell r="R1655">
            <v>2.9</v>
          </cell>
          <cell r="S1655">
            <v>208</v>
          </cell>
          <cell r="T1655">
            <v>6.4</v>
          </cell>
          <cell r="U1655" t="str">
            <v>Gap</v>
          </cell>
          <cell r="V1655">
            <v>1</v>
          </cell>
          <cell r="W1655" t="str">
            <v>TRUE ראש פינה</v>
          </cell>
          <cell r="X1655">
            <v>1316</v>
          </cell>
          <cell r="Y1655">
            <v>3</v>
          </cell>
          <cell r="Z1655">
            <v>7</v>
          </cell>
          <cell r="AA1655" t="str">
            <v/>
          </cell>
          <cell r="AB1655">
            <v>4</v>
          </cell>
        </row>
        <row r="1656">
          <cell r="B1656">
            <v>26</v>
          </cell>
          <cell r="C1656" t="str">
            <v>ראש פינה</v>
          </cell>
          <cell r="D1656">
            <v>2180</v>
          </cell>
          <cell r="E1656" t="str">
            <v>גא</v>
          </cell>
          <cell r="F1656" t="str">
            <v>גא ראש פינה</v>
          </cell>
          <cell r="G1656" t="str">
            <v>גיא אוני</v>
          </cell>
          <cell r="H1656" t="str">
            <v>ברנזון אהרן</v>
          </cell>
          <cell r="I1656" t="str">
            <v>ראש פינה ברנזון אהרן</v>
          </cell>
          <cell r="J1656">
            <v>1455</v>
          </cell>
          <cell r="K1656">
            <v>1455</v>
          </cell>
          <cell r="L1656">
            <v>0.34570446735395188</v>
          </cell>
          <cell r="M1656">
            <v>503</v>
          </cell>
          <cell r="N1656">
            <v>0.34570446735395188</v>
          </cell>
          <cell r="O1656">
            <v>503</v>
          </cell>
          <cell r="P1656">
            <v>7</v>
          </cell>
          <cell r="Q1656" t="b">
            <v>1</v>
          </cell>
          <cell r="R1656">
            <v>2.4</v>
          </cell>
          <cell r="S1656">
            <v>208</v>
          </cell>
          <cell r="T1656">
            <v>6.4</v>
          </cell>
          <cell r="U1656" t="str">
            <v>Gap</v>
          </cell>
          <cell r="V1656">
            <v>0</v>
          </cell>
          <cell r="W1656" t="str">
            <v>TRUE ראש פינה</v>
          </cell>
          <cell r="X1656">
            <v>1316</v>
          </cell>
          <cell r="Y1656">
            <v>3</v>
          </cell>
          <cell r="Z1656">
            <v>7</v>
          </cell>
          <cell r="AA1656" t="str">
            <v/>
          </cell>
          <cell r="AB1656">
            <v>3</v>
          </cell>
        </row>
        <row r="1657">
          <cell r="B1657">
            <v>26</v>
          </cell>
          <cell r="C1657" t="str">
            <v>ראש פינה</v>
          </cell>
          <cell r="D1657">
            <v>2180</v>
          </cell>
          <cell r="E1657" t="str">
            <v>זך</v>
          </cell>
          <cell r="F1657" t="str">
            <v>זך ראש פינה</v>
          </cell>
          <cell r="G1657" t="str">
            <v>המושבה שלנו</v>
          </cell>
          <cell r="H1657" t="str">
            <v>ילוז עמיר</v>
          </cell>
          <cell r="I1657" t="str">
            <v>ראש פינה ילוז עמיר</v>
          </cell>
          <cell r="J1657">
            <v>1455</v>
          </cell>
          <cell r="K1657">
            <v>1455</v>
          </cell>
          <cell r="L1657">
            <v>0.15051546391752577</v>
          </cell>
          <cell r="M1657">
            <v>219</v>
          </cell>
          <cell r="N1657">
            <v>0.15051546391752577</v>
          </cell>
          <cell r="O1657">
            <v>219</v>
          </cell>
          <cell r="P1657">
            <v>7</v>
          </cell>
          <cell r="Q1657" t="b">
            <v>1</v>
          </cell>
          <cell r="R1657">
            <v>1.1000000000000001</v>
          </cell>
          <cell r="S1657">
            <v>208</v>
          </cell>
          <cell r="T1657">
            <v>6.4</v>
          </cell>
          <cell r="U1657" t="str">
            <v>Gap</v>
          </cell>
          <cell r="V1657">
            <v>0</v>
          </cell>
          <cell r="W1657" t="str">
            <v>TRUE ראש פינה</v>
          </cell>
          <cell r="X1657">
            <v>1316</v>
          </cell>
          <cell r="Y1657">
            <v>1</v>
          </cell>
          <cell r="Z1657">
            <v>7</v>
          </cell>
          <cell r="AA1657" t="str">
            <v/>
          </cell>
          <cell r="AB1657">
            <v>1</v>
          </cell>
        </row>
        <row r="1658">
          <cell r="B1658">
            <v>26</v>
          </cell>
          <cell r="C1658" t="str">
            <v>ראש פינה</v>
          </cell>
          <cell r="D1658">
            <v>2180</v>
          </cell>
          <cell r="E1658" t="str">
            <v>נר</v>
          </cell>
          <cell r="F1658" t="str">
            <v>נר ראש פינה</v>
          </cell>
          <cell r="G1658" t="str">
            <v>נשות ראש פינה</v>
          </cell>
          <cell r="I1658" t="str">
            <v xml:space="preserve">ראש פינה </v>
          </cell>
          <cell r="J1658">
            <v>1455</v>
          </cell>
          <cell r="K1658">
            <v>1455</v>
          </cell>
          <cell r="L1658">
            <v>9.5532646048109959E-2</v>
          </cell>
          <cell r="M1658">
            <v>139</v>
          </cell>
          <cell r="N1658">
            <v>9.5532646048109959E-2</v>
          </cell>
          <cell r="O1658">
            <v>139</v>
          </cell>
          <cell r="P1658">
            <v>7</v>
          </cell>
          <cell r="Q1658" t="b">
            <v>0</v>
          </cell>
          <cell r="R1658">
            <v>0</v>
          </cell>
          <cell r="S1658">
            <v>208</v>
          </cell>
          <cell r="T1658">
            <v>6.4</v>
          </cell>
          <cell r="U1658" t="str">
            <v>Gap</v>
          </cell>
          <cell r="V1658">
            <v>0</v>
          </cell>
          <cell r="W1658" t="str">
            <v>FALSE ראש פינה</v>
          </cell>
          <cell r="X1658">
            <v>139</v>
          </cell>
          <cell r="Y1658">
            <v>0</v>
          </cell>
          <cell r="Z1658">
            <v>7</v>
          </cell>
          <cell r="AA1658" t="str">
            <v/>
          </cell>
          <cell r="AB1658">
            <v>0</v>
          </cell>
        </row>
        <row r="1659">
          <cell r="B1659">
            <v>8300</v>
          </cell>
          <cell r="C1659" t="str">
            <v>ראשון לציון</v>
          </cell>
          <cell r="D1659">
            <v>197450</v>
          </cell>
          <cell r="E1659" t="str">
            <v>צ</v>
          </cell>
          <cell r="F1659" t="str">
            <v>צ ראשון לציון</v>
          </cell>
          <cell r="G1659" t="str">
            <v>רק ראשון בראשות דב צור</v>
          </cell>
          <cell r="H1659" t="str">
            <v>צור דב</v>
          </cell>
          <cell r="I1659" t="str">
            <v>ראשון לציון צור דב</v>
          </cell>
          <cell r="J1659">
            <v>77918</v>
          </cell>
          <cell r="K1659">
            <v>77918</v>
          </cell>
          <cell r="L1659">
            <v>0.2102595035806874</v>
          </cell>
          <cell r="M1659">
            <v>16383</v>
          </cell>
          <cell r="N1659">
            <v>0.2102595035806874</v>
          </cell>
          <cell r="O1659">
            <v>16383.000000000002</v>
          </cell>
          <cell r="P1659">
            <v>29</v>
          </cell>
          <cell r="Q1659" t="b">
            <v>1</v>
          </cell>
          <cell r="R1659">
            <v>6.1</v>
          </cell>
          <cell r="S1659">
            <v>2687</v>
          </cell>
          <cell r="T1659">
            <v>25.599999999999998</v>
          </cell>
          <cell r="U1659" t="str">
            <v>Gap</v>
          </cell>
          <cell r="V1659">
            <v>1</v>
          </cell>
          <cell r="W1659" t="str">
            <v>TRUE ראשון לציון</v>
          </cell>
          <cell r="X1659">
            <v>68272</v>
          </cell>
          <cell r="Y1659">
            <v>7</v>
          </cell>
          <cell r="Z1659">
            <v>29</v>
          </cell>
          <cell r="AA1659" t="str">
            <v/>
          </cell>
          <cell r="AB1659">
            <v>8</v>
          </cell>
        </row>
        <row r="1660">
          <cell r="B1660">
            <v>8300</v>
          </cell>
          <cell r="C1660" t="str">
            <v>ראשון לציון</v>
          </cell>
          <cell r="D1660">
            <v>197450</v>
          </cell>
          <cell r="E1660" t="str">
            <v>ע</v>
          </cell>
          <cell r="F1660" t="str">
            <v>ע ראשון לציון</v>
          </cell>
          <cell r="G1660" t="str">
            <v>התנועה החברתית הירוקה בראשות איתן שלום ויפעת מאירוביץ-יפת</v>
          </cell>
          <cell r="I1660" t="str">
            <v xml:space="preserve">ראשון לציון </v>
          </cell>
          <cell r="J1660">
            <v>77918</v>
          </cell>
          <cell r="K1660">
            <v>77918</v>
          </cell>
          <cell r="L1660">
            <v>8.5718319258707876E-2</v>
          </cell>
          <cell r="M1660">
            <v>6679</v>
          </cell>
          <cell r="N1660">
            <v>8.5718319258707876E-2</v>
          </cell>
          <cell r="O1660">
            <v>6679</v>
          </cell>
          <cell r="P1660">
            <v>29</v>
          </cell>
          <cell r="Q1660" t="b">
            <v>1</v>
          </cell>
          <cell r="R1660">
            <v>2.5</v>
          </cell>
          <cell r="S1660">
            <v>2687</v>
          </cell>
          <cell r="T1660">
            <v>25.599999999999998</v>
          </cell>
          <cell r="U1660" t="str">
            <v>Gap</v>
          </cell>
          <cell r="V1660">
            <v>0</v>
          </cell>
          <cell r="W1660" t="str">
            <v>TRUE ראשון לציון</v>
          </cell>
          <cell r="X1660">
            <v>68272</v>
          </cell>
          <cell r="Y1660">
            <v>3</v>
          </cell>
          <cell r="Z1660">
            <v>29</v>
          </cell>
          <cell r="AA1660" t="str">
            <v/>
          </cell>
          <cell r="AB1660">
            <v>3</v>
          </cell>
        </row>
        <row r="1661">
          <cell r="B1661">
            <v>8300</v>
          </cell>
          <cell r="C1661" t="str">
            <v>ראשון לציון</v>
          </cell>
          <cell r="D1661">
            <v>197450</v>
          </cell>
          <cell r="E1661" t="str">
            <v>רק</v>
          </cell>
          <cell r="F1661" t="str">
            <v>רק ראשון לציון</v>
          </cell>
          <cell r="G1661" t="str">
            <v>הירוקים + הצעירים</v>
          </cell>
          <cell r="I1661" t="str">
            <v xml:space="preserve">ראשון לציון </v>
          </cell>
          <cell r="J1661">
            <v>77918</v>
          </cell>
          <cell r="K1661">
            <v>77918</v>
          </cell>
          <cell r="L1661">
            <v>7.7876742216175979E-2</v>
          </cell>
          <cell r="M1661">
            <v>6068</v>
          </cell>
          <cell r="N1661">
            <v>7.7876742216175979E-2</v>
          </cell>
          <cell r="O1661">
            <v>6068</v>
          </cell>
          <cell r="P1661">
            <v>29</v>
          </cell>
          <cell r="Q1661" t="b">
            <v>1</v>
          </cell>
          <cell r="R1661">
            <v>2.2999999999999998</v>
          </cell>
          <cell r="S1661">
            <v>2687</v>
          </cell>
          <cell r="T1661">
            <v>25.599999999999998</v>
          </cell>
          <cell r="U1661" t="str">
            <v>Gap</v>
          </cell>
          <cell r="V1661">
            <v>0</v>
          </cell>
          <cell r="W1661" t="str">
            <v>TRUE ראשון לציון</v>
          </cell>
          <cell r="X1661">
            <v>68272</v>
          </cell>
          <cell r="Y1661">
            <v>3</v>
          </cell>
          <cell r="Z1661">
            <v>29</v>
          </cell>
          <cell r="AA1661" t="str">
            <v/>
          </cell>
          <cell r="AB1661">
            <v>3</v>
          </cell>
        </row>
        <row r="1662">
          <cell r="B1662">
            <v>8300</v>
          </cell>
          <cell r="C1662" t="str">
            <v>ראשון לציון</v>
          </cell>
          <cell r="D1662">
            <v>197450</v>
          </cell>
          <cell r="E1662" t="str">
            <v>מחל</v>
          </cell>
          <cell r="F1662" t="str">
            <v>מחל ראשון לציון</v>
          </cell>
          <cell r="G1662" t="str">
            <v>הליכוד ראשון בראשות דוד ביטן</v>
          </cell>
          <cell r="I1662" t="str">
            <v xml:space="preserve">ראשון לציון </v>
          </cell>
          <cell r="J1662">
            <v>77918</v>
          </cell>
          <cell r="K1662">
            <v>77918</v>
          </cell>
          <cell r="L1662">
            <v>7.3397674478297703E-2</v>
          </cell>
          <cell r="M1662">
            <v>5719</v>
          </cell>
          <cell r="N1662">
            <v>7.3397674478297703E-2</v>
          </cell>
          <cell r="O1662">
            <v>5719</v>
          </cell>
          <cell r="P1662">
            <v>29</v>
          </cell>
          <cell r="Q1662" t="b">
            <v>1</v>
          </cell>
          <cell r="R1662">
            <v>2.1</v>
          </cell>
          <cell r="S1662">
            <v>2687</v>
          </cell>
          <cell r="T1662">
            <v>25.599999999999998</v>
          </cell>
          <cell r="U1662" t="str">
            <v>Gap</v>
          </cell>
          <cell r="V1662">
            <v>0</v>
          </cell>
          <cell r="W1662" t="str">
            <v>TRUE ראשון לציון</v>
          </cell>
          <cell r="X1662">
            <v>68272</v>
          </cell>
          <cell r="Y1662">
            <v>2</v>
          </cell>
          <cell r="Z1662">
            <v>29</v>
          </cell>
          <cell r="AA1662" t="str">
            <v/>
          </cell>
          <cell r="AB1662">
            <v>2</v>
          </cell>
        </row>
        <row r="1663">
          <cell r="B1663">
            <v>8300</v>
          </cell>
          <cell r="C1663" t="str">
            <v>ראשון לציון</v>
          </cell>
          <cell r="D1663">
            <v>197450</v>
          </cell>
          <cell r="E1663" t="str">
            <v>לב</v>
          </cell>
          <cell r="F1663" t="str">
            <v>לב ראשון לציון</v>
          </cell>
          <cell r="G1663" t="str">
            <v>דרך חדשה עם הירוקים של ראשון בראשות ליאל אבן זהר</v>
          </cell>
          <cell r="H1663" t="str">
            <v>אבן-זהר בן דוד ליאל</v>
          </cell>
          <cell r="I1663" t="str">
            <v>ראשון לציון אבן-זהר בן דוד ליאל</v>
          </cell>
          <cell r="J1663">
            <v>77918</v>
          </cell>
          <cell r="K1663">
            <v>77918</v>
          </cell>
          <cell r="L1663">
            <v>6.8764598680664285E-2</v>
          </cell>
          <cell r="M1663">
            <v>5358</v>
          </cell>
          <cell r="N1663">
            <v>6.8764598680664285E-2</v>
          </cell>
          <cell r="O1663">
            <v>5358</v>
          </cell>
          <cell r="P1663">
            <v>29</v>
          </cell>
          <cell r="Q1663" t="b">
            <v>1</v>
          </cell>
          <cell r="R1663">
            <v>2</v>
          </cell>
          <cell r="S1663">
            <v>2687</v>
          </cell>
          <cell r="T1663">
            <v>25.599999999999998</v>
          </cell>
          <cell r="U1663" t="str">
            <v>Gap</v>
          </cell>
          <cell r="V1663">
            <v>0</v>
          </cell>
          <cell r="W1663" t="str">
            <v>TRUE ראשון לציון</v>
          </cell>
          <cell r="X1663">
            <v>68272</v>
          </cell>
          <cell r="Y1663">
            <v>2</v>
          </cell>
          <cell r="Z1663">
            <v>29</v>
          </cell>
          <cell r="AA1663" t="str">
            <v/>
          </cell>
          <cell r="AB1663">
            <v>2</v>
          </cell>
        </row>
        <row r="1664">
          <cell r="B1664">
            <v>8300</v>
          </cell>
          <cell r="C1664" t="str">
            <v>ראשון לציון</v>
          </cell>
          <cell r="D1664">
            <v>197450</v>
          </cell>
          <cell r="E1664" t="str">
            <v>שס</v>
          </cell>
          <cell r="F1664" t="str">
            <v>שס ראשון לציון</v>
          </cell>
          <cell r="G1664" t="str">
            <v>התאחדות הספרדים העולמית שומרי תורה</v>
          </cell>
          <cell r="I1664" t="str">
            <v xml:space="preserve">ראשון לציון </v>
          </cell>
          <cell r="J1664">
            <v>77918</v>
          </cell>
          <cell r="K1664">
            <v>77918</v>
          </cell>
          <cell r="L1664">
            <v>5.3569136784825069E-2</v>
          </cell>
          <cell r="M1664">
            <v>4174</v>
          </cell>
          <cell r="N1664">
            <v>5.3569136784825069E-2</v>
          </cell>
          <cell r="O1664">
            <v>4174</v>
          </cell>
          <cell r="P1664">
            <v>29</v>
          </cell>
          <cell r="Q1664" t="b">
            <v>1</v>
          </cell>
          <cell r="R1664">
            <v>1.6</v>
          </cell>
          <cell r="S1664">
            <v>2687</v>
          </cell>
          <cell r="T1664">
            <v>25.599999999999998</v>
          </cell>
          <cell r="U1664" t="str">
            <v>Gap</v>
          </cell>
          <cell r="V1664">
            <v>0</v>
          </cell>
          <cell r="W1664" t="str">
            <v>TRUE ראשון לציון</v>
          </cell>
          <cell r="X1664">
            <v>68272</v>
          </cell>
          <cell r="Y1664">
            <v>2</v>
          </cell>
          <cell r="Z1664">
            <v>29</v>
          </cell>
          <cell r="AA1664" t="str">
            <v/>
          </cell>
          <cell r="AB1664">
            <v>2</v>
          </cell>
        </row>
        <row r="1665">
          <cell r="B1665">
            <v>8300</v>
          </cell>
          <cell r="C1665" t="str">
            <v>ראשון לציון</v>
          </cell>
          <cell r="D1665">
            <v>197450</v>
          </cell>
          <cell r="E1665" t="str">
            <v>פז</v>
          </cell>
          <cell r="F1665" t="str">
            <v>פז ראשון לציון</v>
          </cell>
          <cell r="G1665" t="str">
            <v>פז בראשות אסף דעבול</v>
          </cell>
          <cell r="H1665" t="str">
            <v>דעבול אסף</v>
          </cell>
          <cell r="I1665" t="str">
            <v>ראשון לציון דעבול אסף</v>
          </cell>
          <cell r="J1665">
            <v>77918</v>
          </cell>
          <cell r="K1665">
            <v>77918</v>
          </cell>
          <cell r="L1665">
            <v>4.6985292230293386E-2</v>
          </cell>
          <cell r="M1665">
            <v>3661</v>
          </cell>
          <cell r="N1665">
            <v>4.6985292230293386E-2</v>
          </cell>
          <cell r="O1665">
            <v>3661</v>
          </cell>
          <cell r="P1665">
            <v>29</v>
          </cell>
          <cell r="Q1665" t="b">
            <v>1</v>
          </cell>
          <cell r="R1665">
            <v>1.4</v>
          </cell>
          <cell r="S1665">
            <v>2687</v>
          </cell>
          <cell r="T1665">
            <v>25.599999999999998</v>
          </cell>
          <cell r="U1665" t="str">
            <v>Gap</v>
          </cell>
          <cell r="V1665">
            <v>0</v>
          </cell>
          <cell r="W1665" t="str">
            <v>TRUE ראשון לציון</v>
          </cell>
          <cell r="X1665">
            <v>68272</v>
          </cell>
          <cell r="Y1665">
            <v>2</v>
          </cell>
          <cell r="Z1665">
            <v>29</v>
          </cell>
          <cell r="AA1665" t="str">
            <v/>
          </cell>
          <cell r="AB1665">
            <v>2</v>
          </cell>
        </row>
        <row r="1666">
          <cell r="B1666">
            <v>8300</v>
          </cell>
          <cell r="C1666" t="str">
            <v>ראשון לציון</v>
          </cell>
          <cell r="D1666">
            <v>197450</v>
          </cell>
          <cell r="E1666" t="str">
            <v>זך</v>
          </cell>
          <cell r="F1666" t="str">
            <v>זך ראשון לציון</v>
          </cell>
          <cell r="G1666" t="str">
            <v>זך בראשות אבי דנינו</v>
          </cell>
          <cell r="I1666" t="str">
            <v xml:space="preserve">ראשון לציון </v>
          </cell>
          <cell r="J1666">
            <v>77918</v>
          </cell>
          <cell r="K1666">
            <v>77918</v>
          </cell>
          <cell r="L1666">
            <v>4.6715778125721912E-2</v>
          </cell>
          <cell r="M1666">
            <v>3640</v>
          </cell>
          <cell r="N1666">
            <v>4.6715778125721912E-2</v>
          </cell>
          <cell r="O1666">
            <v>3640</v>
          </cell>
          <cell r="P1666">
            <v>29</v>
          </cell>
          <cell r="Q1666" t="b">
            <v>1</v>
          </cell>
          <cell r="R1666">
            <v>1.4</v>
          </cell>
          <cell r="S1666">
            <v>2687</v>
          </cell>
          <cell r="T1666">
            <v>25.599999999999998</v>
          </cell>
          <cell r="U1666" t="str">
            <v>Gap</v>
          </cell>
          <cell r="V1666">
            <v>0</v>
          </cell>
          <cell r="W1666" t="str">
            <v>TRUE ראשון לציון</v>
          </cell>
          <cell r="X1666">
            <v>68272</v>
          </cell>
          <cell r="Y1666">
            <v>2</v>
          </cell>
          <cell r="Z1666">
            <v>29</v>
          </cell>
          <cell r="AA1666" t="str">
            <v/>
          </cell>
          <cell r="AB1666">
            <v>2</v>
          </cell>
        </row>
        <row r="1667">
          <cell r="B1667">
            <v>8300</v>
          </cell>
          <cell r="C1667" t="str">
            <v>ראשון לציון</v>
          </cell>
          <cell r="D1667">
            <v>197450</v>
          </cell>
          <cell r="E1667" t="str">
            <v>ל</v>
          </cell>
          <cell r="F1667" t="str">
            <v>ל ראשון לציון</v>
          </cell>
          <cell r="G1667" t="str">
            <v>ראשון ביתנו</v>
          </cell>
          <cell r="I1667" t="str">
            <v xml:space="preserve">ראשון לציון </v>
          </cell>
          <cell r="J1667">
            <v>77918</v>
          </cell>
          <cell r="K1667">
            <v>77918</v>
          </cell>
          <cell r="L1667">
            <v>4.4007803075027593E-2</v>
          </cell>
          <cell r="M1667">
            <v>3429</v>
          </cell>
          <cell r="N1667">
            <v>4.4007803075027593E-2</v>
          </cell>
          <cell r="O1667">
            <v>3429</v>
          </cell>
          <cell r="P1667">
            <v>29</v>
          </cell>
          <cell r="Q1667" t="b">
            <v>1</v>
          </cell>
          <cell r="R1667">
            <v>1.3</v>
          </cell>
          <cell r="S1667">
            <v>2687</v>
          </cell>
          <cell r="T1667">
            <v>25.599999999999998</v>
          </cell>
          <cell r="U1667" t="str">
            <v>Gap</v>
          </cell>
          <cell r="V1667">
            <v>0</v>
          </cell>
          <cell r="W1667" t="str">
            <v>TRUE ראשון לציון</v>
          </cell>
          <cell r="X1667">
            <v>68272</v>
          </cell>
          <cell r="Y1667">
            <v>1</v>
          </cell>
          <cell r="Z1667">
            <v>29</v>
          </cell>
          <cell r="AA1667" t="str">
            <v/>
          </cell>
          <cell r="AB1667">
            <v>1</v>
          </cell>
        </row>
        <row r="1668">
          <cell r="B1668">
            <v>8300</v>
          </cell>
          <cell r="C1668" t="str">
            <v>ראשון לציון</v>
          </cell>
          <cell r="D1668">
            <v>197450</v>
          </cell>
          <cell r="E1668" t="str">
            <v>דה</v>
          </cell>
          <cell r="F1668" t="str">
            <v>דה ראשון לציון</v>
          </cell>
          <cell r="G1668" t="str">
            <v>ראשון לכולם בראשות מיכאל רייף</v>
          </cell>
          <cell r="I1668" t="str">
            <v xml:space="preserve">ראשון לציון </v>
          </cell>
          <cell r="J1668">
            <v>77918</v>
          </cell>
          <cell r="K1668">
            <v>77918</v>
          </cell>
          <cell r="L1668">
            <v>3.7154444415924436E-2</v>
          </cell>
          <cell r="M1668">
            <v>2895</v>
          </cell>
          <cell r="N1668">
            <v>3.7154444415924436E-2</v>
          </cell>
          <cell r="O1668">
            <v>2895</v>
          </cell>
          <cell r="P1668">
            <v>29</v>
          </cell>
          <cell r="Q1668" t="b">
            <v>1</v>
          </cell>
          <cell r="R1668">
            <v>1.1000000000000001</v>
          </cell>
          <cell r="S1668">
            <v>2687</v>
          </cell>
          <cell r="T1668">
            <v>25.599999999999998</v>
          </cell>
          <cell r="U1668" t="str">
            <v>Gap</v>
          </cell>
          <cell r="V1668">
            <v>0</v>
          </cell>
          <cell r="W1668" t="str">
            <v>TRUE ראשון לציון</v>
          </cell>
          <cell r="X1668">
            <v>68272</v>
          </cell>
          <cell r="Y1668">
            <v>1</v>
          </cell>
          <cell r="Z1668">
            <v>29</v>
          </cell>
          <cell r="AA1668" t="str">
            <v/>
          </cell>
          <cell r="AB1668">
            <v>1</v>
          </cell>
        </row>
        <row r="1669">
          <cell r="B1669">
            <v>8300</v>
          </cell>
          <cell r="C1669" t="str">
            <v>ראשון לציון</v>
          </cell>
          <cell r="D1669">
            <v>197450</v>
          </cell>
          <cell r="E1669" t="str">
            <v>כן</v>
          </cell>
          <cell r="F1669" t="str">
            <v>כן ראשון לציון</v>
          </cell>
          <cell r="G1669" t="str">
            <v>ל.ה.ב בראשות דורון אוזן</v>
          </cell>
          <cell r="I1669" t="str">
            <v xml:space="preserve">ראשון לציון </v>
          </cell>
          <cell r="J1669">
            <v>77918</v>
          </cell>
          <cell r="K1669">
            <v>77918</v>
          </cell>
          <cell r="L1669">
            <v>3.6949100336250928E-2</v>
          </cell>
          <cell r="M1669">
            <v>2879</v>
          </cell>
          <cell r="N1669">
            <v>3.6949100336250928E-2</v>
          </cell>
          <cell r="O1669">
            <v>2879</v>
          </cell>
          <cell r="P1669">
            <v>29</v>
          </cell>
          <cell r="Q1669" t="b">
            <v>1</v>
          </cell>
          <cell r="R1669">
            <v>1.1000000000000001</v>
          </cell>
          <cell r="S1669">
            <v>2687</v>
          </cell>
          <cell r="T1669">
            <v>25.599999999999998</v>
          </cell>
          <cell r="U1669" t="str">
            <v>Gap</v>
          </cell>
          <cell r="V1669">
            <v>0</v>
          </cell>
          <cell r="W1669" t="str">
            <v>TRUE ראשון לציון</v>
          </cell>
          <cell r="X1669">
            <v>68272</v>
          </cell>
          <cell r="Y1669">
            <v>1</v>
          </cell>
          <cell r="Z1669">
            <v>29</v>
          </cell>
          <cell r="AA1669" t="str">
            <v/>
          </cell>
          <cell r="AB1669">
            <v>1</v>
          </cell>
        </row>
        <row r="1670">
          <cell r="B1670">
            <v>8300</v>
          </cell>
          <cell r="C1670" t="str">
            <v>ראשון לציון</v>
          </cell>
          <cell r="D1670">
            <v>197450</v>
          </cell>
          <cell r="E1670" t="str">
            <v>פה</v>
          </cell>
          <cell r="F1670" t="str">
            <v>פה ראשון לציון</v>
          </cell>
          <cell r="G1670" t="str">
            <v>יש עתיד בראשון לציון בראשות רמי בז'ה</v>
          </cell>
          <cell r="I1670" t="str">
            <v xml:space="preserve">ראשון לציון </v>
          </cell>
          <cell r="J1670">
            <v>77918</v>
          </cell>
          <cell r="K1670">
            <v>77918</v>
          </cell>
          <cell r="L1670">
            <v>3.5614363818373164E-2</v>
          </cell>
          <cell r="M1670">
            <v>2775</v>
          </cell>
          <cell r="N1670">
            <v>3.5614363818373164E-2</v>
          </cell>
          <cell r="O1670">
            <v>2775</v>
          </cell>
          <cell r="P1670">
            <v>29</v>
          </cell>
          <cell r="Q1670" t="b">
            <v>1</v>
          </cell>
          <cell r="R1670">
            <v>1</v>
          </cell>
          <cell r="S1670">
            <v>2687</v>
          </cell>
          <cell r="T1670">
            <v>25.599999999999998</v>
          </cell>
          <cell r="U1670" t="str">
            <v>Gap</v>
          </cell>
          <cell r="V1670">
            <v>0</v>
          </cell>
          <cell r="W1670" t="str">
            <v>TRUE ראשון לציון</v>
          </cell>
          <cell r="X1670">
            <v>68272</v>
          </cell>
          <cell r="Y1670">
            <v>1</v>
          </cell>
          <cell r="Z1670">
            <v>29</v>
          </cell>
          <cell r="AA1670" t="str">
            <v/>
          </cell>
          <cell r="AB1670">
            <v>1</v>
          </cell>
        </row>
        <row r="1671">
          <cell r="B1671">
            <v>8300</v>
          </cell>
          <cell r="C1671" t="str">
            <v>ראשון לציון</v>
          </cell>
          <cell r="D1671">
            <v>197450</v>
          </cell>
          <cell r="E1671" t="str">
            <v>חי</v>
          </cell>
          <cell r="F1671" t="str">
            <v>חי ראשון לציון</v>
          </cell>
          <cell r="G1671" t="str">
            <v>טרבלסי חי שמעון</v>
          </cell>
          <cell r="I1671" t="str">
            <v xml:space="preserve">ראשון לציון </v>
          </cell>
          <cell r="J1671">
            <v>77918</v>
          </cell>
          <cell r="K1671">
            <v>77918</v>
          </cell>
          <cell r="L1671">
            <v>3.1327806155188785E-2</v>
          </cell>
          <cell r="M1671">
            <v>2441</v>
          </cell>
          <cell r="N1671">
            <v>3.1327806155188785E-2</v>
          </cell>
          <cell r="O1671">
            <v>2440.9999999999995</v>
          </cell>
          <cell r="P1671">
            <v>29</v>
          </cell>
          <cell r="Q1671" t="b">
            <v>1</v>
          </cell>
          <cell r="R1671">
            <v>0.9</v>
          </cell>
          <cell r="S1671">
            <v>2687</v>
          </cell>
          <cell r="T1671">
            <v>25.599999999999998</v>
          </cell>
          <cell r="U1671" t="str">
            <v>Gap</v>
          </cell>
          <cell r="V1671">
            <v>0</v>
          </cell>
          <cell r="W1671" t="str">
            <v>TRUE ראשון לציון</v>
          </cell>
          <cell r="X1671">
            <v>68272</v>
          </cell>
          <cell r="Y1671">
            <v>1</v>
          </cell>
          <cell r="Z1671">
            <v>29</v>
          </cell>
          <cell r="AA1671" t="str">
            <v/>
          </cell>
          <cell r="AB1671">
            <v>1</v>
          </cell>
        </row>
        <row r="1672">
          <cell r="B1672">
            <v>8300</v>
          </cell>
          <cell r="C1672" t="str">
            <v>ראשון לציון</v>
          </cell>
          <cell r="D1672">
            <v>197450</v>
          </cell>
          <cell r="E1672" t="str">
            <v>טב</v>
          </cell>
          <cell r="F1672" t="str">
            <v>טב ראשון לציון</v>
          </cell>
          <cell r="G1672" t="str">
            <v>הבית היהודי בראשות אלי יבלון</v>
          </cell>
          <cell r="I1672" t="str">
            <v xml:space="preserve">ראשון לציון </v>
          </cell>
          <cell r="J1672">
            <v>77918</v>
          </cell>
          <cell r="K1672">
            <v>77918</v>
          </cell>
          <cell r="L1672">
            <v>2.7862624810698428E-2</v>
          </cell>
          <cell r="M1672">
            <v>2171</v>
          </cell>
          <cell r="N1672">
            <v>2.7862624810698428E-2</v>
          </cell>
          <cell r="O1672">
            <v>2171</v>
          </cell>
          <cell r="P1672">
            <v>29</v>
          </cell>
          <cell r="Q1672" t="b">
            <v>1</v>
          </cell>
          <cell r="R1672">
            <v>0.8</v>
          </cell>
          <cell r="S1672">
            <v>2687</v>
          </cell>
          <cell r="T1672">
            <v>25.599999999999998</v>
          </cell>
          <cell r="U1672" t="str">
            <v>Gap</v>
          </cell>
          <cell r="V1672">
            <v>0</v>
          </cell>
          <cell r="W1672" t="str">
            <v>TRUE ראשון לציון</v>
          </cell>
          <cell r="X1672">
            <v>68272</v>
          </cell>
          <cell r="Y1672">
            <v>1</v>
          </cell>
          <cell r="Z1672">
            <v>29</v>
          </cell>
          <cell r="AA1672" t="str">
            <v/>
          </cell>
          <cell r="AB1672">
            <v>1</v>
          </cell>
        </row>
        <row r="1673">
          <cell r="B1673">
            <v>8300</v>
          </cell>
          <cell r="C1673" t="str">
            <v>ראשון לציון</v>
          </cell>
          <cell r="D1673">
            <v>197450</v>
          </cell>
          <cell r="E1673" t="str">
            <v>וי</v>
          </cell>
          <cell r="F1673" t="str">
            <v>וי ראשון לציון</v>
          </cell>
          <cell r="G1673" t="str">
            <v>ראשון בעשייה</v>
          </cell>
          <cell r="I1673" t="str">
            <v xml:space="preserve">ראשון לציון </v>
          </cell>
          <cell r="J1673">
            <v>77918</v>
          </cell>
          <cell r="K1673">
            <v>77918</v>
          </cell>
          <cell r="L1673">
            <v>2.438460946122847E-2</v>
          </cell>
          <cell r="M1673">
            <v>1900</v>
          </cell>
          <cell r="N1673">
            <v>2.438460946122847E-2</v>
          </cell>
          <cell r="O1673">
            <v>1900</v>
          </cell>
          <cell r="P1673">
            <v>29</v>
          </cell>
          <cell r="Q1673" t="b">
            <v>0</v>
          </cell>
          <cell r="R1673">
            <v>0</v>
          </cell>
          <cell r="S1673">
            <v>2687</v>
          </cell>
          <cell r="T1673">
            <v>25.599999999999998</v>
          </cell>
          <cell r="U1673" t="str">
            <v>Gap</v>
          </cell>
          <cell r="V1673">
            <v>0</v>
          </cell>
          <cell r="W1673" t="str">
            <v>FALSE ראשון לציון</v>
          </cell>
          <cell r="X1673">
            <v>9646</v>
          </cell>
          <cell r="Y1673">
            <v>0</v>
          </cell>
          <cell r="Z1673">
            <v>29</v>
          </cell>
          <cell r="AA1673" t="str">
            <v/>
          </cell>
          <cell r="AB1673">
            <v>0</v>
          </cell>
        </row>
        <row r="1674">
          <cell r="B1674">
            <v>8300</v>
          </cell>
          <cell r="C1674" t="str">
            <v>ראשון לציון</v>
          </cell>
          <cell r="D1674">
            <v>197450</v>
          </cell>
          <cell r="E1674" t="str">
            <v>א</v>
          </cell>
          <cell r="F1674" t="str">
            <v>א ראשון לציון</v>
          </cell>
          <cell r="G1674" t="str">
            <v>אור ראשון</v>
          </cell>
          <cell r="I1674" t="str">
            <v xml:space="preserve">ראשון לציון </v>
          </cell>
          <cell r="J1674">
            <v>77918</v>
          </cell>
          <cell r="K1674">
            <v>77918</v>
          </cell>
          <cell r="L1674">
            <v>2.0868092096819734E-2</v>
          </cell>
          <cell r="M1674">
            <v>1626</v>
          </cell>
          <cell r="N1674">
            <v>2.0868092096819734E-2</v>
          </cell>
          <cell r="O1674">
            <v>1626</v>
          </cell>
          <cell r="P1674">
            <v>29</v>
          </cell>
          <cell r="Q1674" t="b">
            <v>0</v>
          </cell>
          <cell r="R1674">
            <v>0</v>
          </cell>
          <cell r="S1674">
            <v>2687</v>
          </cell>
          <cell r="T1674">
            <v>25.599999999999998</v>
          </cell>
          <cell r="U1674" t="str">
            <v>Gap</v>
          </cell>
          <cell r="V1674">
            <v>0</v>
          </cell>
          <cell r="W1674" t="str">
            <v>FALSE ראשון לציון</v>
          </cell>
          <cell r="X1674">
            <v>9646</v>
          </cell>
          <cell r="Y1674">
            <v>0</v>
          </cell>
          <cell r="Z1674">
            <v>29</v>
          </cell>
          <cell r="AA1674" t="str">
            <v/>
          </cell>
          <cell r="AB1674">
            <v>0</v>
          </cell>
        </row>
        <row r="1675">
          <cell r="B1675">
            <v>8300</v>
          </cell>
          <cell r="C1675" t="str">
            <v>ראשון לציון</v>
          </cell>
          <cell r="D1675">
            <v>197450</v>
          </cell>
          <cell r="E1675" t="str">
            <v>ים</v>
          </cell>
          <cell r="F1675" t="str">
            <v>ים ראשון לציון</v>
          </cell>
          <cell r="G1675" t="str">
            <v>מתעוררים</v>
          </cell>
          <cell r="I1675" t="str">
            <v xml:space="preserve">ראשון לציון </v>
          </cell>
          <cell r="J1675">
            <v>77918</v>
          </cell>
          <cell r="K1675">
            <v>77918</v>
          </cell>
          <cell r="L1675">
            <v>2.0778254061962577E-2</v>
          </cell>
          <cell r="M1675">
            <v>1619</v>
          </cell>
          <cell r="N1675">
            <v>2.0778254061962577E-2</v>
          </cell>
          <cell r="O1675">
            <v>1619</v>
          </cell>
          <cell r="P1675">
            <v>29</v>
          </cell>
          <cell r="Q1675" t="b">
            <v>0</v>
          </cell>
          <cell r="R1675">
            <v>0</v>
          </cell>
          <cell r="S1675">
            <v>2687</v>
          </cell>
          <cell r="T1675">
            <v>25.599999999999998</v>
          </cell>
          <cell r="U1675" t="str">
            <v>Gap</v>
          </cell>
          <cell r="V1675">
            <v>0</v>
          </cell>
          <cell r="W1675" t="str">
            <v>FALSE ראשון לציון</v>
          </cell>
          <cell r="X1675">
            <v>9646</v>
          </cell>
          <cell r="Y1675">
            <v>0</v>
          </cell>
          <cell r="Z1675">
            <v>29</v>
          </cell>
          <cell r="AA1675" t="str">
            <v/>
          </cell>
          <cell r="AB1675">
            <v>0</v>
          </cell>
        </row>
        <row r="1676">
          <cell r="B1676">
            <v>8300</v>
          </cell>
          <cell r="C1676" t="str">
            <v>ראשון לציון</v>
          </cell>
          <cell r="D1676">
            <v>197450</v>
          </cell>
          <cell r="E1676" t="str">
            <v>מרצ</v>
          </cell>
          <cell r="F1676" t="str">
            <v>מרצ ראשון לציון</v>
          </cell>
          <cell r="G1676" t="str">
            <v>מרצ</v>
          </cell>
          <cell r="I1676" t="str">
            <v xml:space="preserve">ראשון לציון </v>
          </cell>
          <cell r="J1676">
            <v>77918</v>
          </cell>
          <cell r="K1676">
            <v>77918</v>
          </cell>
          <cell r="L1676">
            <v>1.7582586822043687E-2</v>
          </cell>
          <cell r="M1676">
            <v>1370</v>
          </cell>
          <cell r="N1676">
            <v>1.7582586822043687E-2</v>
          </cell>
          <cell r="O1676">
            <v>1370</v>
          </cell>
          <cell r="P1676">
            <v>29</v>
          </cell>
          <cell r="Q1676" t="b">
            <v>0</v>
          </cell>
          <cell r="R1676">
            <v>0</v>
          </cell>
          <cell r="S1676">
            <v>2687</v>
          </cell>
          <cell r="T1676">
            <v>25.599999999999998</v>
          </cell>
          <cell r="U1676" t="str">
            <v>Gap</v>
          </cell>
          <cell r="V1676">
            <v>0</v>
          </cell>
          <cell r="W1676" t="str">
            <v>FALSE ראשון לציון</v>
          </cell>
          <cell r="X1676">
            <v>9646</v>
          </cell>
          <cell r="Y1676">
            <v>0</v>
          </cell>
          <cell r="Z1676">
            <v>29</v>
          </cell>
          <cell r="AA1676" t="str">
            <v/>
          </cell>
          <cell r="AB1676">
            <v>0</v>
          </cell>
        </row>
        <row r="1677">
          <cell r="B1677">
            <v>8300</v>
          </cell>
          <cell r="C1677" t="str">
            <v>ראשון לציון</v>
          </cell>
          <cell r="D1677">
            <v>197450</v>
          </cell>
          <cell r="E1677" t="str">
            <v>יד</v>
          </cell>
          <cell r="F1677" t="str">
            <v>יד ראשון לציון</v>
          </cell>
          <cell r="G1677" t="str">
            <v>יד לתושב</v>
          </cell>
          <cell r="I1677" t="str">
            <v xml:space="preserve">ראשון לציון </v>
          </cell>
          <cell r="J1677">
            <v>77918</v>
          </cell>
          <cell r="K1677">
            <v>77918</v>
          </cell>
          <cell r="L1677">
            <v>1.0215867963756771E-2</v>
          </cell>
          <cell r="M1677">
            <v>796</v>
          </cell>
          <cell r="N1677">
            <v>1.0215867963756771E-2</v>
          </cell>
          <cell r="O1677">
            <v>796</v>
          </cell>
          <cell r="P1677">
            <v>29</v>
          </cell>
          <cell r="Q1677" t="b">
            <v>0</v>
          </cell>
          <cell r="R1677">
            <v>0</v>
          </cell>
          <cell r="S1677">
            <v>2687</v>
          </cell>
          <cell r="T1677">
            <v>25.599999999999998</v>
          </cell>
          <cell r="U1677" t="str">
            <v>Gap</v>
          </cell>
          <cell r="V1677">
            <v>0</v>
          </cell>
          <cell r="W1677" t="str">
            <v>FALSE ראשון לציון</v>
          </cell>
          <cell r="X1677">
            <v>9646</v>
          </cell>
          <cell r="Y1677">
            <v>0</v>
          </cell>
          <cell r="Z1677">
            <v>29</v>
          </cell>
          <cell r="AA1677" t="str">
            <v/>
          </cell>
          <cell r="AB1677">
            <v>0</v>
          </cell>
        </row>
        <row r="1678">
          <cell r="B1678">
            <v>8300</v>
          </cell>
          <cell r="C1678" t="str">
            <v>ראשון לציון</v>
          </cell>
          <cell r="D1678">
            <v>197450</v>
          </cell>
          <cell r="E1678" t="str">
            <v>דף</v>
          </cell>
          <cell r="F1678" t="str">
            <v>דף ראשון לציון</v>
          </cell>
          <cell r="G1678" t="str">
            <v>ראשון מתחילה מחדש בראשות חמי דורון</v>
          </cell>
          <cell r="H1678" t="str">
            <v>דורון חמי-נחמיה</v>
          </cell>
          <cell r="I1678" t="str">
            <v>ראשון לציון דורון חמי-נחמיה</v>
          </cell>
          <cell r="J1678">
            <v>77918</v>
          </cell>
          <cell r="K1678">
            <v>77918</v>
          </cell>
          <cell r="L1678">
            <v>9.8180138093893581E-3</v>
          </cell>
          <cell r="M1678">
            <v>765</v>
          </cell>
          <cell r="N1678">
            <v>9.8180138093893581E-3</v>
          </cell>
          <cell r="O1678">
            <v>765</v>
          </cell>
          <cell r="P1678">
            <v>29</v>
          </cell>
          <cell r="Q1678" t="b">
            <v>0</v>
          </cell>
          <cell r="R1678">
            <v>0</v>
          </cell>
          <cell r="S1678">
            <v>2687</v>
          </cell>
          <cell r="T1678">
            <v>25.599999999999998</v>
          </cell>
          <cell r="U1678" t="str">
            <v>Gap</v>
          </cell>
          <cell r="V1678">
            <v>0</v>
          </cell>
          <cell r="W1678" t="str">
            <v>FALSE ראשון לציון</v>
          </cell>
          <cell r="X1678">
            <v>9646</v>
          </cell>
          <cell r="Y1678">
            <v>0</v>
          </cell>
          <cell r="Z1678">
            <v>29</v>
          </cell>
          <cell r="AA1678" t="str">
            <v/>
          </cell>
          <cell r="AB1678">
            <v>0</v>
          </cell>
        </row>
        <row r="1679">
          <cell r="B1679">
            <v>8300</v>
          </cell>
          <cell r="C1679" t="str">
            <v>ראשון לציון</v>
          </cell>
          <cell r="D1679">
            <v>197450</v>
          </cell>
          <cell r="E1679" t="str">
            <v>ה</v>
          </cell>
          <cell r="F1679" t="str">
            <v>ה ראשון לציון</v>
          </cell>
          <cell r="G1679" t="str">
            <v>משה יהושע ראשונים ביהדות</v>
          </cell>
          <cell r="I1679" t="str">
            <v xml:space="preserve">ראשון לציון </v>
          </cell>
          <cell r="J1679">
            <v>77918</v>
          </cell>
          <cell r="K1679">
            <v>77918</v>
          </cell>
          <cell r="L1679">
            <v>7.8030750275931106E-3</v>
          </cell>
          <cell r="M1679">
            <v>608</v>
          </cell>
          <cell r="N1679">
            <v>7.8030750275931106E-3</v>
          </cell>
          <cell r="O1679">
            <v>608</v>
          </cell>
          <cell r="P1679">
            <v>29</v>
          </cell>
          <cell r="Q1679" t="b">
            <v>0</v>
          </cell>
          <cell r="R1679">
            <v>0</v>
          </cell>
          <cell r="S1679">
            <v>2687</v>
          </cell>
          <cell r="T1679">
            <v>25.599999999999998</v>
          </cell>
          <cell r="U1679" t="str">
            <v>Gap</v>
          </cell>
          <cell r="V1679">
            <v>0</v>
          </cell>
          <cell r="W1679" t="str">
            <v>FALSE ראשון לציון</v>
          </cell>
          <cell r="X1679">
            <v>9646</v>
          </cell>
          <cell r="Y1679">
            <v>0</v>
          </cell>
          <cell r="Z1679">
            <v>29</v>
          </cell>
          <cell r="AA1679" t="str">
            <v/>
          </cell>
          <cell r="AB1679">
            <v>0</v>
          </cell>
        </row>
        <row r="1680">
          <cell r="B1680">
            <v>8300</v>
          </cell>
          <cell r="C1680" t="str">
            <v>ראשון לציון</v>
          </cell>
          <cell r="D1680">
            <v>197450</v>
          </cell>
          <cell r="E1680" t="str">
            <v>ר</v>
          </cell>
          <cell r="F1680" t="str">
            <v>ר ראשון לציון</v>
          </cell>
          <cell r="G1680" t="str">
            <v>עולים רמה בראשות הדס הכהן</v>
          </cell>
          <cell r="I1680" t="str">
            <v xml:space="preserve">ראשון לציון </v>
          </cell>
          <cell r="J1680">
            <v>77918</v>
          </cell>
          <cell r="K1680">
            <v>77918</v>
          </cell>
          <cell r="L1680">
            <v>6.3785004748581845E-3</v>
          </cell>
          <cell r="M1680">
            <v>497</v>
          </cell>
          <cell r="N1680">
            <v>6.3785004748581845E-3</v>
          </cell>
          <cell r="O1680">
            <v>497</v>
          </cell>
          <cell r="P1680">
            <v>29</v>
          </cell>
          <cell r="Q1680" t="b">
            <v>0</v>
          </cell>
          <cell r="R1680">
            <v>0</v>
          </cell>
          <cell r="S1680">
            <v>2687</v>
          </cell>
          <cell r="T1680">
            <v>25.599999999999998</v>
          </cell>
          <cell r="U1680" t="str">
            <v>Gap</v>
          </cell>
          <cell r="V1680">
            <v>0</v>
          </cell>
          <cell r="W1680" t="str">
            <v>FALSE ראשון לציון</v>
          </cell>
          <cell r="X1680">
            <v>9646</v>
          </cell>
          <cell r="Y1680">
            <v>0</v>
          </cell>
          <cell r="Z1680">
            <v>29</v>
          </cell>
          <cell r="AA1680" t="str">
            <v/>
          </cell>
          <cell r="AB1680">
            <v>0</v>
          </cell>
        </row>
        <row r="1681">
          <cell r="B1681">
            <v>8300</v>
          </cell>
          <cell r="C1681" t="str">
            <v>ראשון לציון</v>
          </cell>
          <cell r="D1681">
            <v>197450</v>
          </cell>
          <cell r="E1681" t="str">
            <v>נץ</v>
          </cell>
          <cell r="F1681" t="str">
            <v>נץ ראשון לציון</v>
          </cell>
          <cell r="G1681" t="str">
            <v>אופק בראשות חיים מלכה</v>
          </cell>
          <cell r="I1681" t="str">
            <v xml:space="preserve">ראשון לציון </v>
          </cell>
          <cell r="J1681">
            <v>77918</v>
          </cell>
          <cell r="K1681">
            <v>77918</v>
          </cell>
          <cell r="L1681">
            <v>5.9678123155111782E-3</v>
          </cell>
          <cell r="M1681">
            <v>465</v>
          </cell>
          <cell r="N1681">
            <v>5.9678123155111782E-3</v>
          </cell>
          <cell r="O1681">
            <v>465</v>
          </cell>
          <cell r="P1681">
            <v>29</v>
          </cell>
          <cell r="Q1681" t="b">
            <v>0</v>
          </cell>
          <cell r="R1681">
            <v>0</v>
          </cell>
          <cell r="S1681">
            <v>2687</v>
          </cell>
          <cell r="T1681">
            <v>25.599999999999998</v>
          </cell>
          <cell r="U1681" t="str">
            <v>Gap</v>
          </cell>
          <cell r="V1681">
            <v>0</v>
          </cell>
          <cell r="W1681" t="str">
            <v>FALSE ראשון לציון</v>
          </cell>
          <cell r="X1681">
            <v>9646</v>
          </cell>
          <cell r="Y1681">
            <v>0</v>
          </cell>
          <cell r="Z1681">
            <v>29</v>
          </cell>
          <cell r="AA1681" t="str">
            <v/>
          </cell>
          <cell r="AB1681">
            <v>0</v>
          </cell>
        </row>
        <row r="1682">
          <cell r="B1682">
            <v>1161</v>
          </cell>
          <cell r="C1682" t="str">
            <v>רהט</v>
          </cell>
          <cell r="D1682">
            <v>26551</v>
          </cell>
          <cell r="E1682" t="str">
            <v>א</v>
          </cell>
          <cell r="F1682" t="str">
            <v>א רהט</v>
          </cell>
          <cell r="G1682" t="str">
            <v>אלאחוה ואלמוסאואה</v>
          </cell>
          <cell r="H1682" t="str">
            <v>אלקרינאוי טלאל</v>
          </cell>
          <cell r="I1682" t="str">
            <v>רהט אלקרינאוי טלאל</v>
          </cell>
          <cell r="J1682">
            <v>22683</v>
          </cell>
          <cell r="K1682">
            <v>22683</v>
          </cell>
          <cell r="L1682">
            <v>0.20588105629766787</v>
          </cell>
          <cell r="M1682">
            <v>4670</v>
          </cell>
          <cell r="N1682">
            <v>0.20588105629766787</v>
          </cell>
          <cell r="O1682">
            <v>4670</v>
          </cell>
          <cell r="P1682">
            <v>17</v>
          </cell>
          <cell r="Q1682" t="b">
            <v>1</v>
          </cell>
          <cell r="R1682">
            <v>3.5</v>
          </cell>
          <cell r="S1682">
            <v>1334</v>
          </cell>
          <cell r="T1682">
            <v>15.500000000000002</v>
          </cell>
          <cell r="U1682" t="str">
            <v>Gap</v>
          </cell>
          <cell r="V1682">
            <v>0</v>
          </cell>
          <cell r="W1682" t="str">
            <v>TRUE רהט</v>
          </cell>
          <cell r="X1682">
            <v>20810</v>
          </cell>
          <cell r="Y1682">
            <v>4</v>
          </cell>
          <cell r="Z1682">
            <v>17</v>
          </cell>
          <cell r="AA1682" t="str">
            <v/>
          </cell>
          <cell r="AB1682">
            <v>4</v>
          </cell>
        </row>
        <row r="1683">
          <cell r="B1683">
            <v>1161</v>
          </cell>
          <cell r="C1683" t="str">
            <v>רהט</v>
          </cell>
          <cell r="D1683">
            <v>26551</v>
          </cell>
          <cell r="E1683" t="str">
            <v>פ</v>
          </cell>
          <cell r="F1683" t="str">
            <v>פ רהט</v>
          </cell>
          <cell r="G1683" t="str">
            <v>אלנהדה ואלאכלאס</v>
          </cell>
          <cell r="H1683" t="str">
            <v>אבו מדע'ם עטא</v>
          </cell>
          <cell r="I1683" t="str">
            <v>רהט אבו מדע'ם עטא</v>
          </cell>
          <cell r="J1683">
            <v>22683</v>
          </cell>
          <cell r="K1683">
            <v>22683</v>
          </cell>
          <cell r="L1683">
            <v>0.18022307454922187</v>
          </cell>
          <cell r="M1683">
            <v>4088</v>
          </cell>
          <cell r="N1683">
            <v>0.18022307454922187</v>
          </cell>
          <cell r="O1683">
            <v>4087.9999999999995</v>
          </cell>
          <cell r="P1683">
            <v>17</v>
          </cell>
          <cell r="Q1683" t="b">
            <v>1</v>
          </cell>
          <cell r="R1683">
            <v>3.1</v>
          </cell>
          <cell r="S1683">
            <v>1334</v>
          </cell>
          <cell r="T1683">
            <v>15.500000000000002</v>
          </cell>
          <cell r="U1683" t="str">
            <v>Gap</v>
          </cell>
          <cell r="V1683">
            <v>0</v>
          </cell>
          <cell r="W1683" t="str">
            <v>TRUE רהט</v>
          </cell>
          <cell r="X1683">
            <v>20810</v>
          </cell>
          <cell r="Y1683">
            <v>3</v>
          </cell>
          <cell r="Z1683">
            <v>17</v>
          </cell>
          <cell r="AA1683" t="str">
            <v/>
          </cell>
          <cell r="AB1683">
            <v>3</v>
          </cell>
        </row>
        <row r="1684">
          <cell r="B1684">
            <v>1161</v>
          </cell>
          <cell r="C1684" t="str">
            <v>רהט</v>
          </cell>
          <cell r="D1684">
            <v>26551</v>
          </cell>
          <cell r="E1684" t="str">
            <v>גד</v>
          </cell>
          <cell r="F1684" t="str">
            <v>גד רהט</v>
          </cell>
          <cell r="G1684" t="str">
            <v>אלוחדה ואלסלאם</v>
          </cell>
          <cell r="H1684" t="str">
            <v>אבו עאבד נאיף</v>
          </cell>
          <cell r="I1684" t="str">
            <v>רהט אבו עאבד נאיף</v>
          </cell>
          <cell r="J1684">
            <v>22683</v>
          </cell>
          <cell r="K1684">
            <v>22683</v>
          </cell>
          <cell r="L1684">
            <v>0.1123749063175065</v>
          </cell>
          <cell r="M1684">
            <v>2549</v>
          </cell>
          <cell r="N1684">
            <v>0.1123749063175065</v>
          </cell>
          <cell r="O1684">
            <v>2549</v>
          </cell>
          <cell r="P1684">
            <v>17</v>
          </cell>
          <cell r="Q1684" t="b">
            <v>1</v>
          </cell>
          <cell r="R1684">
            <v>1.9</v>
          </cell>
          <cell r="S1684">
            <v>1334</v>
          </cell>
          <cell r="T1684">
            <v>15.500000000000002</v>
          </cell>
          <cell r="U1684" t="str">
            <v>Gap</v>
          </cell>
          <cell r="V1684">
            <v>0</v>
          </cell>
          <cell r="W1684" t="str">
            <v>TRUE רהט</v>
          </cell>
          <cell r="X1684">
            <v>20810</v>
          </cell>
          <cell r="Y1684">
            <v>2</v>
          </cell>
          <cell r="Z1684">
            <v>17</v>
          </cell>
          <cell r="AA1684" t="str">
            <v/>
          </cell>
          <cell r="AB1684">
            <v>2</v>
          </cell>
        </row>
        <row r="1685">
          <cell r="B1685">
            <v>1161</v>
          </cell>
          <cell r="C1685" t="str">
            <v>רהט</v>
          </cell>
          <cell r="D1685">
            <v>26551</v>
          </cell>
          <cell r="E1685" t="str">
            <v>נ</v>
          </cell>
          <cell r="F1685" t="str">
            <v>נ רהט</v>
          </cell>
          <cell r="G1685" t="str">
            <v>אלהודא ואלסלאם</v>
          </cell>
          <cell r="H1685" t="str">
            <v>אבו צהבאן פאיז</v>
          </cell>
          <cell r="I1685" t="str">
            <v>רהט אבו צהבאן פאיז</v>
          </cell>
          <cell r="J1685">
            <v>22683</v>
          </cell>
          <cell r="K1685">
            <v>22683</v>
          </cell>
          <cell r="L1685">
            <v>0.107084600802363</v>
          </cell>
          <cell r="M1685">
            <v>2429</v>
          </cell>
          <cell r="N1685">
            <v>0.107084600802363</v>
          </cell>
          <cell r="O1685">
            <v>2429</v>
          </cell>
          <cell r="P1685">
            <v>17</v>
          </cell>
          <cell r="Q1685" t="b">
            <v>1</v>
          </cell>
          <cell r="R1685">
            <v>1.8</v>
          </cell>
          <cell r="S1685">
            <v>1334</v>
          </cell>
          <cell r="T1685">
            <v>15.500000000000002</v>
          </cell>
          <cell r="U1685" t="str">
            <v>Gap</v>
          </cell>
          <cell r="V1685">
            <v>0</v>
          </cell>
          <cell r="W1685" t="str">
            <v>TRUE רהט</v>
          </cell>
          <cell r="X1685">
            <v>20810</v>
          </cell>
          <cell r="Y1685">
            <v>2</v>
          </cell>
          <cell r="Z1685">
            <v>17</v>
          </cell>
          <cell r="AA1685" t="str">
            <v/>
          </cell>
          <cell r="AB1685">
            <v>2</v>
          </cell>
        </row>
        <row r="1686">
          <cell r="B1686">
            <v>1161</v>
          </cell>
          <cell r="C1686" t="str">
            <v>רהט</v>
          </cell>
          <cell r="D1686">
            <v>26551</v>
          </cell>
          <cell r="E1686" t="str">
            <v>ע</v>
          </cell>
          <cell r="F1686" t="str">
            <v>ע רהט</v>
          </cell>
          <cell r="G1686" t="str">
            <v>אלופאק אלדמוקראטי</v>
          </cell>
          <cell r="I1686" t="str">
            <v xml:space="preserve">רהט </v>
          </cell>
          <cell r="J1686">
            <v>22683</v>
          </cell>
          <cell r="K1686">
            <v>22683</v>
          </cell>
          <cell r="L1686">
            <v>9.0067451395318077E-2</v>
          </cell>
          <cell r="M1686">
            <v>2043</v>
          </cell>
          <cell r="N1686">
            <v>9.0067451395318077E-2</v>
          </cell>
          <cell r="O1686">
            <v>2043</v>
          </cell>
          <cell r="P1686">
            <v>17</v>
          </cell>
          <cell r="Q1686" t="b">
            <v>1</v>
          </cell>
          <cell r="R1686">
            <v>1.5</v>
          </cell>
          <cell r="S1686">
            <v>1334</v>
          </cell>
          <cell r="T1686">
            <v>15.500000000000002</v>
          </cell>
          <cell r="U1686" t="str">
            <v>Gap</v>
          </cell>
          <cell r="V1686">
            <v>0</v>
          </cell>
          <cell r="W1686" t="str">
            <v>TRUE רהט</v>
          </cell>
          <cell r="X1686">
            <v>20810</v>
          </cell>
          <cell r="Y1686">
            <v>2</v>
          </cell>
          <cell r="Z1686">
            <v>17</v>
          </cell>
          <cell r="AA1686" t="str">
            <v/>
          </cell>
          <cell r="AB1686">
            <v>2</v>
          </cell>
        </row>
        <row r="1687">
          <cell r="B1687">
            <v>1161</v>
          </cell>
          <cell r="C1687" t="str">
            <v>רהט</v>
          </cell>
          <cell r="D1687">
            <v>26551</v>
          </cell>
          <cell r="E1687" t="str">
            <v>י</v>
          </cell>
          <cell r="F1687" t="str">
            <v>י רהט</v>
          </cell>
          <cell r="G1687" t="str">
            <v>חרקת אלאסלאח ואלתע'ייר אלדימקראטיה</v>
          </cell>
          <cell r="H1687" t="str">
            <v>הזייל עאמר</v>
          </cell>
          <cell r="I1687" t="str">
            <v>רהט הזייל עאמר</v>
          </cell>
          <cell r="J1687">
            <v>22683</v>
          </cell>
          <cell r="K1687">
            <v>22683</v>
          </cell>
          <cell r="L1687">
            <v>8.9626592602389449E-2</v>
          </cell>
          <cell r="M1687">
            <v>2033</v>
          </cell>
          <cell r="N1687">
            <v>8.9626592602389449E-2</v>
          </cell>
          <cell r="O1687">
            <v>2032.9999999999998</v>
          </cell>
          <cell r="P1687">
            <v>17</v>
          </cell>
          <cell r="Q1687" t="b">
            <v>1</v>
          </cell>
          <cell r="R1687">
            <v>1.5</v>
          </cell>
          <cell r="S1687">
            <v>1334</v>
          </cell>
          <cell r="T1687">
            <v>15.500000000000002</v>
          </cell>
          <cell r="U1687" t="str">
            <v>Gap</v>
          </cell>
          <cell r="V1687">
            <v>0</v>
          </cell>
          <cell r="W1687" t="str">
            <v>TRUE רהט</v>
          </cell>
          <cell r="X1687">
            <v>20810</v>
          </cell>
          <cell r="Y1687">
            <v>2</v>
          </cell>
          <cell r="Z1687">
            <v>17</v>
          </cell>
          <cell r="AA1687" t="str">
            <v/>
          </cell>
          <cell r="AB1687">
            <v>2</v>
          </cell>
        </row>
        <row r="1688">
          <cell r="B1688">
            <v>1161</v>
          </cell>
          <cell r="C1688" t="str">
            <v>רהט</v>
          </cell>
          <cell r="D1688">
            <v>26551</v>
          </cell>
          <cell r="E1688" t="str">
            <v>טה</v>
          </cell>
          <cell r="F1688" t="str">
            <v>טה רהט</v>
          </cell>
          <cell r="G1688" t="str">
            <v>אלווסט</v>
          </cell>
          <cell r="I1688" t="str">
            <v xml:space="preserve">רהט </v>
          </cell>
          <cell r="J1688">
            <v>22683</v>
          </cell>
          <cell r="K1688">
            <v>22683</v>
          </cell>
          <cell r="L1688">
            <v>7.8737380417052416E-2</v>
          </cell>
          <cell r="M1688">
            <v>1786</v>
          </cell>
          <cell r="N1688">
            <v>7.8737380417052416E-2</v>
          </cell>
          <cell r="O1688">
            <v>1786</v>
          </cell>
          <cell r="P1688">
            <v>17</v>
          </cell>
          <cell r="Q1688" t="b">
            <v>1</v>
          </cell>
          <cell r="R1688">
            <v>1.3</v>
          </cell>
          <cell r="S1688">
            <v>1334</v>
          </cell>
          <cell r="T1688">
            <v>15.500000000000002</v>
          </cell>
          <cell r="U1688" t="str">
            <v>Gap</v>
          </cell>
          <cell r="V1688">
            <v>0</v>
          </cell>
          <cell r="W1688" t="str">
            <v>TRUE רהט</v>
          </cell>
          <cell r="X1688">
            <v>20810</v>
          </cell>
          <cell r="Y1688">
            <v>1</v>
          </cell>
          <cell r="Z1688">
            <v>17</v>
          </cell>
          <cell r="AA1688" t="str">
            <v/>
          </cell>
          <cell r="AB1688">
            <v>1</v>
          </cell>
        </row>
        <row r="1689">
          <cell r="B1689">
            <v>1161</v>
          </cell>
          <cell r="C1689" t="str">
            <v>רהט</v>
          </cell>
          <cell r="D1689">
            <v>26551</v>
          </cell>
          <cell r="E1689" t="str">
            <v>צח</v>
          </cell>
          <cell r="F1689" t="str">
            <v>צח רהט</v>
          </cell>
          <cell r="G1689" t="str">
            <v>סאוות אלחק</v>
          </cell>
          <cell r="I1689" t="str">
            <v xml:space="preserve">רהט </v>
          </cell>
          <cell r="J1689">
            <v>22683</v>
          </cell>
          <cell r="K1689">
            <v>22683</v>
          </cell>
          <cell r="L1689">
            <v>5.3432085702949349E-2</v>
          </cell>
          <cell r="M1689">
            <v>1212</v>
          </cell>
          <cell r="N1689">
            <v>5.3432085702949349E-2</v>
          </cell>
          <cell r="O1689">
            <v>1212</v>
          </cell>
          <cell r="P1689">
            <v>17</v>
          </cell>
          <cell r="Q1689" t="b">
            <v>1</v>
          </cell>
          <cell r="R1689">
            <v>0.9</v>
          </cell>
          <cell r="S1689">
            <v>1334</v>
          </cell>
          <cell r="T1689">
            <v>15.500000000000002</v>
          </cell>
          <cell r="U1689" t="str">
            <v>Gap</v>
          </cell>
          <cell r="V1689">
            <v>0</v>
          </cell>
          <cell r="W1689" t="str">
            <v>TRUE רהט</v>
          </cell>
          <cell r="X1689">
            <v>20810</v>
          </cell>
          <cell r="Y1689">
            <v>1</v>
          </cell>
          <cell r="Z1689">
            <v>17</v>
          </cell>
          <cell r="AA1689" t="str">
            <v/>
          </cell>
          <cell r="AB1689">
            <v>1</v>
          </cell>
        </row>
        <row r="1690">
          <cell r="B1690">
            <v>1161</v>
          </cell>
          <cell r="C1690" t="str">
            <v>רהט</v>
          </cell>
          <cell r="D1690">
            <v>26551</v>
          </cell>
          <cell r="E1690" t="str">
            <v>ח</v>
          </cell>
          <cell r="F1690" t="str">
            <v>ח רהט</v>
          </cell>
          <cell r="G1690" t="str">
            <v>אלסחואה ללתע'ייר</v>
          </cell>
          <cell r="H1690" t="str">
            <v>אלהזייל פייצל</v>
          </cell>
          <cell r="I1690" t="str">
            <v>רהט אלהזייל פייצל</v>
          </cell>
          <cell r="J1690">
            <v>22683</v>
          </cell>
          <cell r="K1690">
            <v>22683</v>
          </cell>
          <cell r="L1690">
            <v>3.59740775029758E-2</v>
          </cell>
          <cell r="M1690">
            <v>816</v>
          </cell>
          <cell r="N1690">
            <v>3.59740775029758E-2</v>
          </cell>
          <cell r="O1690">
            <v>816.00000000000011</v>
          </cell>
          <cell r="P1690">
            <v>17</v>
          </cell>
          <cell r="Q1690" t="b">
            <v>0</v>
          </cell>
          <cell r="R1690">
            <v>0</v>
          </cell>
          <cell r="S1690">
            <v>1334</v>
          </cell>
          <cell r="T1690">
            <v>15.500000000000002</v>
          </cell>
          <cell r="U1690" t="str">
            <v>Gap</v>
          </cell>
          <cell r="V1690">
            <v>0</v>
          </cell>
          <cell r="W1690" t="str">
            <v>FALSE רהט</v>
          </cell>
          <cell r="X1690">
            <v>1873</v>
          </cell>
          <cell r="Y1690">
            <v>0</v>
          </cell>
          <cell r="Z1690">
            <v>17</v>
          </cell>
          <cell r="AA1690" t="str">
            <v/>
          </cell>
          <cell r="AB1690">
            <v>0</v>
          </cell>
        </row>
        <row r="1691">
          <cell r="B1691">
            <v>1161</v>
          </cell>
          <cell r="C1691" t="str">
            <v>רהט</v>
          </cell>
          <cell r="D1691">
            <v>26551</v>
          </cell>
          <cell r="E1691" t="str">
            <v>עא</v>
          </cell>
          <cell r="F1691" t="str">
            <v>עא רהט</v>
          </cell>
          <cell r="G1691" t="str">
            <v>אלתחאלף אלרהטאוי</v>
          </cell>
          <cell r="H1691" t="str">
            <v>אבו סהיבאן מוסה</v>
          </cell>
          <cell r="I1691" t="str">
            <v>רהט אבו סהיבאן מוסה</v>
          </cell>
          <cell r="J1691">
            <v>22683</v>
          </cell>
          <cell r="K1691">
            <v>22683</v>
          </cell>
          <cell r="L1691">
            <v>3.1433231935810962E-2</v>
          </cell>
          <cell r="M1691">
            <v>713</v>
          </cell>
          <cell r="N1691">
            <v>3.1433231935810962E-2</v>
          </cell>
          <cell r="O1691">
            <v>713.00000000000011</v>
          </cell>
          <cell r="P1691">
            <v>17</v>
          </cell>
          <cell r="Q1691" t="b">
            <v>0</v>
          </cell>
          <cell r="R1691">
            <v>0</v>
          </cell>
          <cell r="S1691">
            <v>1334</v>
          </cell>
          <cell r="T1691">
            <v>15.500000000000002</v>
          </cell>
          <cell r="U1691" t="str">
            <v>Gap</v>
          </cell>
          <cell r="V1691">
            <v>0</v>
          </cell>
          <cell r="W1691" t="str">
            <v>FALSE רהט</v>
          </cell>
          <cell r="X1691">
            <v>1873</v>
          </cell>
          <cell r="Y1691">
            <v>0</v>
          </cell>
          <cell r="Z1691">
            <v>17</v>
          </cell>
          <cell r="AA1691" t="str">
            <v/>
          </cell>
          <cell r="AB1691">
            <v>0</v>
          </cell>
        </row>
        <row r="1692">
          <cell r="B1692">
            <v>1161</v>
          </cell>
          <cell r="C1692" t="str">
            <v>רהט</v>
          </cell>
          <cell r="D1692">
            <v>26551</v>
          </cell>
          <cell r="E1692" t="str">
            <v>ץ</v>
          </cell>
          <cell r="F1692" t="str">
            <v>ץ רהט</v>
          </cell>
          <cell r="G1692" t="str">
            <v>אלרסאלה רהט</v>
          </cell>
          <cell r="I1692" t="str">
            <v xml:space="preserve">רהט </v>
          </cell>
          <cell r="J1692">
            <v>22683</v>
          </cell>
          <cell r="K1692">
            <v>22683</v>
          </cell>
          <cell r="L1692">
            <v>1.5165542476744698E-2</v>
          </cell>
          <cell r="M1692">
            <v>344</v>
          </cell>
          <cell r="N1692">
            <v>1.5165542476744698E-2</v>
          </cell>
          <cell r="O1692">
            <v>344</v>
          </cell>
          <cell r="P1692">
            <v>17</v>
          </cell>
          <cell r="Q1692" t="b">
            <v>0</v>
          </cell>
          <cell r="R1692">
            <v>0</v>
          </cell>
          <cell r="S1692">
            <v>1334</v>
          </cell>
          <cell r="T1692">
            <v>15.500000000000002</v>
          </cell>
          <cell r="U1692" t="str">
            <v>Gap</v>
          </cell>
          <cell r="V1692">
            <v>0</v>
          </cell>
          <cell r="W1692" t="str">
            <v>FALSE רהט</v>
          </cell>
          <cell r="X1692">
            <v>1873</v>
          </cell>
          <cell r="Y1692">
            <v>0</v>
          </cell>
          <cell r="Z1692">
            <v>17</v>
          </cell>
          <cell r="AA1692" t="str">
            <v/>
          </cell>
          <cell r="AB1692">
            <v>0</v>
          </cell>
        </row>
        <row r="1693">
          <cell r="B1693">
            <v>8400</v>
          </cell>
          <cell r="C1693" t="str">
            <v>רחובות</v>
          </cell>
          <cell r="D1693">
            <v>97778</v>
          </cell>
          <cell r="E1693" t="str">
            <v>מחל</v>
          </cell>
          <cell r="F1693" t="str">
            <v>מחל רחובות</v>
          </cell>
          <cell r="G1693" t="str">
            <v>הליכוד בראשות רחמים מלול</v>
          </cell>
          <cell r="H1693" t="str">
            <v>מלול רחמים</v>
          </cell>
          <cell r="I1693" t="str">
            <v>רחובות מלול רחמים</v>
          </cell>
          <cell r="J1693">
            <v>44928</v>
          </cell>
          <cell r="K1693">
            <v>44928</v>
          </cell>
          <cell r="L1693">
            <v>0.17999910968660968</v>
          </cell>
          <cell r="M1693">
            <v>8087</v>
          </cell>
          <cell r="N1693">
            <v>0.17999910968660968</v>
          </cell>
          <cell r="O1693">
            <v>8086.9999999999991</v>
          </cell>
          <cell r="P1693">
            <v>23</v>
          </cell>
          <cell r="Q1693" t="b">
            <v>1</v>
          </cell>
          <cell r="R1693">
            <v>4.0999999999999996</v>
          </cell>
          <cell r="S1693">
            <v>1953</v>
          </cell>
          <cell r="T1693">
            <v>19.800000000000004</v>
          </cell>
          <cell r="U1693" t="str">
            <v>Gap</v>
          </cell>
          <cell r="V1693">
            <v>1</v>
          </cell>
          <cell r="W1693" t="str">
            <v>TRUE רחובות</v>
          </cell>
          <cell r="X1693">
            <v>38778</v>
          </cell>
          <cell r="Y1693">
            <v>5</v>
          </cell>
          <cell r="Z1693">
            <v>22</v>
          </cell>
          <cell r="AA1693" t="str">
            <v>Gap</v>
          </cell>
          <cell r="AB1693">
            <v>6</v>
          </cell>
        </row>
        <row r="1694">
          <cell r="B1694">
            <v>8400</v>
          </cell>
          <cell r="C1694" t="str">
            <v>רחובות</v>
          </cell>
          <cell r="D1694">
            <v>97778</v>
          </cell>
          <cell r="E1694" t="str">
            <v>א</v>
          </cell>
          <cell r="F1694" t="str">
            <v>א רחובות</v>
          </cell>
          <cell r="G1694" t="str">
            <v>עבודה עם לב בראשות יניב מרקוביץ</v>
          </cell>
          <cell r="I1694" t="str">
            <v xml:space="preserve">רחובות </v>
          </cell>
          <cell r="J1694">
            <v>44928</v>
          </cell>
          <cell r="K1694">
            <v>44928</v>
          </cell>
          <cell r="L1694">
            <v>0.12580128205128205</v>
          </cell>
          <cell r="M1694">
            <v>5652</v>
          </cell>
          <cell r="N1694">
            <v>0.12580128205128205</v>
          </cell>
          <cell r="O1694">
            <v>5652</v>
          </cell>
          <cell r="P1694">
            <v>23</v>
          </cell>
          <cell r="Q1694" t="b">
            <v>1</v>
          </cell>
          <cell r="R1694">
            <v>2.9</v>
          </cell>
          <cell r="S1694">
            <v>1953</v>
          </cell>
          <cell r="T1694">
            <v>19.800000000000004</v>
          </cell>
          <cell r="U1694" t="str">
            <v>Gap</v>
          </cell>
          <cell r="V1694">
            <v>0</v>
          </cell>
          <cell r="W1694" t="str">
            <v>TRUE רחובות</v>
          </cell>
          <cell r="X1694">
            <v>38778</v>
          </cell>
          <cell r="Y1694">
            <v>3</v>
          </cell>
          <cell r="Z1694">
            <v>22</v>
          </cell>
          <cell r="AA1694" t="str">
            <v>Gap</v>
          </cell>
          <cell r="AB1694">
            <v>3</v>
          </cell>
        </row>
        <row r="1695">
          <cell r="B1695">
            <v>8400</v>
          </cell>
          <cell r="C1695" t="str">
            <v>רחובות</v>
          </cell>
          <cell r="D1695">
            <v>97778</v>
          </cell>
          <cell r="E1695" t="str">
            <v>שסד</v>
          </cell>
          <cell r="F1695" t="str">
            <v>שסד רחובות</v>
          </cell>
          <cell r="G1695" t="str">
            <v>הרשימה הדתית המאוחדת ש"ס יהדות התורה, דגל התורה</v>
          </cell>
          <cell r="I1695" t="str">
            <v xml:space="preserve">רחובות </v>
          </cell>
          <cell r="J1695">
            <v>44928</v>
          </cell>
          <cell r="K1695">
            <v>44928</v>
          </cell>
          <cell r="L1695">
            <v>0.12466613247863248</v>
          </cell>
          <cell r="M1695">
            <v>5601</v>
          </cell>
          <cell r="N1695">
            <v>0.12466613247863248</v>
          </cell>
          <cell r="O1695">
            <v>5601</v>
          </cell>
          <cell r="P1695">
            <v>23</v>
          </cell>
          <cell r="Q1695" t="b">
            <v>1</v>
          </cell>
          <cell r="R1695">
            <v>2.9</v>
          </cell>
          <cell r="S1695">
            <v>1953</v>
          </cell>
          <cell r="T1695">
            <v>19.800000000000004</v>
          </cell>
          <cell r="U1695" t="str">
            <v>Gap</v>
          </cell>
          <cell r="V1695">
            <v>0</v>
          </cell>
          <cell r="W1695" t="str">
            <v>TRUE רחובות</v>
          </cell>
          <cell r="X1695">
            <v>38778</v>
          </cell>
          <cell r="Y1695">
            <v>3</v>
          </cell>
          <cell r="Z1695">
            <v>22</v>
          </cell>
          <cell r="AA1695" t="str">
            <v>Gap</v>
          </cell>
          <cell r="AB1695">
            <v>3</v>
          </cell>
        </row>
        <row r="1696">
          <cell r="B1696">
            <v>8400</v>
          </cell>
          <cell r="C1696" t="str">
            <v>רחובות</v>
          </cell>
          <cell r="D1696">
            <v>97778</v>
          </cell>
          <cell r="E1696" t="str">
            <v>פה</v>
          </cell>
          <cell r="F1696" t="str">
            <v>פה רחובות</v>
          </cell>
          <cell r="G1696" t="str">
            <v>בראשות זוהר בלום</v>
          </cell>
          <cell r="I1696" t="str">
            <v xml:space="preserve">רחובות </v>
          </cell>
          <cell r="J1696">
            <v>44928</v>
          </cell>
          <cell r="K1696">
            <v>44928</v>
          </cell>
          <cell r="L1696">
            <v>0.11048789173789174</v>
          </cell>
          <cell r="M1696">
            <v>4964</v>
          </cell>
          <cell r="N1696">
            <v>0.11048789173789174</v>
          </cell>
          <cell r="O1696">
            <v>4964</v>
          </cell>
          <cell r="P1696">
            <v>23</v>
          </cell>
          <cell r="Q1696" t="b">
            <v>1</v>
          </cell>
          <cell r="R1696">
            <v>2.5</v>
          </cell>
          <cell r="S1696">
            <v>1953</v>
          </cell>
          <cell r="T1696">
            <v>19.800000000000004</v>
          </cell>
          <cell r="U1696" t="str">
            <v>Gap</v>
          </cell>
          <cell r="V1696">
            <v>0</v>
          </cell>
          <cell r="W1696" t="str">
            <v>TRUE רחובות</v>
          </cell>
          <cell r="X1696">
            <v>38778</v>
          </cell>
          <cell r="Y1696">
            <v>3</v>
          </cell>
          <cell r="Z1696">
            <v>22</v>
          </cell>
          <cell r="AA1696" t="str">
            <v>Gap</v>
          </cell>
          <cell r="AB1696">
            <v>3</v>
          </cell>
        </row>
        <row r="1697">
          <cell r="B1697">
            <v>8400</v>
          </cell>
          <cell r="C1697" t="str">
            <v>רחובות</v>
          </cell>
          <cell r="D1697">
            <v>97778</v>
          </cell>
          <cell r="E1697" t="str">
            <v>טבג</v>
          </cell>
          <cell r="F1697" t="str">
            <v>טבג רחובות</v>
          </cell>
          <cell r="G1697" t="str">
            <v>הבית היהודי אגודת ישראל בראשות אמיתי כהן</v>
          </cell>
          <cell r="I1697" t="str">
            <v xml:space="preserve">רחובות </v>
          </cell>
          <cell r="J1697">
            <v>44928</v>
          </cell>
          <cell r="K1697">
            <v>44928</v>
          </cell>
          <cell r="L1697">
            <v>9.6420940170940175E-2</v>
          </cell>
          <cell r="M1697">
            <v>4332</v>
          </cell>
          <cell r="N1697">
            <v>9.6420940170940175E-2</v>
          </cell>
          <cell r="O1697">
            <v>4332</v>
          </cell>
          <cell r="P1697">
            <v>23</v>
          </cell>
          <cell r="Q1697" t="b">
            <v>1</v>
          </cell>
          <cell r="R1697">
            <v>2.2000000000000002</v>
          </cell>
          <cell r="S1697">
            <v>1953</v>
          </cell>
          <cell r="T1697">
            <v>19.800000000000004</v>
          </cell>
          <cell r="U1697" t="str">
            <v>Gap</v>
          </cell>
          <cell r="V1697">
            <v>0</v>
          </cell>
          <cell r="W1697" t="str">
            <v>TRUE רחובות</v>
          </cell>
          <cell r="X1697">
            <v>38778</v>
          </cell>
          <cell r="Y1697">
            <v>3</v>
          </cell>
          <cell r="Z1697">
            <v>22</v>
          </cell>
          <cell r="AA1697" t="str">
            <v>Gap</v>
          </cell>
          <cell r="AB1697">
            <v>3</v>
          </cell>
        </row>
        <row r="1698">
          <cell r="B1698">
            <v>8400</v>
          </cell>
          <cell r="C1698" t="str">
            <v>רחובות</v>
          </cell>
          <cell r="D1698">
            <v>97778</v>
          </cell>
          <cell r="E1698" t="str">
            <v>רח</v>
          </cell>
          <cell r="F1698" t="str">
            <v>רח רחובות</v>
          </cell>
          <cell r="G1698" t="str">
            <v>רחובותי בראשות מתן דיל</v>
          </cell>
          <cell r="I1698" t="str">
            <v xml:space="preserve">רחובות </v>
          </cell>
          <cell r="J1698">
            <v>44928</v>
          </cell>
          <cell r="K1698">
            <v>44928</v>
          </cell>
          <cell r="L1698">
            <v>9.2837428774928774E-2</v>
          </cell>
          <cell r="M1698">
            <v>4171</v>
          </cell>
          <cell r="N1698">
            <v>9.2837428774928774E-2</v>
          </cell>
          <cell r="O1698">
            <v>4171</v>
          </cell>
          <cell r="P1698">
            <v>23</v>
          </cell>
          <cell r="Q1698" t="b">
            <v>1</v>
          </cell>
          <cell r="R1698">
            <v>2.1</v>
          </cell>
          <cell r="S1698">
            <v>1953</v>
          </cell>
          <cell r="T1698">
            <v>19.800000000000004</v>
          </cell>
          <cell r="U1698" t="str">
            <v>Gap</v>
          </cell>
          <cell r="V1698">
            <v>0</v>
          </cell>
          <cell r="W1698" t="str">
            <v>TRUE רחובות</v>
          </cell>
          <cell r="X1698">
            <v>38778</v>
          </cell>
          <cell r="Y1698">
            <v>2</v>
          </cell>
          <cell r="Z1698">
            <v>22</v>
          </cell>
          <cell r="AA1698" t="str">
            <v>Gap</v>
          </cell>
          <cell r="AB1698">
            <v>2</v>
          </cell>
        </row>
        <row r="1699">
          <cell r="B1699">
            <v>8400</v>
          </cell>
          <cell r="C1699" t="str">
            <v>רחובות</v>
          </cell>
          <cell r="D1699">
            <v>97778</v>
          </cell>
          <cell r="E1699" t="str">
            <v>ע</v>
          </cell>
          <cell r="F1699" t="str">
            <v>ע רחובות</v>
          </cell>
          <cell r="G1699" t="str">
            <v>כיכר העיר עוז</v>
          </cell>
          <cell r="I1699" t="str">
            <v xml:space="preserve">רחובות </v>
          </cell>
          <cell r="J1699">
            <v>44928</v>
          </cell>
          <cell r="K1699">
            <v>44928</v>
          </cell>
          <cell r="L1699">
            <v>5.5822649572649576E-2</v>
          </cell>
          <cell r="M1699">
            <v>2508</v>
          </cell>
          <cell r="N1699">
            <v>5.5822649572649576E-2</v>
          </cell>
          <cell r="O1699">
            <v>2508</v>
          </cell>
          <cell r="P1699">
            <v>23</v>
          </cell>
          <cell r="Q1699" t="b">
            <v>1</v>
          </cell>
          <cell r="R1699">
            <v>1.3</v>
          </cell>
          <cell r="S1699">
            <v>1953</v>
          </cell>
          <cell r="T1699">
            <v>19.800000000000004</v>
          </cell>
          <cell r="U1699" t="str">
            <v>Gap</v>
          </cell>
          <cell r="V1699">
            <v>0</v>
          </cell>
          <cell r="W1699" t="str">
            <v>TRUE רחובות</v>
          </cell>
          <cell r="X1699">
            <v>38778</v>
          </cell>
          <cell r="Y1699">
            <v>1</v>
          </cell>
          <cell r="Z1699">
            <v>22</v>
          </cell>
          <cell r="AA1699" t="str">
            <v>Gap</v>
          </cell>
          <cell r="AB1699">
            <v>1</v>
          </cell>
        </row>
        <row r="1700">
          <cell r="B1700">
            <v>8400</v>
          </cell>
          <cell r="C1700" t="str">
            <v>רחובות</v>
          </cell>
          <cell r="D1700">
            <v>97778</v>
          </cell>
          <cell r="E1700" t="str">
            <v>ל</v>
          </cell>
          <cell r="F1700" t="str">
            <v>ל רחובות</v>
          </cell>
          <cell r="G1700" t="str">
            <v>רחובות ביתנו בראשות אפים זאיקה</v>
          </cell>
          <cell r="I1700" t="str">
            <v xml:space="preserve">רחובות </v>
          </cell>
          <cell r="J1700">
            <v>44928</v>
          </cell>
          <cell r="K1700">
            <v>44928</v>
          </cell>
          <cell r="L1700">
            <v>4.2957621082621085E-2</v>
          </cell>
          <cell r="M1700">
            <v>1930</v>
          </cell>
          <cell r="N1700">
            <v>4.2957621082621085E-2</v>
          </cell>
          <cell r="O1700">
            <v>1930</v>
          </cell>
          <cell r="P1700">
            <v>23</v>
          </cell>
          <cell r="Q1700" t="b">
            <v>1</v>
          </cell>
          <cell r="R1700">
            <v>1</v>
          </cell>
          <cell r="S1700">
            <v>1953</v>
          </cell>
          <cell r="T1700">
            <v>19.800000000000004</v>
          </cell>
          <cell r="U1700" t="str">
            <v>Gap</v>
          </cell>
          <cell r="V1700">
            <v>0</v>
          </cell>
          <cell r="W1700" t="str">
            <v>TRUE רחובות</v>
          </cell>
          <cell r="X1700">
            <v>38778</v>
          </cell>
          <cell r="Y1700">
            <v>1</v>
          </cell>
          <cell r="Z1700">
            <v>22</v>
          </cell>
          <cell r="AA1700" t="str">
            <v>Gap</v>
          </cell>
          <cell r="AB1700">
            <v>1</v>
          </cell>
        </row>
        <row r="1701">
          <cell r="B1701">
            <v>8400</v>
          </cell>
          <cell r="C1701" t="str">
            <v>רחובות</v>
          </cell>
          <cell r="D1701">
            <v>97778</v>
          </cell>
          <cell r="E1701" t="str">
            <v>רצ</v>
          </cell>
          <cell r="F1701" t="str">
            <v>רצ רחובות</v>
          </cell>
          <cell r="G1701" t="str">
            <v>מרצ רחובות 1</v>
          </cell>
          <cell r="I1701" t="str">
            <v xml:space="preserve">רחובות </v>
          </cell>
          <cell r="J1701">
            <v>44928</v>
          </cell>
          <cell r="K1701">
            <v>44928</v>
          </cell>
          <cell r="L1701">
            <v>3.412126068376068E-2</v>
          </cell>
          <cell r="M1701">
            <v>1533</v>
          </cell>
          <cell r="N1701">
            <v>3.412126068376068E-2</v>
          </cell>
          <cell r="O1701">
            <v>1532.9999999999998</v>
          </cell>
          <cell r="P1701">
            <v>23</v>
          </cell>
          <cell r="Q1701" t="b">
            <v>1</v>
          </cell>
          <cell r="R1701">
            <v>0.8</v>
          </cell>
          <cell r="S1701">
            <v>1953</v>
          </cell>
          <cell r="T1701">
            <v>19.800000000000004</v>
          </cell>
          <cell r="U1701" t="str">
            <v>Gap</v>
          </cell>
          <cell r="V1701">
            <v>0</v>
          </cell>
          <cell r="W1701" t="str">
            <v>TRUE רחובות</v>
          </cell>
          <cell r="X1701">
            <v>38778</v>
          </cell>
          <cell r="Y1701">
            <v>1</v>
          </cell>
          <cell r="Z1701">
            <v>22</v>
          </cell>
          <cell r="AA1701" t="str">
            <v>Gap</v>
          </cell>
          <cell r="AB1701">
            <v>1</v>
          </cell>
        </row>
        <row r="1702">
          <cell r="B1702">
            <v>8400</v>
          </cell>
          <cell r="C1702" t="str">
            <v>רחובות</v>
          </cell>
          <cell r="D1702">
            <v>97778</v>
          </cell>
          <cell r="E1702" t="str">
            <v>ק</v>
          </cell>
          <cell r="F1702" t="str">
            <v>ק רחובות</v>
          </cell>
          <cell r="G1702" t="str">
            <v>דור בראשות גדי דסטה יברקן</v>
          </cell>
          <cell r="I1702" t="str">
            <v xml:space="preserve">רחובות </v>
          </cell>
          <cell r="J1702">
            <v>44928</v>
          </cell>
          <cell r="K1702">
            <v>44928</v>
          </cell>
          <cell r="L1702">
            <v>3.064903846153846E-2</v>
          </cell>
          <cell r="M1702">
            <v>1377</v>
          </cell>
          <cell r="N1702">
            <v>3.064903846153846E-2</v>
          </cell>
          <cell r="O1702">
            <v>1377</v>
          </cell>
          <cell r="P1702">
            <v>23</v>
          </cell>
          <cell r="Q1702" t="b">
            <v>0</v>
          </cell>
          <cell r="R1702">
            <v>0</v>
          </cell>
          <cell r="S1702">
            <v>1953</v>
          </cell>
          <cell r="T1702">
            <v>19.800000000000004</v>
          </cell>
          <cell r="U1702" t="str">
            <v>Gap</v>
          </cell>
          <cell r="V1702">
            <v>0</v>
          </cell>
          <cell r="W1702" t="str">
            <v>FALSE רחובות</v>
          </cell>
          <cell r="X1702">
            <v>6150</v>
          </cell>
          <cell r="Y1702">
            <v>0</v>
          </cell>
          <cell r="Z1702">
            <v>22</v>
          </cell>
          <cell r="AA1702" t="str">
            <v>Gap</v>
          </cell>
          <cell r="AB1702">
            <v>0</v>
          </cell>
        </row>
        <row r="1703">
          <cell r="B1703">
            <v>8400</v>
          </cell>
          <cell r="C1703" t="str">
            <v>רחובות</v>
          </cell>
          <cell r="D1703">
            <v>97778</v>
          </cell>
          <cell r="E1703" t="str">
            <v>ף</v>
          </cell>
          <cell r="F1703" t="str">
            <v>ף רחובות</v>
          </cell>
          <cell r="G1703" t="str">
            <v>פורום רחובות שלנו בראשות עמוס חלפון</v>
          </cell>
          <cell r="I1703" t="str">
            <v xml:space="preserve">רחובות </v>
          </cell>
          <cell r="J1703">
            <v>44928</v>
          </cell>
          <cell r="K1703">
            <v>44928</v>
          </cell>
          <cell r="L1703">
            <v>2.8423254985754987E-2</v>
          </cell>
          <cell r="M1703">
            <v>1277</v>
          </cell>
          <cell r="N1703">
            <v>2.8423254985754987E-2</v>
          </cell>
          <cell r="O1703">
            <v>1277</v>
          </cell>
          <cell r="P1703">
            <v>23</v>
          </cell>
          <cell r="Q1703" t="b">
            <v>0</v>
          </cell>
          <cell r="R1703">
            <v>0</v>
          </cell>
          <cell r="S1703">
            <v>1953</v>
          </cell>
          <cell r="T1703">
            <v>19.800000000000004</v>
          </cell>
          <cell r="U1703" t="str">
            <v>Gap</v>
          </cell>
          <cell r="V1703">
            <v>0</v>
          </cell>
          <cell r="W1703" t="str">
            <v>FALSE רחובות</v>
          </cell>
          <cell r="X1703">
            <v>6150</v>
          </cell>
          <cell r="Y1703">
            <v>0</v>
          </cell>
          <cell r="Z1703">
            <v>22</v>
          </cell>
          <cell r="AA1703" t="str">
            <v>Gap</v>
          </cell>
          <cell r="AB1703">
            <v>0</v>
          </cell>
        </row>
        <row r="1704">
          <cell r="B1704">
            <v>8400</v>
          </cell>
          <cell r="C1704" t="str">
            <v>רחובות</v>
          </cell>
          <cell r="D1704">
            <v>97778</v>
          </cell>
          <cell r="E1704" t="str">
            <v>נץ</v>
          </cell>
          <cell r="F1704" t="str">
            <v>נץ רחובות</v>
          </cell>
          <cell r="G1704" t="str">
            <v>דרך חדשה בראשות יהונתן עפגין</v>
          </cell>
          <cell r="I1704" t="str">
            <v xml:space="preserve">רחובות </v>
          </cell>
          <cell r="J1704">
            <v>44928</v>
          </cell>
          <cell r="K1704">
            <v>44928</v>
          </cell>
          <cell r="L1704">
            <v>2.624198717948718E-2</v>
          </cell>
          <cell r="M1704">
            <v>1179</v>
          </cell>
          <cell r="N1704">
            <v>2.624198717948718E-2</v>
          </cell>
          <cell r="O1704">
            <v>1179</v>
          </cell>
          <cell r="P1704">
            <v>23</v>
          </cell>
          <cell r="Q1704" t="b">
            <v>0</v>
          </cell>
          <cell r="R1704">
            <v>0</v>
          </cell>
          <cell r="S1704">
            <v>1953</v>
          </cell>
          <cell r="T1704">
            <v>19.800000000000004</v>
          </cell>
          <cell r="U1704" t="str">
            <v>Gap</v>
          </cell>
          <cell r="V1704">
            <v>0</v>
          </cell>
          <cell r="W1704" t="str">
            <v>FALSE רחובות</v>
          </cell>
          <cell r="X1704">
            <v>6150</v>
          </cell>
          <cell r="Y1704">
            <v>0</v>
          </cell>
          <cell r="Z1704">
            <v>22</v>
          </cell>
          <cell r="AA1704" t="str">
            <v>Gap</v>
          </cell>
          <cell r="AB1704">
            <v>0</v>
          </cell>
        </row>
        <row r="1705">
          <cell r="B1705">
            <v>8400</v>
          </cell>
          <cell r="C1705" t="str">
            <v>רחובות</v>
          </cell>
          <cell r="D1705">
            <v>97778</v>
          </cell>
          <cell r="E1705" t="str">
            <v>פז</v>
          </cell>
          <cell r="F1705" t="str">
            <v>פז רחובות</v>
          </cell>
          <cell r="G1705" t="str">
            <v>חנניה ויינברג שרות לתושב</v>
          </cell>
          <cell r="H1705" t="str">
            <v>וויינברגר חנניה ליפא</v>
          </cell>
          <cell r="I1705" t="str">
            <v>רחובות וויינברגר חנניה ליפא</v>
          </cell>
          <cell r="J1705">
            <v>44928</v>
          </cell>
          <cell r="K1705">
            <v>44928</v>
          </cell>
          <cell r="L1705">
            <v>2.5329415954415953E-2</v>
          </cell>
          <cell r="M1705">
            <v>1138</v>
          </cell>
          <cell r="N1705">
            <v>2.5329415954415953E-2</v>
          </cell>
          <cell r="O1705">
            <v>1138</v>
          </cell>
          <cell r="P1705">
            <v>23</v>
          </cell>
          <cell r="Q1705" t="b">
            <v>0</v>
          </cell>
          <cell r="R1705">
            <v>0</v>
          </cell>
          <cell r="S1705">
            <v>1953</v>
          </cell>
          <cell r="T1705">
            <v>19.800000000000004</v>
          </cell>
          <cell r="U1705" t="str">
            <v>Gap</v>
          </cell>
          <cell r="V1705">
            <v>0</v>
          </cell>
          <cell r="W1705" t="str">
            <v>FALSE רחובות</v>
          </cell>
          <cell r="X1705">
            <v>6150</v>
          </cell>
          <cell r="Y1705">
            <v>0</v>
          </cell>
          <cell r="Z1705">
            <v>22</v>
          </cell>
          <cell r="AA1705" t="str">
            <v>Gap</v>
          </cell>
          <cell r="AB1705">
            <v>0</v>
          </cell>
        </row>
        <row r="1706">
          <cell r="B1706">
            <v>8400</v>
          </cell>
          <cell r="C1706" t="str">
            <v>רחובות</v>
          </cell>
          <cell r="D1706">
            <v>97778</v>
          </cell>
          <cell r="E1706" t="str">
            <v>כן</v>
          </cell>
          <cell r="F1706" t="str">
            <v>כן רחובות</v>
          </cell>
          <cell r="G1706" t="str">
            <v>כן לרחובות בראשות אלדד אהרוני</v>
          </cell>
          <cell r="I1706" t="str">
            <v xml:space="preserve">רחובות </v>
          </cell>
          <cell r="J1706">
            <v>44928</v>
          </cell>
          <cell r="K1706">
            <v>44928</v>
          </cell>
          <cell r="L1706">
            <v>1.3866631054131055E-2</v>
          </cell>
          <cell r="M1706">
            <v>623</v>
          </cell>
          <cell r="N1706">
            <v>1.3866631054131055E-2</v>
          </cell>
          <cell r="O1706">
            <v>623</v>
          </cell>
          <cell r="P1706">
            <v>23</v>
          </cell>
          <cell r="Q1706" t="b">
            <v>0</v>
          </cell>
          <cell r="R1706">
            <v>0</v>
          </cell>
          <cell r="S1706">
            <v>1953</v>
          </cell>
          <cell r="T1706">
            <v>19.800000000000004</v>
          </cell>
          <cell r="U1706" t="str">
            <v>Gap</v>
          </cell>
          <cell r="V1706">
            <v>0</v>
          </cell>
          <cell r="W1706" t="str">
            <v>FALSE רחובות</v>
          </cell>
          <cell r="X1706">
            <v>6150</v>
          </cell>
          <cell r="Y1706">
            <v>0</v>
          </cell>
          <cell r="Z1706">
            <v>22</v>
          </cell>
          <cell r="AA1706" t="str">
            <v>Gap</v>
          </cell>
          <cell r="AB1706">
            <v>0</v>
          </cell>
        </row>
        <row r="1707">
          <cell r="B1707">
            <v>8400</v>
          </cell>
          <cell r="C1707" t="str">
            <v>רחובות</v>
          </cell>
          <cell r="D1707">
            <v>97778</v>
          </cell>
          <cell r="E1707" t="str">
            <v>תנ</v>
          </cell>
          <cell r="F1707" t="str">
            <v>תנ רחובות</v>
          </cell>
          <cell r="G1707" t="str">
            <v>יחד בראשות קליין מנחם ושמעון קהלני</v>
          </cell>
          <cell r="I1707" t="str">
            <v xml:space="preserve">רחובות </v>
          </cell>
          <cell r="J1707">
            <v>44928</v>
          </cell>
          <cell r="K1707">
            <v>44928</v>
          </cell>
          <cell r="L1707">
            <v>1.2375356125356125E-2</v>
          </cell>
          <cell r="M1707">
            <v>556</v>
          </cell>
          <cell r="N1707">
            <v>1.2375356125356125E-2</v>
          </cell>
          <cell r="O1707">
            <v>556</v>
          </cell>
          <cell r="P1707">
            <v>23</v>
          </cell>
          <cell r="Q1707" t="b">
            <v>0</v>
          </cell>
          <cell r="R1707">
            <v>0</v>
          </cell>
          <cell r="S1707">
            <v>1953</v>
          </cell>
          <cell r="T1707">
            <v>19.800000000000004</v>
          </cell>
          <cell r="U1707" t="str">
            <v>Gap</v>
          </cell>
          <cell r="V1707">
            <v>0</v>
          </cell>
          <cell r="W1707" t="str">
            <v>FALSE רחובות</v>
          </cell>
          <cell r="X1707">
            <v>6150</v>
          </cell>
          <cell r="Y1707">
            <v>0</v>
          </cell>
          <cell r="Z1707">
            <v>22</v>
          </cell>
          <cell r="AA1707" t="str">
            <v>Gap</v>
          </cell>
          <cell r="AB1707">
            <v>0</v>
          </cell>
        </row>
        <row r="1708">
          <cell r="B1708">
            <v>542</v>
          </cell>
          <cell r="C1708" t="str">
            <v>ריינה</v>
          </cell>
          <cell r="D1708">
            <v>10209</v>
          </cell>
          <cell r="E1708" t="str">
            <v>קצ</v>
          </cell>
          <cell r="F1708" t="str">
            <v>קצ ריינה</v>
          </cell>
          <cell r="G1708" t="str">
            <v>חזית התיקון</v>
          </cell>
          <cell r="I1708" t="str">
            <v xml:space="preserve">ריינה </v>
          </cell>
          <cell r="J1708">
            <v>7944</v>
          </cell>
          <cell r="K1708">
            <v>7944</v>
          </cell>
          <cell r="L1708">
            <v>0.18051359516616314</v>
          </cell>
          <cell r="M1708">
            <v>1434</v>
          </cell>
          <cell r="N1708">
            <v>0.18051359516616314</v>
          </cell>
          <cell r="O1708">
            <v>1434</v>
          </cell>
          <cell r="P1708">
            <v>13</v>
          </cell>
          <cell r="Q1708" t="b">
            <v>1</v>
          </cell>
          <cell r="R1708">
            <v>2.2999999999999998</v>
          </cell>
          <cell r="S1708">
            <v>611</v>
          </cell>
          <cell r="T1708">
            <v>11.700000000000003</v>
          </cell>
          <cell r="U1708" t="str">
            <v>Gap</v>
          </cell>
          <cell r="V1708">
            <v>0</v>
          </cell>
          <cell r="W1708" t="str">
            <v>TRUE ריינה</v>
          </cell>
          <cell r="X1708">
            <v>7223</v>
          </cell>
          <cell r="Y1708">
            <v>3</v>
          </cell>
          <cell r="Z1708">
            <v>13</v>
          </cell>
          <cell r="AA1708" t="str">
            <v/>
          </cell>
          <cell r="AB1708">
            <v>3</v>
          </cell>
        </row>
        <row r="1709">
          <cell r="B1709">
            <v>542</v>
          </cell>
          <cell r="C1709" t="str">
            <v>ריינה</v>
          </cell>
          <cell r="D1709">
            <v>10209</v>
          </cell>
          <cell r="E1709" t="str">
            <v>אמ</v>
          </cell>
          <cell r="F1709" t="str">
            <v>אמ ריינה</v>
          </cell>
          <cell r="G1709" t="str">
            <v>אלעמל ואלאמל</v>
          </cell>
          <cell r="H1709" t="str">
            <v>טאטור ח'אלד</v>
          </cell>
          <cell r="I1709" t="str">
            <v>ריינה טאטור ח'אלד</v>
          </cell>
          <cell r="J1709">
            <v>7944</v>
          </cell>
          <cell r="K1709">
            <v>7944</v>
          </cell>
          <cell r="L1709">
            <v>0.13104229607250756</v>
          </cell>
          <cell r="M1709">
            <v>1041</v>
          </cell>
          <cell r="N1709">
            <v>0.13104229607250756</v>
          </cell>
          <cell r="O1709">
            <v>1041</v>
          </cell>
          <cell r="P1709">
            <v>13</v>
          </cell>
          <cell r="Q1709" t="b">
            <v>1</v>
          </cell>
          <cell r="R1709">
            <v>1.7</v>
          </cell>
          <cell r="S1709">
            <v>611</v>
          </cell>
          <cell r="T1709">
            <v>11.700000000000003</v>
          </cell>
          <cell r="U1709" t="str">
            <v>Gap</v>
          </cell>
          <cell r="V1709">
            <v>0</v>
          </cell>
          <cell r="W1709" t="str">
            <v>TRUE ריינה</v>
          </cell>
          <cell r="X1709">
            <v>7223</v>
          </cell>
          <cell r="Y1709">
            <v>2</v>
          </cell>
          <cell r="Z1709">
            <v>13</v>
          </cell>
          <cell r="AA1709" t="str">
            <v/>
          </cell>
          <cell r="AB1709">
            <v>2</v>
          </cell>
        </row>
        <row r="1710">
          <cell r="B1710">
            <v>542</v>
          </cell>
          <cell r="C1710" t="str">
            <v>ריינה</v>
          </cell>
          <cell r="D1710">
            <v>10209</v>
          </cell>
          <cell r="E1710" t="str">
            <v>ה</v>
          </cell>
          <cell r="F1710" t="str">
            <v>ה ריינה</v>
          </cell>
          <cell r="G1710" t="str">
            <v>אלריינה בלדנא</v>
          </cell>
          <cell r="H1710" t="str">
            <v>טאטור ח'אלד גמאל</v>
          </cell>
          <cell r="I1710" t="str">
            <v>ריינה טאטור ח'אלד גמאל</v>
          </cell>
          <cell r="J1710">
            <v>7944</v>
          </cell>
          <cell r="K1710">
            <v>7944</v>
          </cell>
          <cell r="L1710">
            <v>0.10133434038267874</v>
          </cell>
          <cell r="M1710">
            <v>805</v>
          </cell>
          <cell r="N1710">
            <v>0.10133434038267874</v>
          </cell>
          <cell r="O1710">
            <v>805</v>
          </cell>
          <cell r="P1710">
            <v>13</v>
          </cell>
          <cell r="Q1710" t="b">
            <v>1</v>
          </cell>
          <cell r="R1710">
            <v>1.3</v>
          </cell>
          <cell r="S1710">
            <v>611</v>
          </cell>
          <cell r="T1710">
            <v>11.700000000000003</v>
          </cell>
          <cell r="U1710" t="str">
            <v>Gap</v>
          </cell>
          <cell r="V1710">
            <v>0</v>
          </cell>
          <cell r="W1710" t="str">
            <v>TRUE ריינה</v>
          </cell>
          <cell r="X1710">
            <v>7223</v>
          </cell>
          <cell r="Y1710">
            <v>1</v>
          </cell>
          <cell r="Z1710">
            <v>13</v>
          </cell>
          <cell r="AA1710" t="str">
            <v/>
          </cell>
          <cell r="AB1710">
            <v>1</v>
          </cell>
        </row>
        <row r="1711">
          <cell r="B1711">
            <v>542</v>
          </cell>
          <cell r="C1711" t="str">
            <v>ריינה</v>
          </cell>
          <cell r="D1711">
            <v>10209</v>
          </cell>
          <cell r="E1711" t="str">
            <v>ע</v>
          </cell>
          <cell r="F1711" t="str">
            <v>ע ריינה</v>
          </cell>
          <cell r="G1711" t="str">
            <v>אלעדאלה ואלעמל</v>
          </cell>
          <cell r="I1711" t="str">
            <v xml:space="preserve">ריינה </v>
          </cell>
          <cell r="J1711">
            <v>7944</v>
          </cell>
          <cell r="K1711">
            <v>7944</v>
          </cell>
          <cell r="L1711">
            <v>9.4284994964753274E-2</v>
          </cell>
          <cell r="M1711">
            <v>749</v>
          </cell>
          <cell r="N1711">
            <v>9.4284994964753274E-2</v>
          </cell>
          <cell r="O1711">
            <v>749</v>
          </cell>
          <cell r="P1711">
            <v>13</v>
          </cell>
          <cell r="Q1711" t="b">
            <v>1</v>
          </cell>
          <cell r="R1711">
            <v>1.2</v>
          </cell>
          <cell r="S1711">
            <v>611</v>
          </cell>
          <cell r="T1711">
            <v>11.700000000000003</v>
          </cell>
          <cell r="U1711" t="str">
            <v>Gap</v>
          </cell>
          <cell r="V1711">
            <v>0</v>
          </cell>
          <cell r="W1711" t="str">
            <v>TRUE ריינה</v>
          </cell>
          <cell r="X1711">
            <v>7223</v>
          </cell>
          <cell r="Y1711">
            <v>1</v>
          </cell>
          <cell r="Z1711">
            <v>13</v>
          </cell>
          <cell r="AA1711" t="str">
            <v/>
          </cell>
          <cell r="AB1711">
            <v>1</v>
          </cell>
        </row>
        <row r="1712">
          <cell r="B1712">
            <v>542</v>
          </cell>
          <cell r="C1712" t="str">
            <v>ריינה</v>
          </cell>
          <cell r="D1712">
            <v>10209</v>
          </cell>
          <cell r="E1712" t="str">
            <v>ט</v>
          </cell>
          <cell r="F1712" t="str">
            <v>ט ריינה</v>
          </cell>
          <cell r="G1712" t="str">
            <v>האחווה והפיתוח</v>
          </cell>
          <cell r="H1712" t="str">
            <v>בסול תיסיר</v>
          </cell>
          <cell r="I1712" t="str">
            <v>ריינה בסול תיסיר</v>
          </cell>
          <cell r="J1712">
            <v>7944</v>
          </cell>
          <cell r="K1712">
            <v>7944</v>
          </cell>
          <cell r="L1712">
            <v>7.9053373615307149E-2</v>
          </cell>
          <cell r="M1712">
            <v>628</v>
          </cell>
          <cell r="N1712">
            <v>7.9053373615307149E-2</v>
          </cell>
          <cell r="O1712">
            <v>628</v>
          </cell>
          <cell r="P1712">
            <v>13</v>
          </cell>
          <cell r="Q1712" t="b">
            <v>1</v>
          </cell>
          <cell r="R1712">
            <v>1</v>
          </cell>
          <cell r="S1712">
            <v>611</v>
          </cell>
          <cell r="T1712">
            <v>11.700000000000003</v>
          </cell>
          <cell r="U1712" t="str">
            <v>Gap</v>
          </cell>
          <cell r="V1712">
            <v>0</v>
          </cell>
          <cell r="W1712" t="str">
            <v>TRUE ריינה</v>
          </cell>
          <cell r="X1712">
            <v>7223</v>
          </cell>
          <cell r="Y1712">
            <v>1</v>
          </cell>
          <cell r="Z1712">
            <v>13</v>
          </cell>
          <cell r="AA1712" t="str">
            <v/>
          </cell>
          <cell r="AB1712">
            <v>1</v>
          </cell>
        </row>
        <row r="1713">
          <cell r="B1713">
            <v>542</v>
          </cell>
          <cell r="C1713" t="str">
            <v>ריינה</v>
          </cell>
          <cell r="D1713">
            <v>10209</v>
          </cell>
          <cell r="E1713" t="str">
            <v>נ</v>
          </cell>
          <cell r="F1713" t="str">
            <v>נ ריינה</v>
          </cell>
          <cell r="G1713" t="str">
            <v>קידמה ושוויון</v>
          </cell>
          <cell r="H1713" t="str">
            <v>בסול אחמד</v>
          </cell>
          <cell r="I1713" t="str">
            <v>ריינה בסול אחמד</v>
          </cell>
          <cell r="J1713">
            <v>7944</v>
          </cell>
          <cell r="K1713">
            <v>7944</v>
          </cell>
          <cell r="L1713">
            <v>7.1878147029204434E-2</v>
          </cell>
          <cell r="M1713">
            <v>571</v>
          </cell>
          <cell r="N1713">
            <v>7.1878147029204434E-2</v>
          </cell>
          <cell r="O1713">
            <v>571</v>
          </cell>
          <cell r="P1713">
            <v>13</v>
          </cell>
          <cell r="Q1713" t="b">
            <v>1</v>
          </cell>
          <cell r="R1713">
            <v>0.9</v>
          </cell>
          <cell r="S1713">
            <v>611</v>
          </cell>
          <cell r="T1713">
            <v>11.700000000000003</v>
          </cell>
          <cell r="U1713" t="str">
            <v>Gap</v>
          </cell>
          <cell r="V1713">
            <v>0</v>
          </cell>
          <cell r="W1713" t="str">
            <v>TRUE ריינה</v>
          </cell>
          <cell r="X1713">
            <v>7223</v>
          </cell>
          <cell r="Y1713">
            <v>1</v>
          </cell>
          <cell r="Z1713">
            <v>13</v>
          </cell>
          <cell r="AA1713" t="str">
            <v/>
          </cell>
          <cell r="AB1713">
            <v>1</v>
          </cell>
        </row>
        <row r="1714">
          <cell r="B1714">
            <v>542</v>
          </cell>
          <cell r="C1714" t="str">
            <v>ריינה</v>
          </cell>
          <cell r="D1714">
            <v>10209</v>
          </cell>
          <cell r="E1714" t="str">
            <v>ו</v>
          </cell>
          <cell r="F1714" t="str">
            <v>ו ריינה</v>
          </cell>
          <cell r="G1714" t="str">
            <v>חזית ריינה הדמוקרטית</v>
          </cell>
          <cell r="I1714" t="str">
            <v xml:space="preserve">ריינה </v>
          </cell>
          <cell r="J1714">
            <v>7944</v>
          </cell>
          <cell r="K1714">
            <v>7944</v>
          </cell>
          <cell r="L1714">
            <v>7.0367573011077544E-2</v>
          </cell>
          <cell r="M1714">
            <v>559</v>
          </cell>
          <cell r="N1714">
            <v>7.0367573011077544E-2</v>
          </cell>
          <cell r="O1714">
            <v>559</v>
          </cell>
          <cell r="P1714">
            <v>13</v>
          </cell>
          <cell r="Q1714" t="b">
            <v>1</v>
          </cell>
          <cell r="R1714">
            <v>0.9</v>
          </cell>
          <cell r="S1714">
            <v>611</v>
          </cell>
          <cell r="T1714">
            <v>11.700000000000003</v>
          </cell>
          <cell r="U1714" t="str">
            <v>Gap</v>
          </cell>
          <cell r="V1714">
            <v>0</v>
          </cell>
          <cell r="W1714" t="str">
            <v>TRUE ריינה</v>
          </cell>
          <cell r="X1714">
            <v>7223</v>
          </cell>
          <cell r="Y1714">
            <v>1</v>
          </cell>
          <cell r="Z1714">
            <v>13</v>
          </cell>
          <cell r="AA1714" t="str">
            <v/>
          </cell>
          <cell r="AB1714">
            <v>1</v>
          </cell>
        </row>
        <row r="1715">
          <cell r="B1715">
            <v>542</v>
          </cell>
          <cell r="C1715" t="str">
            <v>ריינה</v>
          </cell>
          <cell r="D1715">
            <v>10209</v>
          </cell>
          <cell r="E1715" t="str">
            <v>י</v>
          </cell>
          <cell r="F1715" t="str">
            <v>י ריינה</v>
          </cell>
          <cell r="G1715" t="str">
            <v>ריינתי</v>
          </cell>
          <cell r="I1715" t="str">
            <v xml:space="preserve">ריינה </v>
          </cell>
          <cell r="J1715">
            <v>7944</v>
          </cell>
          <cell r="K1715">
            <v>7944</v>
          </cell>
          <cell r="L1715">
            <v>6.1304128902316214E-2</v>
          </cell>
          <cell r="M1715">
            <v>487</v>
          </cell>
          <cell r="N1715">
            <v>6.1304128902316214E-2</v>
          </cell>
          <cell r="O1715">
            <v>487</v>
          </cell>
          <cell r="P1715">
            <v>13</v>
          </cell>
          <cell r="Q1715" t="b">
            <v>1</v>
          </cell>
          <cell r="R1715">
            <v>0.8</v>
          </cell>
          <cell r="S1715">
            <v>611</v>
          </cell>
          <cell r="T1715">
            <v>11.700000000000003</v>
          </cell>
          <cell r="U1715" t="str">
            <v>Gap</v>
          </cell>
          <cell r="V1715">
            <v>0</v>
          </cell>
          <cell r="W1715" t="str">
            <v>TRUE ריינה</v>
          </cell>
          <cell r="X1715">
            <v>7223</v>
          </cell>
          <cell r="Y1715">
            <v>1</v>
          </cell>
          <cell r="Z1715">
            <v>13</v>
          </cell>
          <cell r="AA1715" t="str">
            <v/>
          </cell>
          <cell r="AB1715">
            <v>1</v>
          </cell>
        </row>
        <row r="1716">
          <cell r="B1716">
            <v>542</v>
          </cell>
          <cell r="C1716" t="str">
            <v>ריינה</v>
          </cell>
          <cell r="D1716">
            <v>10209</v>
          </cell>
          <cell r="E1716" t="str">
            <v>רל</v>
          </cell>
          <cell r="F1716" t="str">
            <v>רל ריינה</v>
          </cell>
          <cell r="G1716" t="str">
            <v>אלרינה אלמוסתקלה אלאסליה</v>
          </cell>
          <cell r="I1716" t="str">
            <v xml:space="preserve">ריינה </v>
          </cell>
          <cell r="J1716">
            <v>7944</v>
          </cell>
          <cell r="K1716">
            <v>7944</v>
          </cell>
          <cell r="L1716">
            <v>5.9919436052366569E-2</v>
          </cell>
          <cell r="M1716">
            <v>476</v>
          </cell>
          <cell r="N1716">
            <v>5.9919436052366569E-2</v>
          </cell>
          <cell r="O1716">
            <v>476</v>
          </cell>
          <cell r="P1716">
            <v>13</v>
          </cell>
          <cell r="Q1716" t="b">
            <v>1</v>
          </cell>
          <cell r="R1716">
            <v>0.8</v>
          </cell>
          <cell r="S1716">
            <v>611</v>
          </cell>
          <cell r="T1716">
            <v>11.700000000000003</v>
          </cell>
          <cell r="U1716" t="str">
            <v>Gap</v>
          </cell>
          <cell r="V1716">
            <v>0</v>
          </cell>
          <cell r="W1716" t="str">
            <v>TRUE ריינה</v>
          </cell>
          <cell r="X1716">
            <v>7223</v>
          </cell>
          <cell r="Y1716">
            <v>1</v>
          </cell>
          <cell r="Z1716">
            <v>13</v>
          </cell>
          <cell r="AA1716" t="str">
            <v/>
          </cell>
          <cell r="AB1716">
            <v>1</v>
          </cell>
        </row>
        <row r="1717">
          <cell r="B1717">
            <v>542</v>
          </cell>
          <cell r="C1717" t="str">
            <v>ריינה</v>
          </cell>
          <cell r="D1717">
            <v>10209</v>
          </cell>
          <cell r="E1717" t="str">
            <v>פ</v>
          </cell>
          <cell r="F1717" t="str">
            <v>פ ריינה</v>
          </cell>
          <cell r="G1717" t="str">
            <v>השוויון והפיתוח</v>
          </cell>
          <cell r="H1717" t="str">
            <v>עתאמלה ח'אלד</v>
          </cell>
          <cell r="I1717" t="str">
            <v>ריינה עתאמלה ח'אלד</v>
          </cell>
          <cell r="J1717">
            <v>7944</v>
          </cell>
          <cell r="K1717">
            <v>7944</v>
          </cell>
          <cell r="L1717">
            <v>5.9541792547834843E-2</v>
          </cell>
          <cell r="M1717">
            <v>473</v>
          </cell>
          <cell r="N1717">
            <v>5.9541792547834843E-2</v>
          </cell>
          <cell r="O1717">
            <v>473</v>
          </cell>
          <cell r="P1717">
            <v>13</v>
          </cell>
          <cell r="Q1717" t="b">
            <v>1</v>
          </cell>
          <cell r="R1717">
            <v>0.8</v>
          </cell>
          <cell r="S1717">
            <v>611</v>
          </cell>
          <cell r="T1717">
            <v>11.700000000000003</v>
          </cell>
          <cell r="U1717" t="str">
            <v>Gap</v>
          </cell>
          <cell r="V1717">
            <v>0</v>
          </cell>
          <cell r="W1717" t="str">
            <v>TRUE ריינה</v>
          </cell>
          <cell r="X1717">
            <v>7223</v>
          </cell>
          <cell r="Y1717">
            <v>1</v>
          </cell>
          <cell r="Z1717">
            <v>13</v>
          </cell>
          <cell r="AA1717" t="str">
            <v/>
          </cell>
          <cell r="AB1717">
            <v>1</v>
          </cell>
        </row>
        <row r="1718">
          <cell r="B1718">
            <v>542</v>
          </cell>
          <cell r="C1718" t="str">
            <v>ריינה</v>
          </cell>
          <cell r="D1718">
            <v>10209</v>
          </cell>
          <cell r="E1718" t="str">
            <v>א</v>
          </cell>
          <cell r="F1718" t="str">
            <v>א ריינה</v>
          </cell>
          <cell r="G1718" t="str">
            <v>אלריינה ללגמיע</v>
          </cell>
          <cell r="I1718" t="str">
            <v xml:space="preserve">ריינה </v>
          </cell>
          <cell r="J1718">
            <v>7944</v>
          </cell>
          <cell r="K1718">
            <v>7944</v>
          </cell>
          <cell r="L1718">
            <v>5.0100704934541794E-2</v>
          </cell>
          <cell r="M1718">
            <v>398</v>
          </cell>
          <cell r="N1718">
            <v>5.0100704934541794E-2</v>
          </cell>
          <cell r="O1718">
            <v>398</v>
          </cell>
          <cell r="P1718">
            <v>13</v>
          </cell>
          <cell r="Q1718" t="b">
            <v>0</v>
          </cell>
          <cell r="R1718">
            <v>0</v>
          </cell>
          <cell r="S1718">
            <v>611</v>
          </cell>
          <cell r="T1718">
            <v>11.700000000000003</v>
          </cell>
          <cell r="U1718" t="str">
            <v>Gap</v>
          </cell>
          <cell r="V1718">
            <v>0</v>
          </cell>
          <cell r="W1718" t="str">
            <v>FALSE ריינה</v>
          </cell>
          <cell r="X1718">
            <v>721</v>
          </cell>
          <cell r="Y1718">
            <v>0</v>
          </cell>
          <cell r="Z1718">
            <v>13</v>
          </cell>
          <cell r="AA1718" t="str">
            <v/>
          </cell>
          <cell r="AB1718">
            <v>0</v>
          </cell>
        </row>
        <row r="1719">
          <cell r="B1719">
            <v>542</v>
          </cell>
          <cell r="C1719" t="str">
            <v>ריינה</v>
          </cell>
          <cell r="D1719">
            <v>10209</v>
          </cell>
          <cell r="E1719" t="str">
            <v>דה</v>
          </cell>
          <cell r="F1719" t="str">
            <v>דה ריינה</v>
          </cell>
          <cell r="G1719" t="str">
            <v>הגישה החדשה</v>
          </cell>
          <cell r="I1719" t="str">
            <v xml:space="preserve">ריינה </v>
          </cell>
          <cell r="J1719">
            <v>7944</v>
          </cell>
          <cell r="K1719">
            <v>7944</v>
          </cell>
          <cell r="L1719">
            <v>4.0659617321248738E-2</v>
          </cell>
          <cell r="M1719">
            <v>323</v>
          </cell>
          <cell r="N1719">
            <v>4.0659617321248738E-2</v>
          </cell>
          <cell r="O1719">
            <v>323</v>
          </cell>
          <cell r="P1719">
            <v>13</v>
          </cell>
          <cell r="Q1719" t="b">
            <v>0</v>
          </cell>
          <cell r="R1719">
            <v>0</v>
          </cell>
          <cell r="S1719">
            <v>611</v>
          </cell>
          <cell r="T1719">
            <v>11.700000000000003</v>
          </cell>
          <cell r="U1719" t="str">
            <v>Gap</v>
          </cell>
          <cell r="V1719">
            <v>0</v>
          </cell>
          <cell r="W1719" t="str">
            <v>FALSE ריינה</v>
          </cell>
          <cell r="X1719">
            <v>721</v>
          </cell>
          <cell r="Y1719">
            <v>0</v>
          </cell>
          <cell r="Z1719">
            <v>13</v>
          </cell>
          <cell r="AA1719" t="str">
            <v/>
          </cell>
          <cell r="AB1719">
            <v>0</v>
          </cell>
        </row>
        <row r="1720">
          <cell r="B1720">
            <v>922</v>
          </cell>
          <cell r="C1720" t="str">
            <v>רכסים</v>
          </cell>
          <cell r="D1720">
            <v>5453</v>
          </cell>
          <cell r="E1720" t="str">
            <v>שי</v>
          </cell>
          <cell r="F1720" t="str">
            <v>שי רכסים</v>
          </cell>
          <cell r="G1720" t="str">
            <v>הסיעה הדתית המאוחדת לפיתוח ושגשוג רכסים</v>
          </cell>
          <cell r="H1720" t="str">
            <v>רייך יצחק</v>
          </cell>
          <cell r="I1720" t="str">
            <v>רכסים רייך יצחק</v>
          </cell>
          <cell r="J1720">
            <v>4215</v>
          </cell>
          <cell r="K1720">
            <v>4215</v>
          </cell>
          <cell r="L1720">
            <v>0.8215895610913404</v>
          </cell>
          <cell r="M1720">
            <v>3463</v>
          </cell>
          <cell r="N1720">
            <v>0.8215895610913404</v>
          </cell>
          <cell r="O1720">
            <v>3463</v>
          </cell>
          <cell r="P1720">
            <v>9</v>
          </cell>
          <cell r="Q1720" t="b">
            <v>1</v>
          </cell>
          <cell r="R1720">
            <v>7.4</v>
          </cell>
          <cell r="S1720">
            <v>468</v>
          </cell>
          <cell r="T1720">
            <v>8.6</v>
          </cell>
          <cell r="U1720" t="str">
            <v>Gap</v>
          </cell>
          <cell r="V1720">
            <v>1</v>
          </cell>
          <cell r="W1720" t="str">
            <v>TRUE רכסים</v>
          </cell>
          <cell r="X1720">
            <v>4032</v>
          </cell>
          <cell r="Y1720">
            <v>8</v>
          </cell>
          <cell r="Z1720">
            <v>9</v>
          </cell>
          <cell r="AA1720" t="str">
            <v/>
          </cell>
          <cell r="AB1720">
            <v>9</v>
          </cell>
        </row>
        <row r="1721">
          <cell r="B1721">
            <v>922</v>
          </cell>
          <cell r="C1721" t="str">
            <v>רכסים</v>
          </cell>
          <cell r="D1721">
            <v>5453</v>
          </cell>
          <cell r="E1721" t="str">
            <v>י</v>
          </cell>
          <cell r="F1721" t="str">
            <v>י רכסים</v>
          </cell>
          <cell r="G1721" t="str">
            <v>למען רכסים</v>
          </cell>
          <cell r="H1721" t="str">
            <v>המאירי שרגא</v>
          </cell>
          <cell r="I1721" t="str">
            <v>רכסים המאירי שרגא</v>
          </cell>
          <cell r="J1721">
            <v>4215</v>
          </cell>
          <cell r="K1721">
            <v>4215</v>
          </cell>
          <cell r="L1721">
            <v>0.13499406880189799</v>
          </cell>
          <cell r="M1721">
            <v>569</v>
          </cell>
          <cell r="N1721">
            <v>0.13499406880189799</v>
          </cell>
          <cell r="O1721">
            <v>569</v>
          </cell>
          <cell r="P1721">
            <v>9</v>
          </cell>
          <cell r="Q1721" t="b">
            <v>1</v>
          </cell>
          <cell r="R1721">
            <v>1.2</v>
          </cell>
          <cell r="S1721">
            <v>468</v>
          </cell>
          <cell r="T1721">
            <v>8.6</v>
          </cell>
          <cell r="U1721" t="str">
            <v>Gap</v>
          </cell>
          <cell r="V1721">
            <v>0</v>
          </cell>
          <cell r="W1721" t="str">
            <v>TRUE רכסים</v>
          </cell>
          <cell r="X1721">
            <v>4032</v>
          </cell>
          <cell r="Y1721">
            <v>1</v>
          </cell>
          <cell r="Z1721">
            <v>9</v>
          </cell>
          <cell r="AA1721" t="str">
            <v/>
          </cell>
          <cell r="AB1721">
            <v>1</v>
          </cell>
        </row>
        <row r="1722">
          <cell r="B1722">
            <v>922</v>
          </cell>
          <cell r="C1722" t="str">
            <v>רכסים</v>
          </cell>
          <cell r="D1722">
            <v>5453</v>
          </cell>
          <cell r="E1722" t="str">
            <v>דע</v>
          </cell>
          <cell r="F1722" t="str">
            <v>דע רכסים</v>
          </cell>
          <cell r="G1722" t="str">
            <v>כולם למען רכסים</v>
          </cell>
          <cell r="H1722" t="str">
            <v>עמר דוד</v>
          </cell>
          <cell r="I1722" t="str">
            <v>רכסים עמר דוד</v>
          </cell>
          <cell r="J1722">
            <v>4215</v>
          </cell>
          <cell r="K1722">
            <v>4215</v>
          </cell>
          <cell r="L1722">
            <v>4.3416370106761568E-2</v>
          </cell>
          <cell r="M1722">
            <v>183</v>
          </cell>
          <cell r="N1722">
            <v>4.3416370106761568E-2</v>
          </cell>
          <cell r="O1722">
            <v>183</v>
          </cell>
          <cell r="P1722">
            <v>9</v>
          </cell>
          <cell r="Q1722" t="b">
            <v>0</v>
          </cell>
          <cell r="R1722">
            <v>0</v>
          </cell>
          <cell r="S1722">
            <v>468</v>
          </cell>
          <cell r="T1722">
            <v>8.6</v>
          </cell>
          <cell r="U1722" t="str">
            <v>Gap</v>
          </cell>
          <cell r="V1722">
            <v>0</v>
          </cell>
          <cell r="W1722" t="str">
            <v>FALSE רכסים</v>
          </cell>
          <cell r="X1722">
            <v>183</v>
          </cell>
          <cell r="Y1722">
            <v>0</v>
          </cell>
          <cell r="Z1722">
            <v>9</v>
          </cell>
          <cell r="AA1722" t="str">
            <v/>
          </cell>
          <cell r="AB1722">
            <v>0</v>
          </cell>
        </row>
        <row r="1723">
          <cell r="B1723">
            <v>8500</v>
          </cell>
          <cell r="C1723" t="str">
            <v>רמלה</v>
          </cell>
          <cell r="D1723">
            <v>53017</v>
          </cell>
          <cell r="E1723" t="str">
            <v>לב</v>
          </cell>
          <cell r="F1723" t="str">
            <v>לב רמלה</v>
          </cell>
          <cell r="G1723" t="str">
            <v>סיעת לביא בראשות יואל לביא</v>
          </cell>
          <cell r="H1723" t="str">
            <v>לביא יואל</v>
          </cell>
          <cell r="I1723" t="str">
            <v>רמלה לביא יואל</v>
          </cell>
          <cell r="J1723">
            <v>24432</v>
          </cell>
          <cell r="K1723">
            <v>24432</v>
          </cell>
          <cell r="L1723">
            <v>0.27996070726915523</v>
          </cell>
          <cell r="M1723">
            <v>6840</v>
          </cell>
          <cell r="N1723">
            <v>0.27996070726915523</v>
          </cell>
          <cell r="O1723">
            <v>6840.0000000000009</v>
          </cell>
          <cell r="P1723">
            <v>17</v>
          </cell>
          <cell r="Q1723" t="b">
            <v>1</v>
          </cell>
          <cell r="R1723">
            <v>4.8</v>
          </cell>
          <cell r="S1723">
            <v>1437</v>
          </cell>
          <cell r="T1723">
            <v>15.5</v>
          </cell>
          <cell r="U1723" t="str">
            <v>Gap</v>
          </cell>
          <cell r="V1723">
            <v>1</v>
          </cell>
          <cell r="W1723" t="str">
            <v>TRUE רמלה</v>
          </cell>
          <cell r="X1723">
            <v>22517</v>
          </cell>
          <cell r="Y1723">
            <v>5</v>
          </cell>
          <cell r="Z1723">
            <v>16</v>
          </cell>
          <cell r="AA1723" t="str">
            <v>Gap</v>
          </cell>
          <cell r="AB1723">
            <v>6</v>
          </cell>
        </row>
        <row r="1724">
          <cell r="B1724">
            <v>8500</v>
          </cell>
          <cell r="C1724" t="str">
            <v>רמלה</v>
          </cell>
          <cell r="D1724">
            <v>53017</v>
          </cell>
          <cell r="E1724" t="str">
            <v>שס</v>
          </cell>
          <cell r="F1724" t="str">
            <v>שס רמלה</v>
          </cell>
          <cell r="G1724" t="str">
            <v>התאחדות הספרדים העולמית שומרי תורה</v>
          </cell>
          <cell r="I1724" t="str">
            <v xml:space="preserve">רמלה </v>
          </cell>
          <cell r="J1724">
            <v>24432</v>
          </cell>
          <cell r="K1724">
            <v>24432</v>
          </cell>
          <cell r="L1724">
            <v>0.13789292730844793</v>
          </cell>
          <cell r="M1724">
            <v>3369</v>
          </cell>
          <cell r="N1724">
            <v>0.13789292730844793</v>
          </cell>
          <cell r="O1724">
            <v>3369</v>
          </cell>
          <cell r="P1724">
            <v>17</v>
          </cell>
          <cell r="Q1724" t="b">
            <v>1</v>
          </cell>
          <cell r="R1724">
            <v>2.2999999999999998</v>
          </cell>
          <cell r="S1724">
            <v>1437</v>
          </cell>
          <cell r="T1724">
            <v>15.5</v>
          </cell>
          <cell r="U1724" t="str">
            <v>Gap</v>
          </cell>
          <cell r="V1724">
            <v>0</v>
          </cell>
          <cell r="W1724" t="str">
            <v>TRUE רמלה</v>
          </cell>
          <cell r="X1724">
            <v>22517</v>
          </cell>
          <cell r="Y1724">
            <v>3</v>
          </cell>
          <cell r="Z1724">
            <v>16</v>
          </cell>
          <cell r="AA1724" t="str">
            <v>Gap</v>
          </cell>
          <cell r="AB1724">
            <v>3</v>
          </cell>
        </row>
        <row r="1725">
          <cell r="B1725">
            <v>8500</v>
          </cell>
          <cell r="C1725" t="str">
            <v>רמלה</v>
          </cell>
          <cell r="D1725">
            <v>53017</v>
          </cell>
          <cell r="E1725" t="str">
            <v>מחל</v>
          </cell>
          <cell r="F1725" t="str">
            <v>מחל רמלה</v>
          </cell>
          <cell r="G1725" t="str">
            <v>הליכוד בראשות מיכאל וידל</v>
          </cell>
          <cell r="H1725" t="str">
            <v>וידל מיכאל</v>
          </cell>
          <cell r="I1725" t="str">
            <v>רמלה וידל מיכאל</v>
          </cell>
          <cell r="J1725">
            <v>24432</v>
          </cell>
          <cell r="K1725">
            <v>24432</v>
          </cell>
          <cell r="L1725">
            <v>0.12606417812704648</v>
          </cell>
          <cell r="M1725">
            <v>3080</v>
          </cell>
          <cell r="N1725">
            <v>0.12606417812704648</v>
          </cell>
          <cell r="O1725">
            <v>3079.9999999999995</v>
          </cell>
          <cell r="P1725">
            <v>17</v>
          </cell>
          <cell r="Q1725" t="b">
            <v>1</v>
          </cell>
          <cell r="R1725">
            <v>2.1</v>
          </cell>
          <cell r="S1725">
            <v>1437</v>
          </cell>
          <cell r="T1725">
            <v>15.5</v>
          </cell>
          <cell r="U1725" t="str">
            <v>Gap</v>
          </cell>
          <cell r="V1725">
            <v>0</v>
          </cell>
          <cell r="W1725" t="str">
            <v>TRUE רמלה</v>
          </cell>
          <cell r="X1725">
            <v>22517</v>
          </cell>
          <cell r="Y1725">
            <v>2</v>
          </cell>
          <cell r="Z1725">
            <v>16</v>
          </cell>
          <cell r="AA1725" t="str">
            <v>Gap</v>
          </cell>
          <cell r="AB1725">
            <v>2</v>
          </cell>
        </row>
        <row r="1726">
          <cell r="B1726">
            <v>8500</v>
          </cell>
          <cell r="C1726" t="str">
            <v>רמלה</v>
          </cell>
          <cell r="D1726">
            <v>53017</v>
          </cell>
          <cell r="E1726" t="str">
            <v>ים</v>
          </cell>
          <cell r="F1726" t="str">
            <v>ים רמלה</v>
          </cell>
          <cell r="G1726" t="str">
            <v>עולמי</v>
          </cell>
          <cell r="I1726" t="str">
            <v xml:space="preserve">רמלה </v>
          </cell>
          <cell r="J1726">
            <v>24432</v>
          </cell>
          <cell r="K1726">
            <v>24432</v>
          </cell>
          <cell r="L1726">
            <v>7.6907334643091033E-2</v>
          </cell>
          <cell r="M1726">
            <v>1879</v>
          </cell>
          <cell r="N1726">
            <v>7.6907334643091033E-2</v>
          </cell>
          <cell r="O1726">
            <v>1879</v>
          </cell>
          <cell r="P1726">
            <v>17</v>
          </cell>
          <cell r="Q1726" t="b">
            <v>1</v>
          </cell>
          <cell r="R1726">
            <v>1.3</v>
          </cell>
          <cell r="S1726">
            <v>1437</v>
          </cell>
          <cell r="T1726">
            <v>15.5</v>
          </cell>
          <cell r="U1726" t="str">
            <v>Gap</v>
          </cell>
          <cell r="V1726">
            <v>0</v>
          </cell>
          <cell r="W1726" t="str">
            <v>TRUE רמלה</v>
          </cell>
          <cell r="X1726">
            <v>22517</v>
          </cell>
          <cell r="Y1726">
            <v>1</v>
          </cell>
          <cell r="Z1726">
            <v>16</v>
          </cell>
          <cell r="AA1726" t="str">
            <v>Gap</v>
          </cell>
          <cell r="AB1726">
            <v>1</v>
          </cell>
        </row>
        <row r="1727">
          <cell r="B1727">
            <v>8500</v>
          </cell>
          <cell r="C1727" t="str">
            <v>רמלה</v>
          </cell>
          <cell r="D1727">
            <v>53017</v>
          </cell>
          <cell r="E1727" t="str">
            <v>ר</v>
          </cell>
          <cell r="F1727" t="str">
            <v>ר רמלה</v>
          </cell>
          <cell r="G1727" t="str">
            <v>הקידמה והשוויון</v>
          </cell>
          <cell r="I1727" t="str">
            <v xml:space="preserve">רמלה </v>
          </cell>
          <cell r="J1727">
            <v>24432</v>
          </cell>
          <cell r="K1727">
            <v>24432</v>
          </cell>
          <cell r="L1727">
            <v>7.0112966601178786E-2</v>
          </cell>
          <cell r="M1727">
            <v>1713</v>
          </cell>
          <cell r="N1727">
            <v>7.0112966601178786E-2</v>
          </cell>
          <cell r="O1727">
            <v>1713</v>
          </cell>
          <cell r="P1727">
            <v>17</v>
          </cell>
          <cell r="Q1727" t="b">
            <v>1</v>
          </cell>
          <cell r="R1727">
            <v>1.2</v>
          </cell>
          <cell r="S1727">
            <v>1437</v>
          </cell>
          <cell r="T1727">
            <v>15.5</v>
          </cell>
          <cell r="U1727" t="str">
            <v>Gap</v>
          </cell>
          <cell r="V1727">
            <v>0</v>
          </cell>
          <cell r="W1727" t="str">
            <v>TRUE רמלה</v>
          </cell>
          <cell r="X1727">
            <v>22517</v>
          </cell>
          <cell r="Y1727">
            <v>1</v>
          </cell>
          <cell r="Z1727">
            <v>16</v>
          </cell>
          <cell r="AA1727" t="str">
            <v>Gap</v>
          </cell>
          <cell r="AB1727">
            <v>1</v>
          </cell>
        </row>
        <row r="1728">
          <cell r="B1728">
            <v>8500</v>
          </cell>
          <cell r="C1728" t="str">
            <v>רמלה</v>
          </cell>
          <cell r="D1728">
            <v>53017</v>
          </cell>
          <cell r="E1728" t="str">
            <v>ח</v>
          </cell>
          <cell r="F1728" t="str">
            <v>ח רמלה</v>
          </cell>
          <cell r="G1728" t="str">
            <v>דור חדש</v>
          </cell>
          <cell r="I1728" t="str">
            <v xml:space="preserve">רמלה </v>
          </cell>
          <cell r="J1728">
            <v>24432</v>
          </cell>
          <cell r="K1728">
            <v>24432</v>
          </cell>
          <cell r="L1728">
            <v>6.6224623444662734E-2</v>
          </cell>
          <cell r="M1728">
            <v>1618</v>
          </cell>
          <cell r="N1728">
            <v>6.6224623444662734E-2</v>
          </cell>
          <cell r="O1728">
            <v>1618</v>
          </cell>
          <cell r="P1728">
            <v>17</v>
          </cell>
          <cell r="Q1728" t="b">
            <v>1</v>
          </cell>
          <cell r="R1728">
            <v>1.1000000000000001</v>
          </cell>
          <cell r="S1728">
            <v>1437</v>
          </cell>
          <cell r="T1728">
            <v>15.5</v>
          </cell>
          <cell r="U1728" t="str">
            <v>Gap</v>
          </cell>
          <cell r="V1728">
            <v>0</v>
          </cell>
          <cell r="W1728" t="str">
            <v>TRUE רמלה</v>
          </cell>
          <cell r="X1728">
            <v>22517</v>
          </cell>
          <cell r="Y1728">
            <v>1</v>
          </cell>
          <cell r="Z1728">
            <v>16</v>
          </cell>
          <cell r="AA1728" t="str">
            <v>Gap</v>
          </cell>
          <cell r="AB1728">
            <v>1</v>
          </cell>
        </row>
        <row r="1729">
          <cell r="B1729">
            <v>8500</v>
          </cell>
          <cell r="C1729" t="str">
            <v>רמלה</v>
          </cell>
          <cell r="D1729">
            <v>53017</v>
          </cell>
          <cell r="E1729" t="str">
            <v>נ</v>
          </cell>
          <cell r="F1729" t="str">
            <v>נ רמלה</v>
          </cell>
          <cell r="G1729" t="str">
            <v>האחדות למען רמלה</v>
          </cell>
          <cell r="I1729" t="str">
            <v xml:space="preserve">רמלה </v>
          </cell>
          <cell r="J1729">
            <v>24432</v>
          </cell>
          <cell r="K1729">
            <v>24432</v>
          </cell>
          <cell r="L1729">
            <v>6.1558611656843482E-2</v>
          </cell>
          <cell r="M1729">
            <v>1504</v>
          </cell>
          <cell r="N1729">
            <v>6.1558611656843482E-2</v>
          </cell>
          <cell r="O1729">
            <v>1504</v>
          </cell>
          <cell r="P1729">
            <v>17</v>
          </cell>
          <cell r="Q1729" t="b">
            <v>1</v>
          </cell>
          <cell r="R1729">
            <v>1</v>
          </cell>
          <cell r="S1729">
            <v>1437</v>
          </cell>
          <cell r="T1729">
            <v>15.5</v>
          </cell>
          <cell r="U1729" t="str">
            <v>Gap</v>
          </cell>
          <cell r="V1729">
            <v>0</v>
          </cell>
          <cell r="W1729" t="str">
            <v>TRUE רמלה</v>
          </cell>
          <cell r="X1729">
            <v>22517</v>
          </cell>
          <cell r="Y1729">
            <v>1</v>
          </cell>
          <cell r="Z1729">
            <v>16</v>
          </cell>
          <cell r="AA1729" t="str">
            <v>Gap</v>
          </cell>
          <cell r="AB1729">
            <v>1</v>
          </cell>
        </row>
        <row r="1730">
          <cell r="B1730">
            <v>8500</v>
          </cell>
          <cell r="C1730" t="str">
            <v>רמלה</v>
          </cell>
          <cell r="D1730">
            <v>53017</v>
          </cell>
          <cell r="E1730" t="str">
            <v>ק</v>
          </cell>
          <cell r="F1730" t="str">
            <v>ק רמלה</v>
          </cell>
          <cell r="G1730" t="str">
            <v>אלתע'ייר</v>
          </cell>
          <cell r="I1730" t="str">
            <v xml:space="preserve">רמלה </v>
          </cell>
          <cell r="J1730">
            <v>24432</v>
          </cell>
          <cell r="K1730">
            <v>24432</v>
          </cell>
          <cell r="L1730">
            <v>5.5828421741977732E-2</v>
          </cell>
          <cell r="M1730">
            <v>1364</v>
          </cell>
          <cell r="N1730">
            <v>5.5828421741977732E-2</v>
          </cell>
          <cell r="O1730">
            <v>1364</v>
          </cell>
          <cell r="P1730">
            <v>17</v>
          </cell>
          <cell r="Q1730" t="b">
            <v>1</v>
          </cell>
          <cell r="R1730">
            <v>0.9</v>
          </cell>
          <cell r="S1730">
            <v>1437</v>
          </cell>
          <cell r="T1730">
            <v>15.5</v>
          </cell>
          <cell r="U1730" t="str">
            <v>Gap</v>
          </cell>
          <cell r="V1730">
            <v>0</v>
          </cell>
          <cell r="W1730" t="str">
            <v>TRUE רמלה</v>
          </cell>
          <cell r="X1730">
            <v>22517</v>
          </cell>
          <cell r="Y1730">
            <v>1</v>
          </cell>
          <cell r="Z1730">
            <v>16</v>
          </cell>
          <cell r="AA1730" t="str">
            <v>Gap</v>
          </cell>
          <cell r="AB1730">
            <v>1</v>
          </cell>
        </row>
        <row r="1731">
          <cell r="B1731">
            <v>8500</v>
          </cell>
          <cell r="C1731" t="str">
            <v>רמלה</v>
          </cell>
          <cell r="D1731">
            <v>53017</v>
          </cell>
          <cell r="E1731" t="str">
            <v>מ</v>
          </cell>
          <cell r="F1731" t="str">
            <v>מ רמלה</v>
          </cell>
          <cell r="G1731" t="str">
            <v>יש תקווה</v>
          </cell>
          <cell r="I1731" t="str">
            <v xml:space="preserve">רמלה </v>
          </cell>
          <cell r="J1731">
            <v>24432</v>
          </cell>
          <cell r="K1731">
            <v>24432</v>
          </cell>
          <cell r="L1731">
            <v>4.7069417157825803E-2</v>
          </cell>
          <cell r="M1731">
            <v>1150</v>
          </cell>
          <cell r="N1731">
            <v>4.7069417157825803E-2</v>
          </cell>
          <cell r="O1731">
            <v>1150</v>
          </cell>
          <cell r="P1731">
            <v>17</v>
          </cell>
          <cell r="Q1731" t="b">
            <v>1</v>
          </cell>
          <cell r="R1731">
            <v>0.8</v>
          </cell>
          <cell r="S1731">
            <v>1437</v>
          </cell>
          <cell r="T1731">
            <v>15.5</v>
          </cell>
          <cell r="U1731" t="str">
            <v>Gap</v>
          </cell>
          <cell r="V1731">
            <v>0</v>
          </cell>
          <cell r="W1731" t="str">
            <v>TRUE רמלה</v>
          </cell>
          <cell r="X1731">
            <v>22517</v>
          </cell>
          <cell r="Y1731">
            <v>1</v>
          </cell>
          <cell r="Z1731">
            <v>16</v>
          </cell>
          <cell r="AA1731" t="str">
            <v>Gap</v>
          </cell>
          <cell r="AB1731">
            <v>1</v>
          </cell>
        </row>
        <row r="1732">
          <cell r="B1732">
            <v>8500</v>
          </cell>
          <cell r="C1732" t="str">
            <v>רמלה</v>
          </cell>
          <cell r="D1732">
            <v>53017</v>
          </cell>
          <cell r="E1732" t="str">
            <v>טב</v>
          </cell>
          <cell r="F1732" t="str">
            <v>טב רמלה</v>
          </cell>
          <cell r="G1732" t="str">
            <v>הבית היהודי בראשות אלי חדד</v>
          </cell>
          <cell r="I1732" t="str">
            <v xml:space="preserve">רמלה </v>
          </cell>
          <cell r="J1732">
            <v>24432</v>
          </cell>
          <cell r="K1732">
            <v>24432</v>
          </cell>
          <cell r="L1732">
            <v>4.2812704649639814E-2</v>
          </cell>
          <cell r="M1732">
            <v>1046</v>
          </cell>
          <cell r="N1732">
            <v>4.2812704649639814E-2</v>
          </cell>
          <cell r="O1732">
            <v>1046</v>
          </cell>
          <cell r="P1732">
            <v>17</v>
          </cell>
          <cell r="Q1732" t="b">
            <v>0</v>
          </cell>
          <cell r="R1732">
            <v>0</v>
          </cell>
          <cell r="S1732">
            <v>1437</v>
          </cell>
          <cell r="T1732">
            <v>15.5</v>
          </cell>
          <cell r="U1732" t="str">
            <v>Gap</v>
          </cell>
          <cell r="V1732">
            <v>0</v>
          </cell>
          <cell r="W1732" t="str">
            <v>FALSE רמלה</v>
          </cell>
          <cell r="X1732">
            <v>1915</v>
          </cell>
          <cell r="Y1732">
            <v>0</v>
          </cell>
          <cell r="Z1732">
            <v>16</v>
          </cell>
          <cell r="AA1732" t="str">
            <v>Gap</v>
          </cell>
          <cell r="AB1732">
            <v>0</v>
          </cell>
        </row>
        <row r="1733">
          <cell r="B1733">
            <v>8500</v>
          </cell>
          <cell r="C1733" t="str">
            <v>רמלה</v>
          </cell>
          <cell r="D1733">
            <v>53017</v>
          </cell>
          <cell r="E1733" t="str">
            <v>כח</v>
          </cell>
          <cell r="F1733" t="str">
            <v>כח רמלה</v>
          </cell>
          <cell r="G1733" t="str">
            <v>רמלה אחרת</v>
          </cell>
          <cell r="I1733" t="str">
            <v xml:space="preserve">רמלה </v>
          </cell>
          <cell r="J1733">
            <v>24432</v>
          </cell>
          <cell r="K1733">
            <v>24432</v>
          </cell>
          <cell r="L1733">
            <v>2.6031434184675836E-2</v>
          </cell>
          <cell r="M1733">
            <v>636</v>
          </cell>
          <cell r="N1733">
            <v>2.6031434184675836E-2</v>
          </cell>
          <cell r="O1733">
            <v>636</v>
          </cell>
          <cell r="P1733">
            <v>17</v>
          </cell>
          <cell r="Q1733" t="b">
            <v>0</v>
          </cell>
          <cell r="R1733">
            <v>0</v>
          </cell>
          <cell r="S1733">
            <v>1437</v>
          </cell>
          <cell r="T1733">
            <v>15.5</v>
          </cell>
          <cell r="U1733" t="str">
            <v>Gap</v>
          </cell>
          <cell r="V1733">
            <v>0</v>
          </cell>
          <cell r="W1733" t="str">
            <v>FALSE רמלה</v>
          </cell>
          <cell r="X1733">
            <v>1915</v>
          </cell>
          <cell r="Y1733">
            <v>0</v>
          </cell>
          <cell r="Z1733">
            <v>16</v>
          </cell>
          <cell r="AA1733" t="str">
            <v>Gap</v>
          </cell>
          <cell r="AB1733">
            <v>0</v>
          </cell>
        </row>
        <row r="1734">
          <cell r="B1734">
            <v>8500</v>
          </cell>
          <cell r="C1734" t="str">
            <v>רמלה</v>
          </cell>
          <cell r="D1734">
            <v>53017</v>
          </cell>
          <cell r="E1734" t="str">
            <v>אמת</v>
          </cell>
          <cell r="F1734" t="str">
            <v>אמת רמלה</v>
          </cell>
          <cell r="G1734" t="str">
            <v>מפלגת העבודה בראשות מיקי ישראילוב</v>
          </cell>
          <cell r="I1734" t="str">
            <v xml:space="preserve">רמלה </v>
          </cell>
          <cell r="J1734">
            <v>24432</v>
          </cell>
          <cell r="K1734">
            <v>24432</v>
          </cell>
          <cell r="L1734">
            <v>9.5366732154551406E-3</v>
          </cell>
          <cell r="M1734">
            <v>233</v>
          </cell>
          <cell r="N1734">
            <v>9.5366732154551406E-3</v>
          </cell>
          <cell r="O1734">
            <v>233</v>
          </cell>
          <cell r="P1734">
            <v>17</v>
          </cell>
          <cell r="Q1734" t="b">
            <v>0</v>
          </cell>
          <cell r="R1734">
            <v>0</v>
          </cell>
          <cell r="S1734">
            <v>1437</v>
          </cell>
          <cell r="T1734">
            <v>15.5</v>
          </cell>
          <cell r="U1734" t="str">
            <v>Gap</v>
          </cell>
          <cell r="V1734">
            <v>0</v>
          </cell>
          <cell r="W1734" t="str">
            <v>FALSE רמלה</v>
          </cell>
          <cell r="X1734">
            <v>1915</v>
          </cell>
          <cell r="Y1734">
            <v>0</v>
          </cell>
          <cell r="Z1734">
            <v>16</v>
          </cell>
          <cell r="AA1734" t="str">
            <v>Gap</v>
          </cell>
          <cell r="AB1734">
            <v>0</v>
          </cell>
        </row>
        <row r="1735">
          <cell r="B1735">
            <v>8600</v>
          </cell>
          <cell r="C1735" t="str">
            <v>רמת גן</v>
          </cell>
          <cell r="D1735">
            <v>125866</v>
          </cell>
          <cell r="E1735" t="str">
            <v>יז</v>
          </cell>
          <cell r="F1735" t="str">
            <v>יז רמת גן</v>
          </cell>
          <cell r="G1735" t="str">
            <v>זינגר לרמת-גן</v>
          </cell>
          <cell r="H1735" t="str">
            <v>זינגר ישראל ראול</v>
          </cell>
          <cell r="I1735" t="str">
            <v>רמת גן זינגר ישראל ראול</v>
          </cell>
          <cell r="J1735">
            <v>50885</v>
          </cell>
          <cell r="K1735">
            <v>50885</v>
          </cell>
          <cell r="L1735">
            <v>0.1609118600766434</v>
          </cell>
          <cell r="M1735">
            <v>8188</v>
          </cell>
          <cell r="N1735">
            <v>0.1609118600766434</v>
          </cell>
          <cell r="O1735">
            <v>8188</v>
          </cell>
          <cell r="P1735">
            <v>25</v>
          </cell>
          <cell r="Q1735" t="b">
            <v>1</v>
          </cell>
          <cell r="R1735">
            <v>4</v>
          </cell>
          <cell r="S1735">
            <v>2035</v>
          </cell>
          <cell r="T1735">
            <v>23.200000000000003</v>
          </cell>
          <cell r="U1735" t="str">
            <v>Gap</v>
          </cell>
          <cell r="V1735">
            <v>1</v>
          </cell>
          <cell r="W1735" t="str">
            <v>TRUE רמת גן</v>
          </cell>
          <cell r="X1735">
            <v>47564</v>
          </cell>
          <cell r="Y1735">
            <v>4</v>
          </cell>
          <cell r="Z1735">
            <v>25</v>
          </cell>
          <cell r="AA1735" t="str">
            <v/>
          </cell>
          <cell r="AB1735">
            <v>5</v>
          </cell>
        </row>
        <row r="1736">
          <cell r="B1736">
            <v>8600</v>
          </cell>
          <cell r="C1736" t="str">
            <v>רמת גן</v>
          </cell>
          <cell r="D1736">
            <v>125866</v>
          </cell>
          <cell r="E1736" t="str">
            <v>רג</v>
          </cell>
          <cell r="F1736" t="str">
            <v>רג רמת גן</v>
          </cell>
          <cell r="G1736" t="str">
            <v>רמת-גן 1 בראשות כרמל שאמה הכהן</v>
          </cell>
          <cell r="H1736" t="str">
            <v>שאמה הכהן כרמל</v>
          </cell>
          <cell r="I1736" t="str">
            <v>רמת גן שאמה הכהן כרמל</v>
          </cell>
          <cell r="J1736">
            <v>50885</v>
          </cell>
          <cell r="K1736">
            <v>50885</v>
          </cell>
          <cell r="L1736">
            <v>0.13907831384494448</v>
          </cell>
          <cell r="M1736">
            <v>7077</v>
          </cell>
          <cell r="N1736">
            <v>0.13907831384494448</v>
          </cell>
          <cell r="O1736">
            <v>7077</v>
          </cell>
          <cell r="P1736">
            <v>25</v>
          </cell>
          <cell r="Q1736" t="b">
            <v>1</v>
          </cell>
          <cell r="R1736">
            <v>3.5</v>
          </cell>
          <cell r="S1736">
            <v>2035</v>
          </cell>
          <cell r="T1736">
            <v>23.200000000000003</v>
          </cell>
          <cell r="U1736" t="str">
            <v>Gap</v>
          </cell>
          <cell r="V1736">
            <v>0</v>
          </cell>
          <cell r="W1736" t="str">
            <v>TRUE רמת גן</v>
          </cell>
          <cell r="X1736">
            <v>47564</v>
          </cell>
          <cell r="Y1736">
            <v>4</v>
          </cell>
          <cell r="Z1736">
            <v>25</v>
          </cell>
          <cell r="AA1736" t="str">
            <v/>
          </cell>
          <cell r="AB1736">
            <v>4</v>
          </cell>
        </row>
        <row r="1737">
          <cell r="B1737">
            <v>8600</v>
          </cell>
          <cell r="C1737" t="str">
            <v>רמת גן</v>
          </cell>
          <cell r="D1737">
            <v>125866</v>
          </cell>
          <cell r="E1737" t="str">
            <v>טב</v>
          </cell>
          <cell r="F1737" t="str">
            <v>טב רמת גן</v>
          </cell>
          <cell r="G1737" t="str">
            <v>הבית היהודי ברמת-גן בראשות אביהוא בן משה</v>
          </cell>
          <cell r="I1737" t="str">
            <v xml:space="preserve">רמת גן </v>
          </cell>
          <cell r="J1737">
            <v>50885</v>
          </cell>
          <cell r="K1737">
            <v>50885</v>
          </cell>
          <cell r="L1737">
            <v>0.10906947037437359</v>
          </cell>
          <cell r="M1737">
            <v>5550</v>
          </cell>
          <cell r="N1737">
            <v>0.10906947037437359</v>
          </cell>
          <cell r="O1737">
            <v>5550</v>
          </cell>
          <cell r="P1737">
            <v>25</v>
          </cell>
          <cell r="Q1737" t="b">
            <v>1</v>
          </cell>
          <cell r="R1737">
            <v>2.7</v>
          </cell>
          <cell r="S1737">
            <v>2035</v>
          </cell>
          <cell r="T1737">
            <v>23.200000000000003</v>
          </cell>
          <cell r="U1737" t="str">
            <v>Gap</v>
          </cell>
          <cell r="V1737">
            <v>0</v>
          </cell>
          <cell r="W1737" t="str">
            <v>TRUE רמת גן</v>
          </cell>
          <cell r="X1737">
            <v>47564</v>
          </cell>
          <cell r="Y1737">
            <v>3</v>
          </cell>
          <cell r="Z1737">
            <v>25</v>
          </cell>
          <cell r="AA1737" t="str">
            <v/>
          </cell>
          <cell r="AB1737">
            <v>3</v>
          </cell>
        </row>
        <row r="1738">
          <cell r="B1738">
            <v>8600</v>
          </cell>
          <cell r="C1738" t="str">
            <v>רמת גן</v>
          </cell>
          <cell r="D1738">
            <v>125866</v>
          </cell>
          <cell r="E1738" t="str">
            <v>מחל</v>
          </cell>
          <cell r="F1738" t="str">
            <v>מחל רמת גן</v>
          </cell>
          <cell r="G1738" t="str">
            <v>הליכוד</v>
          </cell>
          <cell r="I1738" t="str">
            <v xml:space="preserve">רמת גן </v>
          </cell>
          <cell r="J1738">
            <v>50885</v>
          </cell>
          <cell r="K1738">
            <v>50885</v>
          </cell>
          <cell r="L1738">
            <v>7.7606367298811041E-2</v>
          </cell>
          <cell r="M1738">
            <v>3949</v>
          </cell>
          <cell r="N1738">
            <v>7.7606367298811041E-2</v>
          </cell>
          <cell r="O1738">
            <v>3949</v>
          </cell>
          <cell r="P1738">
            <v>25</v>
          </cell>
          <cell r="Q1738" t="b">
            <v>1</v>
          </cell>
          <cell r="R1738">
            <v>1.9</v>
          </cell>
          <cell r="S1738">
            <v>2035</v>
          </cell>
          <cell r="T1738">
            <v>23.200000000000003</v>
          </cell>
          <cell r="U1738" t="str">
            <v>Gap</v>
          </cell>
          <cell r="V1738">
            <v>0</v>
          </cell>
          <cell r="W1738" t="str">
            <v>TRUE רמת גן</v>
          </cell>
          <cell r="X1738">
            <v>47564</v>
          </cell>
          <cell r="Y1738">
            <v>2</v>
          </cell>
          <cell r="Z1738">
            <v>25</v>
          </cell>
          <cell r="AA1738" t="str">
            <v/>
          </cell>
          <cell r="AB1738">
            <v>2</v>
          </cell>
        </row>
        <row r="1739">
          <cell r="B1739">
            <v>8600</v>
          </cell>
          <cell r="C1739" t="str">
            <v>רמת גן</v>
          </cell>
          <cell r="D1739">
            <v>125866</v>
          </cell>
          <cell r="E1739" t="str">
            <v>צע</v>
          </cell>
          <cell r="F1739" t="str">
            <v>צע רמת גן</v>
          </cell>
          <cell r="G1739" t="str">
            <v>רשימת הצעירים - לב - למועצת העיר רמת-גן</v>
          </cell>
          <cell r="I1739" t="str">
            <v xml:space="preserve">רמת גן </v>
          </cell>
          <cell r="J1739">
            <v>50885</v>
          </cell>
          <cell r="K1739">
            <v>50885</v>
          </cell>
          <cell r="L1739">
            <v>7.5405325734499359E-2</v>
          </cell>
          <cell r="M1739">
            <v>3837</v>
          </cell>
          <cell r="N1739">
            <v>7.5405325734499359E-2</v>
          </cell>
          <cell r="O1739">
            <v>3837</v>
          </cell>
          <cell r="P1739">
            <v>25</v>
          </cell>
          <cell r="Q1739" t="b">
            <v>1</v>
          </cell>
          <cell r="R1739">
            <v>1.9</v>
          </cell>
          <cell r="S1739">
            <v>2035</v>
          </cell>
          <cell r="T1739">
            <v>23.200000000000003</v>
          </cell>
          <cell r="U1739" t="str">
            <v>Gap</v>
          </cell>
          <cell r="V1739">
            <v>0</v>
          </cell>
          <cell r="W1739" t="str">
            <v>TRUE רמת גן</v>
          </cell>
          <cell r="X1739">
            <v>47564</v>
          </cell>
          <cell r="Y1739">
            <v>2</v>
          </cell>
          <cell r="Z1739">
            <v>25</v>
          </cell>
          <cell r="AA1739" t="str">
            <v/>
          </cell>
          <cell r="AB1739">
            <v>2</v>
          </cell>
        </row>
        <row r="1740">
          <cell r="B1740">
            <v>8600</v>
          </cell>
          <cell r="C1740" t="str">
            <v>רמת גן</v>
          </cell>
          <cell r="D1740">
            <v>125866</v>
          </cell>
          <cell r="E1740" t="str">
            <v>מרצ</v>
          </cell>
          <cell r="F1740" t="str">
            <v>מרצ רמת גן</v>
          </cell>
          <cell r="G1740" t="str">
            <v>מרצ החיים בירוק</v>
          </cell>
          <cell r="I1740" t="str">
            <v xml:space="preserve">רמת גן </v>
          </cell>
          <cell r="J1740">
            <v>50885</v>
          </cell>
          <cell r="K1740">
            <v>50885</v>
          </cell>
          <cell r="L1740">
            <v>6.0391077920801811E-2</v>
          </cell>
          <cell r="M1740">
            <v>3073</v>
          </cell>
          <cell r="N1740">
            <v>6.0391077920801811E-2</v>
          </cell>
          <cell r="O1740">
            <v>3073</v>
          </cell>
          <cell r="P1740">
            <v>25</v>
          </cell>
          <cell r="Q1740" t="b">
            <v>1</v>
          </cell>
          <cell r="R1740">
            <v>1.5</v>
          </cell>
          <cell r="S1740">
            <v>2035</v>
          </cell>
          <cell r="T1740">
            <v>23.200000000000003</v>
          </cell>
          <cell r="U1740" t="str">
            <v>Gap</v>
          </cell>
          <cell r="V1740">
            <v>0</v>
          </cell>
          <cell r="W1740" t="str">
            <v>TRUE רמת גן</v>
          </cell>
          <cell r="X1740">
            <v>47564</v>
          </cell>
          <cell r="Y1740">
            <v>2</v>
          </cell>
          <cell r="Z1740">
            <v>25</v>
          </cell>
          <cell r="AA1740" t="str">
            <v/>
          </cell>
          <cell r="AB1740">
            <v>2</v>
          </cell>
        </row>
        <row r="1741">
          <cell r="B1741">
            <v>8600</v>
          </cell>
          <cell r="C1741" t="str">
            <v>רמת גן</v>
          </cell>
          <cell r="D1741">
            <v>125866</v>
          </cell>
          <cell r="E1741" t="str">
            <v>רק</v>
          </cell>
          <cell r="F1741" t="str">
            <v>רק רמת גן</v>
          </cell>
          <cell r="G1741" t="str">
            <v>הירוקים בר"ג וצעירי ר"ג - הדור הבא</v>
          </cell>
          <cell r="H1741" t="str">
            <v>ליליאן אבי</v>
          </cell>
          <cell r="I1741" t="str">
            <v>רמת גן ליליאן אבי</v>
          </cell>
          <cell r="J1741">
            <v>50885</v>
          </cell>
          <cell r="K1741">
            <v>50885</v>
          </cell>
          <cell r="L1741">
            <v>6.0332121450329172E-2</v>
          </cell>
          <cell r="M1741">
            <v>3070</v>
          </cell>
          <cell r="N1741">
            <v>6.0332121450329172E-2</v>
          </cell>
          <cell r="O1741">
            <v>3070</v>
          </cell>
          <cell r="P1741">
            <v>25</v>
          </cell>
          <cell r="Q1741" t="b">
            <v>1</v>
          </cell>
          <cell r="R1741">
            <v>1.5</v>
          </cell>
          <cell r="S1741">
            <v>2035</v>
          </cell>
          <cell r="T1741">
            <v>23.200000000000003</v>
          </cell>
          <cell r="U1741" t="str">
            <v>Gap</v>
          </cell>
          <cell r="V1741">
            <v>0</v>
          </cell>
          <cell r="W1741" t="str">
            <v>TRUE רמת גן</v>
          </cell>
          <cell r="X1741">
            <v>47564</v>
          </cell>
          <cell r="Y1741">
            <v>2</v>
          </cell>
          <cell r="Z1741">
            <v>25</v>
          </cell>
          <cell r="AA1741" t="str">
            <v/>
          </cell>
          <cell r="AB1741">
            <v>2</v>
          </cell>
        </row>
        <row r="1742">
          <cell r="B1742">
            <v>8600</v>
          </cell>
          <cell r="C1742" t="str">
            <v>רמת גן</v>
          </cell>
          <cell r="D1742">
            <v>125866</v>
          </cell>
          <cell r="E1742" t="str">
            <v>אמת</v>
          </cell>
          <cell r="F1742" t="str">
            <v>אמת רמת גן</v>
          </cell>
          <cell r="G1742" t="str">
            <v>העבודה ופעילי שכונות בראשות רמי פדלון</v>
          </cell>
          <cell r="I1742" t="str">
            <v xml:space="preserve">רמת גן </v>
          </cell>
          <cell r="J1742">
            <v>50885</v>
          </cell>
          <cell r="K1742">
            <v>50885</v>
          </cell>
          <cell r="L1742">
            <v>5.3728996757394121E-2</v>
          </cell>
          <cell r="M1742">
            <v>2734</v>
          </cell>
          <cell r="N1742">
            <v>5.3728996757394121E-2</v>
          </cell>
          <cell r="O1742">
            <v>2734</v>
          </cell>
          <cell r="P1742">
            <v>25</v>
          </cell>
          <cell r="Q1742" t="b">
            <v>1</v>
          </cell>
          <cell r="R1742">
            <v>1.3</v>
          </cell>
          <cell r="S1742">
            <v>2035</v>
          </cell>
          <cell r="T1742">
            <v>23.200000000000003</v>
          </cell>
          <cell r="U1742" t="str">
            <v>Gap</v>
          </cell>
          <cell r="V1742">
            <v>0</v>
          </cell>
          <cell r="W1742" t="str">
            <v>TRUE רמת גן</v>
          </cell>
          <cell r="X1742">
            <v>47564</v>
          </cell>
          <cell r="Y1742">
            <v>1</v>
          </cell>
          <cell r="Z1742">
            <v>25</v>
          </cell>
          <cell r="AA1742" t="str">
            <v/>
          </cell>
          <cell r="AB1742">
            <v>1</v>
          </cell>
        </row>
        <row r="1743">
          <cell r="B1743">
            <v>8600</v>
          </cell>
          <cell r="C1743" t="str">
            <v>רמת גן</v>
          </cell>
          <cell r="D1743">
            <v>125866</v>
          </cell>
          <cell r="E1743" t="str">
            <v>כה</v>
          </cell>
          <cell r="F1743" t="str">
            <v>כה רמת גן</v>
          </cell>
          <cell r="G1743" t="str">
            <v>כח לאזרחים ותיקים</v>
          </cell>
          <cell r="I1743" t="str">
            <v xml:space="preserve">רמת גן </v>
          </cell>
          <cell r="J1743">
            <v>50885</v>
          </cell>
          <cell r="K1743">
            <v>50885</v>
          </cell>
          <cell r="L1743">
            <v>4.5593003832170582E-2</v>
          </cell>
          <cell r="M1743">
            <v>2320</v>
          </cell>
          <cell r="N1743">
            <v>4.5593003832170582E-2</v>
          </cell>
          <cell r="O1743">
            <v>2320</v>
          </cell>
          <cell r="P1743">
            <v>25</v>
          </cell>
          <cell r="Q1743" t="b">
            <v>1</v>
          </cell>
          <cell r="R1743">
            <v>1.1000000000000001</v>
          </cell>
          <cell r="S1743">
            <v>2035</v>
          </cell>
          <cell r="T1743">
            <v>23.200000000000003</v>
          </cell>
          <cell r="U1743" t="str">
            <v>Gap</v>
          </cell>
          <cell r="V1743">
            <v>0</v>
          </cell>
          <cell r="W1743" t="str">
            <v>TRUE רמת גן</v>
          </cell>
          <cell r="X1743">
            <v>47564</v>
          </cell>
          <cell r="Y1743">
            <v>1</v>
          </cell>
          <cell r="Z1743">
            <v>25</v>
          </cell>
          <cell r="AA1743" t="str">
            <v/>
          </cell>
          <cell r="AB1743">
            <v>1</v>
          </cell>
        </row>
        <row r="1744">
          <cell r="B1744">
            <v>8600</v>
          </cell>
          <cell r="C1744" t="str">
            <v>רמת גן</v>
          </cell>
          <cell r="D1744">
            <v>125866</v>
          </cell>
          <cell r="E1744" t="str">
            <v>שס</v>
          </cell>
          <cell r="F1744" t="str">
            <v>שס רמת גן</v>
          </cell>
          <cell r="G1744" t="str">
            <v>התאחדות הספרדים העולמית שומרי תורה</v>
          </cell>
          <cell r="I1744" t="str">
            <v xml:space="preserve">רמת גן </v>
          </cell>
          <cell r="J1744">
            <v>33340</v>
          </cell>
          <cell r="K1744">
            <v>50885</v>
          </cell>
          <cell r="L1744">
            <v>6.7336532693461307E-2</v>
          </cell>
          <cell r="M1744">
            <v>2245</v>
          </cell>
          <cell r="N1744">
            <v>6.7336532693461307E-2</v>
          </cell>
          <cell r="O1744">
            <v>2245</v>
          </cell>
          <cell r="P1744">
            <v>25</v>
          </cell>
          <cell r="Q1744" t="b">
            <v>1</v>
          </cell>
          <cell r="R1744">
            <v>1.1000000000000001</v>
          </cell>
          <cell r="S1744">
            <v>2035</v>
          </cell>
          <cell r="T1744">
            <v>23.200000000000003</v>
          </cell>
          <cell r="U1744" t="str">
            <v>Gap</v>
          </cell>
          <cell r="V1744">
            <v>0</v>
          </cell>
          <cell r="W1744" t="str">
            <v>TRUE רמת גן</v>
          </cell>
          <cell r="X1744">
            <v>47564</v>
          </cell>
          <cell r="Y1744">
            <v>1</v>
          </cell>
          <cell r="Z1744">
            <v>25</v>
          </cell>
          <cell r="AA1744" t="str">
            <v/>
          </cell>
          <cell r="AB1744">
            <v>1</v>
          </cell>
        </row>
        <row r="1745">
          <cell r="B1745">
            <v>8600</v>
          </cell>
          <cell r="C1745" t="str">
            <v>רמת גן</v>
          </cell>
          <cell r="D1745">
            <v>125866</v>
          </cell>
          <cell r="E1745" t="str">
            <v>בר</v>
          </cell>
          <cell r="F1745" t="str">
            <v>בר רמת גן</v>
          </cell>
          <cell r="G1745" t="str">
            <v>רמת-גן בראש</v>
          </cell>
          <cell r="I1745" t="str">
            <v xml:space="preserve">רמת גן </v>
          </cell>
          <cell r="J1745">
            <v>50885</v>
          </cell>
          <cell r="K1745">
            <v>50885</v>
          </cell>
          <cell r="L1745">
            <v>3.9933182666797684E-2</v>
          </cell>
          <cell r="M1745">
            <v>2032</v>
          </cell>
          <cell r="N1745">
            <v>3.9933182666797684E-2</v>
          </cell>
          <cell r="O1745">
            <v>2032.0000000000002</v>
          </cell>
          <cell r="P1745">
            <v>25</v>
          </cell>
          <cell r="Q1745" t="b">
            <v>1</v>
          </cell>
          <cell r="R1745">
            <v>1</v>
          </cell>
          <cell r="S1745">
            <v>2035</v>
          </cell>
          <cell r="T1745">
            <v>23.200000000000003</v>
          </cell>
          <cell r="U1745" t="str">
            <v>Gap</v>
          </cell>
          <cell r="V1745">
            <v>0</v>
          </cell>
          <cell r="W1745" t="str">
            <v>TRUE רמת גן</v>
          </cell>
          <cell r="X1745">
            <v>47564</v>
          </cell>
          <cell r="Y1745">
            <v>1</v>
          </cell>
          <cell r="Z1745">
            <v>25</v>
          </cell>
          <cell r="AA1745" t="str">
            <v/>
          </cell>
          <cell r="AB1745">
            <v>1</v>
          </cell>
        </row>
        <row r="1746">
          <cell r="B1746">
            <v>8600</v>
          </cell>
          <cell r="C1746" t="str">
            <v>רמת גן</v>
          </cell>
          <cell r="D1746">
            <v>125866</v>
          </cell>
          <cell r="E1746" t="str">
            <v>ף</v>
          </cell>
          <cell r="F1746" t="str">
            <v>ף רמת גן</v>
          </cell>
          <cell r="G1746" t="str">
            <v>תנופה ירוקה בראשות אלי מוסרי</v>
          </cell>
          <cell r="H1746" t="str">
            <v>מוסרי אלי</v>
          </cell>
          <cell r="I1746" t="str">
            <v>רמת גן מוסרי אלי</v>
          </cell>
          <cell r="J1746">
            <v>50885</v>
          </cell>
          <cell r="K1746">
            <v>50885</v>
          </cell>
          <cell r="L1746">
            <v>3.614031639972487E-2</v>
          </cell>
          <cell r="M1746">
            <v>1839</v>
          </cell>
          <cell r="N1746">
            <v>3.614031639972487E-2</v>
          </cell>
          <cell r="O1746">
            <v>1839</v>
          </cell>
          <cell r="P1746">
            <v>25</v>
          </cell>
          <cell r="Q1746" t="b">
            <v>1</v>
          </cell>
          <cell r="R1746">
            <v>0.9</v>
          </cell>
          <cell r="S1746">
            <v>2035</v>
          </cell>
          <cell r="T1746">
            <v>23.200000000000003</v>
          </cell>
          <cell r="U1746" t="str">
            <v>Gap</v>
          </cell>
          <cell r="V1746">
            <v>0</v>
          </cell>
          <cell r="W1746" t="str">
            <v>TRUE רמת גן</v>
          </cell>
          <cell r="X1746">
            <v>47564</v>
          </cell>
          <cell r="Y1746">
            <v>1</v>
          </cell>
          <cell r="Z1746">
            <v>25</v>
          </cell>
          <cell r="AA1746" t="str">
            <v/>
          </cell>
          <cell r="AB1746">
            <v>1</v>
          </cell>
        </row>
        <row r="1747">
          <cell r="B1747">
            <v>8600</v>
          </cell>
          <cell r="C1747" t="str">
            <v>רמת גן</v>
          </cell>
          <cell r="D1747">
            <v>125866</v>
          </cell>
          <cell r="E1747" t="str">
            <v>פה</v>
          </cell>
          <cell r="F1747" t="str">
            <v>פה רמת גן</v>
          </cell>
          <cell r="G1747" t="str">
            <v>יש עתיד ברמת-גן בראשות גלעד שריר</v>
          </cell>
          <cell r="I1747" t="str">
            <v xml:space="preserve">רמת גן </v>
          </cell>
          <cell r="J1747">
            <v>50885</v>
          </cell>
          <cell r="K1747">
            <v>50885</v>
          </cell>
          <cell r="L1747">
            <v>3.2426058759948903E-2</v>
          </cell>
          <cell r="M1747">
            <v>1650</v>
          </cell>
          <cell r="N1747">
            <v>3.2426058759948903E-2</v>
          </cell>
          <cell r="O1747">
            <v>1650</v>
          </cell>
          <cell r="P1747">
            <v>25</v>
          </cell>
          <cell r="Q1747" t="b">
            <v>1</v>
          </cell>
          <cell r="R1747">
            <v>0.8</v>
          </cell>
          <cell r="S1747">
            <v>2035</v>
          </cell>
          <cell r="T1747">
            <v>23.200000000000003</v>
          </cell>
          <cell r="U1747" t="str">
            <v>Gap</v>
          </cell>
          <cell r="V1747">
            <v>0</v>
          </cell>
          <cell r="W1747" t="str">
            <v>TRUE רמת גן</v>
          </cell>
          <cell r="X1747">
            <v>47564</v>
          </cell>
          <cell r="Y1747">
            <v>1</v>
          </cell>
          <cell r="Z1747">
            <v>25</v>
          </cell>
          <cell r="AA1747" t="str">
            <v/>
          </cell>
          <cell r="AB1747">
            <v>1</v>
          </cell>
        </row>
        <row r="1748">
          <cell r="B1748">
            <v>8600</v>
          </cell>
          <cell r="C1748" t="str">
            <v>רמת גן</v>
          </cell>
          <cell r="D1748">
            <v>125866</v>
          </cell>
          <cell r="E1748" t="str">
            <v>ץ</v>
          </cell>
          <cell r="F1748" t="str">
            <v>ץ רמת גן</v>
          </cell>
          <cell r="G1748" t="str">
            <v>רמת-גן שלנו בראשות צביקה ניר</v>
          </cell>
          <cell r="H1748" t="str">
            <v>ניר צביקה</v>
          </cell>
          <cell r="I1748" t="str">
            <v>רמת גן ניר צביקה</v>
          </cell>
          <cell r="J1748">
            <v>50885</v>
          </cell>
          <cell r="K1748">
            <v>50885</v>
          </cell>
          <cell r="L1748">
            <v>2.2206937211358947E-2</v>
          </cell>
          <cell r="M1748">
            <v>1130</v>
          </cell>
          <cell r="N1748">
            <v>2.2206937211358947E-2</v>
          </cell>
          <cell r="O1748">
            <v>1130</v>
          </cell>
          <cell r="P1748">
            <v>25</v>
          </cell>
          <cell r="Q1748" t="b">
            <v>0</v>
          </cell>
          <cell r="R1748">
            <v>0</v>
          </cell>
          <cell r="S1748">
            <v>2035</v>
          </cell>
          <cell r="T1748">
            <v>23.200000000000003</v>
          </cell>
          <cell r="U1748" t="str">
            <v>Gap</v>
          </cell>
          <cell r="V1748">
            <v>0</v>
          </cell>
          <cell r="W1748" t="str">
            <v>FALSE רמת גן</v>
          </cell>
          <cell r="X1748">
            <v>3321</v>
          </cell>
          <cell r="Y1748">
            <v>0</v>
          </cell>
          <cell r="Z1748">
            <v>25</v>
          </cell>
          <cell r="AA1748" t="str">
            <v/>
          </cell>
          <cell r="AB1748">
            <v>0</v>
          </cell>
        </row>
        <row r="1749">
          <cell r="B1749">
            <v>8600</v>
          </cell>
          <cell r="C1749" t="str">
            <v>רמת גן</v>
          </cell>
          <cell r="D1749">
            <v>125866</v>
          </cell>
          <cell r="E1749" t="str">
            <v>ענ</v>
          </cell>
          <cell r="F1749" t="str">
            <v>ענ רמת גן</v>
          </cell>
          <cell r="G1749" t="str">
            <v>רמת-גן נקייה בראשות דוד מנע</v>
          </cell>
          <cell r="H1749" t="str">
            <v>מנע דוד</v>
          </cell>
          <cell r="I1749" t="str">
            <v>רמת גן מנע דוד</v>
          </cell>
          <cell r="J1749">
            <v>50885</v>
          </cell>
          <cell r="K1749">
            <v>50885</v>
          </cell>
          <cell r="L1749">
            <v>1.4935639186400708E-2</v>
          </cell>
          <cell r="M1749">
            <v>760</v>
          </cell>
          <cell r="N1749">
            <v>1.4935639186400708E-2</v>
          </cell>
          <cell r="O1749">
            <v>760</v>
          </cell>
          <cell r="P1749">
            <v>25</v>
          </cell>
          <cell r="Q1749" t="b">
            <v>0</v>
          </cell>
          <cell r="R1749">
            <v>0</v>
          </cell>
          <cell r="S1749">
            <v>2035</v>
          </cell>
          <cell r="T1749">
            <v>23.200000000000003</v>
          </cell>
          <cell r="U1749" t="str">
            <v>Gap</v>
          </cell>
          <cell r="V1749">
            <v>0</v>
          </cell>
          <cell r="W1749" t="str">
            <v>FALSE רמת גן</v>
          </cell>
          <cell r="X1749">
            <v>3321</v>
          </cell>
          <cell r="Y1749">
            <v>0</v>
          </cell>
          <cell r="Z1749">
            <v>25</v>
          </cell>
          <cell r="AA1749" t="str">
            <v/>
          </cell>
          <cell r="AB1749">
            <v>0</v>
          </cell>
        </row>
        <row r="1750">
          <cell r="B1750">
            <v>8600</v>
          </cell>
          <cell r="C1750" t="str">
            <v>רמת גן</v>
          </cell>
          <cell r="D1750">
            <v>125866</v>
          </cell>
          <cell r="E1750" t="str">
            <v>נא</v>
          </cell>
          <cell r="F1750" t="str">
            <v>נא רמת גן</v>
          </cell>
          <cell r="G1750" t="str">
            <v>עכשיו</v>
          </cell>
          <cell r="H1750" t="str">
            <v>נודלמן אריאל</v>
          </cell>
          <cell r="I1750" t="str">
            <v>רמת גן נודלמן אריאל</v>
          </cell>
          <cell r="J1750">
            <v>50885</v>
          </cell>
          <cell r="K1750">
            <v>50885</v>
          </cell>
          <cell r="L1750">
            <v>9.9046870394025738E-3</v>
          </cell>
          <cell r="M1750">
            <v>504</v>
          </cell>
          <cell r="N1750">
            <v>9.9046870394025738E-3</v>
          </cell>
          <cell r="O1750">
            <v>503.99999999999994</v>
          </cell>
          <cell r="P1750">
            <v>25</v>
          </cell>
          <cell r="Q1750" t="b">
            <v>0</v>
          </cell>
          <cell r="R1750">
            <v>0</v>
          </cell>
          <cell r="S1750">
            <v>2035</v>
          </cell>
          <cell r="T1750">
            <v>23.200000000000003</v>
          </cell>
          <cell r="U1750" t="str">
            <v>Gap</v>
          </cell>
          <cell r="V1750">
            <v>0</v>
          </cell>
          <cell r="W1750" t="str">
            <v>FALSE רמת גן</v>
          </cell>
          <cell r="X1750">
            <v>3321</v>
          </cell>
          <cell r="Y1750">
            <v>0</v>
          </cell>
          <cell r="Z1750">
            <v>25</v>
          </cell>
          <cell r="AA1750" t="str">
            <v/>
          </cell>
          <cell r="AB1750">
            <v>0</v>
          </cell>
        </row>
        <row r="1751">
          <cell r="B1751">
            <v>8600</v>
          </cell>
          <cell r="C1751" t="str">
            <v>רמת גן</v>
          </cell>
          <cell r="D1751">
            <v>125866</v>
          </cell>
          <cell r="E1751" t="str">
            <v>ע</v>
          </cell>
          <cell r="F1751" t="str">
            <v>ע רמת גן</v>
          </cell>
          <cell r="G1751" t="str">
            <v>עובדים בשבילך בראשות חיליק רביב</v>
          </cell>
          <cell r="I1751" t="str">
            <v xml:space="preserve">רמת גן </v>
          </cell>
          <cell r="J1751">
            <v>50885</v>
          </cell>
          <cell r="K1751">
            <v>50885</v>
          </cell>
          <cell r="L1751">
            <v>8.5879925321804065E-3</v>
          </cell>
          <cell r="M1751">
            <v>437</v>
          </cell>
          <cell r="N1751">
            <v>8.5879925321804065E-3</v>
          </cell>
          <cell r="O1751">
            <v>437</v>
          </cell>
          <cell r="P1751">
            <v>25</v>
          </cell>
          <cell r="Q1751" t="b">
            <v>0</v>
          </cell>
          <cell r="R1751">
            <v>0</v>
          </cell>
          <cell r="S1751">
            <v>2035</v>
          </cell>
          <cell r="T1751">
            <v>23.200000000000003</v>
          </cell>
          <cell r="U1751" t="str">
            <v>Gap</v>
          </cell>
          <cell r="V1751">
            <v>0</v>
          </cell>
          <cell r="W1751" t="str">
            <v>FALSE רמת גן</v>
          </cell>
          <cell r="X1751">
            <v>3321</v>
          </cell>
          <cell r="Y1751">
            <v>0</v>
          </cell>
          <cell r="Z1751">
            <v>25</v>
          </cell>
          <cell r="AA1751" t="str">
            <v/>
          </cell>
          <cell r="AB1751">
            <v>0</v>
          </cell>
        </row>
        <row r="1752">
          <cell r="B1752">
            <v>8600</v>
          </cell>
          <cell r="C1752" t="str">
            <v>רמת גן</v>
          </cell>
          <cell r="D1752">
            <v>125866</v>
          </cell>
          <cell r="E1752" t="str">
            <v>זך</v>
          </cell>
          <cell r="F1752" t="str">
            <v>זך רמת גן</v>
          </cell>
          <cell r="G1752" t="str">
            <v>צבי שירין איש חזק לרמת-גן נקייה</v>
          </cell>
          <cell r="I1752" t="str">
            <v xml:space="preserve">רמת גן </v>
          </cell>
          <cell r="J1752">
            <v>50885</v>
          </cell>
          <cell r="K1752">
            <v>50885</v>
          </cell>
          <cell r="L1752">
            <v>5.974255674560283E-3</v>
          </cell>
          <cell r="M1752">
            <v>304</v>
          </cell>
          <cell r="N1752">
            <v>5.974255674560283E-3</v>
          </cell>
          <cell r="O1752">
            <v>304</v>
          </cell>
          <cell r="P1752">
            <v>25</v>
          </cell>
          <cell r="Q1752" t="b">
            <v>0</v>
          </cell>
          <cell r="R1752">
            <v>0</v>
          </cell>
          <cell r="S1752">
            <v>2035</v>
          </cell>
          <cell r="T1752">
            <v>23.200000000000003</v>
          </cell>
          <cell r="U1752" t="str">
            <v>Gap</v>
          </cell>
          <cell r="V1752">
            <v>0</v>
          </cell>
          <cell r="W1752" t="str">
            <v>FALSE רמת גן</v>
          </cell>
          <cell r="X1752">
            <v>3321</v>
          </cell>
          <cell r="Y1752">
            <v>0</v>
          </cell>
          <cell r="Z1752">
            <v>25</v>
          </cell>
          <cell r="AA1752" t="str">
            <v/>
          </cell>
          <cell r="AB1752">
            <v>0</v>
          </cell>
        </row>
        <row r="1753">
          <cell r="B1753">
            <v>8600</v>
          </cell>
          <cell r="C1753" t="str">
            <v>רמת גן</v>
          </cell>
          <cell r="D1753">
            <v>125866</v>
          </cell>
          <cell r="E1753" t="str">
            <v>רם</v>
          </cell>
          <cell r="F1753" t="str">
            <v>רם רמת גן</v>
          </cell>
          <cell r="G1753" t="str">
            <v>רמת גנים בראשות רמי גני</v>
          </cell>
          <cell r="H1753" t="str">
            <v>גני רמי</v>
          </cell>
          <cell r="I1753" t="str">
            <v>רמת גן גני רמי</v>
          </cell>
          <cell r="J1753">
            <v>50885</v>
          </cell>
          <cell r="K1753">
            <v>50885</v>
          </cell>
          <cell r="L1753">
            <v>3.655301169303331E-3</v>
          </cell>
          <cell r="M1753">
            <v>186</v>
          </cell>
          <cell r="N1753">
            <v>3.655301169303331E-3</v>
          </cell>
          <cell r="O1753">
            <v>186</v>
          </cell>
          <cell r="P1753">
            <v>25</v>
          </cell>
          <cell r="Q1753" t="b">
            <v>0</v>
          </cell>
          <cell r="R1753">
            <v>0</v>
          </cell>
          <cell r="S1753">
            <v>2035</v>
          </cell>
          <cell r="T1753">
            <v>23.200000000000003</v>
          </cell>
          <cell r="U1753" t="str">
            <v>Gap</v>
          </cell>
          <cell r="V1753">
            <v>0</v>
          </cell>
          <cell r="W1753" t="str">
            <v>FALSE רמת גן</v>
          </cell>
          <cell r="X1753">
            <v>3321</v>
          </cell>
          <cell r="Y1753">
            <v>0</v>
          </cell>
          <cell r="Z1753">
            <v>25</v>
          </cell>
          <cell r="AA1753" t="str">
            <v/>
          </cell>
          <cell r="AB1753">
            <v>0</v>
          </cell>
        </row>
        <row r="1754">
          <cell r="B1754">
            <v>2650</v>
          </cell>
          <cell r="C1754" t="str">
            <v>רמת השרון</v>
          </cell>
          <cell r="D1754">
            <v>36416</v>
          </cell>
          <cell r="E1754" t="str">
            <v>עם</v>
          </cell>
          <cell r="F1754" t="str">
            <v>עם רמת השרון</v>
          </cell>
          <cell r="G1754" t="str">
            <v>רמת השרון שלנו בראשות יצחק רוכברג</v>
          </cell>
          <cell r="H1754" t="str">
            <v>רוכברגר יצחק</v>
          </cell>
          <cell r="I1754" t="str">
            <v>רמת השרון רוכברגר יצחק</v>
          </cell>
          <cell r="J1754">
            <v>17994</v>
          </cell>
          <cell r="K1754">
            <v>17994</v>
          </cell>
          <cell r="L1754">
            <v>0.33350005557408025</v>
          </cell>
          <cell r="M1754">
            <v>6001</v>
          </cell>
          <cell r="N1754">
            <v>0.33350005557408025</v>
          </cell>
          <cell r="O1754">
            <v>6001</v>
          </cell>
          <cell r="P1754">
            <v>15</v>
          </cell>
          <cell r="Q1754" t="b">
            <v>1</v>
          </cell>
          <cell r="R1754">
            <v>5</v>
          </cell>
          <cell r="S1754">
            <v>1200</v>
          </cell>
          <cell r="T1754">
            <v>12.6</v>
          </cell>
          <cell r="U1754" t="str">
            <v>Gap</v>
          </cell>
          <cell r="V1754">
            <v>1</v>
          </cell>
          <cell r="W1754" t="str">
            <v>TRUE רמת השרון</v>
          </cell>
          <cell r="X1754">
            <v>14988</v>
          </cell>
          <cell r="Y1754">
            <v>6</v>
          </cell>
          <cell r="Z1754">
            <v>15</v>
          </cell>
          <cell r="AA1754" t="str">
            <v/>
          </cell>
          <cell r="AB1754">
            <v>7</v>
          </cell>
        </row>
        <row r="1755">
          <cell r="B1755">
            <v>2650</v>
          </cell>
          <cell r="C1755" t="str">
            <v>רמת השרון</v>
          </cell>
          <cell r="D1755">
            <v>36416</v>
          </cell>
          <cell r="E1755" t="str">
            <v>אח</v>
          </cell>
          <cell r="F1755" t="str">
            <v>אח רמת השרון</v>
          </cell>
          <cell r="G1755" t="str">
            <v>מסורת של עשייה בראשות יעקוב קורצקי</v>
          </cell>
          <cell r="I1755" t="str">
            <v xml:space="preserve">רמת השרון </v>
          </cell>
          <cell r="J1755">
            <v>17994</v>
          </cell>
          <cell r="K1755">
            <v>17994</v>
          </cell>
          <cell r="L1755">
            <v>0.13026564410359009</v>
          </cell>
          <cell r="M1755">
            <v>2344</v>
          </cell>
          <cell r="N1755">
            <v>0.13026564410359009</v>
          </cell>
          <cell r="O1755">
            <v>2344</v>
          </cell>
          <cell r="P1755">
            <v>15</v>
          </cell>
          <cell r="Q1755" t="b">
            <v>1</v>
          </cell>
          <cell r="R1755">
            <v>2</v>
          </cell>
          <cell r="S1755">
            <v>1200</v>
          </cell>
          <cell r="T1755">
            <v>12.6</v>
          </cell>
          <cell r="U1755" t="str">
            <v>Gap</v>
          </cell>
          <cell r="V1755">
            <v>0</v>
          </cell>
          <cell r="W1755" t="str">
            <v>TRUE רמת השרון</v>
          </cell>
          <cell r="X1755">
            <v>14988</v>
          </cell>
          <cell r="Y1755">
            <v>2</v>
          </cell>
          <cell r="Z1755">
            <v>15</v>
          </cell>
          <cell r="AA1755" t="str">
            <v/>
          </cell>
          <cell r="AB1755">
            <v>2</v>
          </cell>
        </row>
        <row r="1756">
          <cell r="B1756">
            <v>2650</v>
          </cell>
          <cell r="C1756" t="str">
            <v>רמת השרון</v>
          </cell>
          <cell r="D1756">
            <v>36416</v>
          </cell>
          <cell r="E1756" t="str">
            <v>לב</v>
          </cell>
          <cell r="F1756" t="str">
            <v>לב רמת השרון</v>
          </cell>
          <cell r="G1756" t="str">
            <v>בית בראשות עו"ד אבירם גרובר</v>
          </cell>
          <cell r="H1756" t="str">
            <v>גרובר אבירם</v>
          </cell>
          <cell r="I1756" t="str">
            <v>רמת השרון גרובר אבירם</v>
          </cell>
          <cell r="J1756">
            <v>17994</v>
          </cell>
          <cell r="K1756">
            <v>17994</v>
          </cell>
          <cell r="L1756">
            <v>0.10520173391130377</v>
          </cell>
          <cell r="M1756">
            <v>1893</v>
          </cell>
          <cell r="N1756">
            <v>0.10520173391130377</v>
          </cell>
          <cell r="O1756">
            <v>1893</v>
          </cell>
          <cell r="P1756">
            <v>15</v>
          </cell>
          <cell r="Q1756" t="b">
            <v>1</v>
          </cell>
          <cell r="R1756">
            <v>1.6</v>
          </cell>
          <cell r="S1756">
            <v>1200</v>
          </cell>
          <cell r="T1756">
            <v>12.6</v>
          </cell>
          <cell r="U1756" t="str">
            <v>Gap</v>
          </cell>
          <cell r="V1756">
            <v>0</v>
          </cell>
          <cell r="W1756" t="str">
            <v>TRUE רמת השרון</v>
          </cell>
          <cell r="X1756">
            <v>14988</v>
          </cell>
          <cell r="Y1756">
            <v>2</v>
          </cell>
          <cell r="Z1756">
            <v>15</v>
          </cell>
          <cell r="AA1756" t="str">
            <v/>
          </cell>
          <cell r="AB1756">
            <v>2</v>
          </cell>
        </row>
        <row r="1757">
          <cell r="B1757">
            <v>2650</v>
          </cell>
          <cell r="C1757" t="str">
            <v>רמת השרון</v>
          </cell>
          <cell r="D1757">
            <v>36416</v>
          </cell>
          <cell r="E1757" t="str">
            <v>מרצ</v>
          </cell>
          <cell r="F1757" t="str">
            <v>מרצ רמת השרון</v>
          </cell>
          <cell r="G1757" t="str">
            <v>מרצ רמת השרון בראשות עו"ד עידן למדן</v>
          </cell>
          <cell r="H1757" t="str">
            <v>למדן עידן</v>
          </cell>
          <cell r="I1757" t="str">
            <v>רמת השרון למדן עידן</v>
          </cell>
          <cell r="J1757">
            <v>17994</v>
          </cell>
          <cell r="K1757">
            <v>17994</v>
          </cell>
          <cell r="L1757">
            <v>0.10397910414582638</v>
          </cell>
          <cell r="M1757">
            <v>1871</v>
          </cell>
          <cell r="N1757">
            <v>0.10397910414582638</v>
          </cell>
          <cell r="O1757">
            <v>1871</v>
          </cell>
          <cell r="P1757">
            <v>15</v>
          </cell>
          <cell r="Q1757" t="b">
            <v>1</v>
          </cell>
          <cell r="R1757">
            <v>1.6</v>
          </cell>
          <cell r="S1757">
            <v>1200</v>
          </cell>
          <cell r="T1757">
            <v>12.6</v>
          </cell>
          <cell r="U1757" t="str">
            <v>Gap</v>
          </cell>
          <cell r="V1757">
            <v>0</v>
          </cell>
          <cell r="W1757" t="str">
            <v>TRUE רמת השרון</v>
          </cell>
          <cell r="X1757">
            <v>14988</v>
          </cell>
          <cell r="Y1757">
            <v>2</v>
          </cell>
          <cell r="Z1757">
            <v>15</v>
          </cell>
          <cell r="AA1757" t="str">
            <v/>
          </cell>
          <cell r="AB1757">
            <v>2</v>
          </cell>
        </row>
        <row r="1758">
          <cell r="B1758">
            <v>2650</v>
          </cell>
          <cell r="C1758" t="str">
            <v>רמת השרון</v>
          </cell>
          <cell r="D1758">
            <v>36416</v>
          </cell>
          <cell r="E1758" t="str">
            <v>נץ</v>
          </cell>
          <cell r="F1758" t="str">
            <v>נץ רמת השרון</v>
          </cell>
          <cell r="G1758" t="str">
            <v>מהפך ברמה בראשות נורית אבנר</v>
          </cell>
          <cell r="H1758" t="str">
            <v>אבנר נורית</v>
          </cell>
          <cell r="I1758" t="str">
            <v>רמת השרון אבנר נורית</v>
          </cell>
          <cell r="J1758">
            <v>17994</v>
          </cell>
          <cell r="K1758">
            <v>17994</v>
          </cell>
          <cell r="L1758">
            <v>9.5920862509725466E-2</v>
          </cell>
          <cell r="M1758">
            <v>1726</v>
          </cell>
          <cell r="N1758">
            <v>9.5920862509725466E-2</v>
          </cell>
          <cell r="O1758">
            <v>1726</v>
          </cell>
          <cell r="P1758">
            <v>15</v>
          </cell>
          <cell r="Q1758" t="b">
            <v>1</v>
          </cell>
          <cell r="R1758">
            <v>1.4</v>
          </cell>
          <cell r="S1758">
            <v>1200</v>
          </cell>
          <cell r="T1758">
            <v>12.6</v>
          </cell>
          <cell r="U1758" t="str">
            <v>Gap</v>
          </cell>
          <cell r="V1758">
            <v>0</v>
          </cell>
          <cell r="W1758" t="str">
            <v>TRUE רמת השרון</v>
          </cell>
          <cell r="X1758">
            <v>14988</v>
          </cell>
          <cell r="Y1758">
            <v>2</v>
          </cell>
          <cell r="Z1758">
            <v>15</v>
          </cell>
          <cell r="AA1758" t="str">
            <v/>
          </cell>
          <cell r="AB1758">
            <v>2</v>
          </cell>
        </row>
        <row r="1759">
          <cell r="B1759">
            <v>2650</v>
          </cell>
          <cell r="C1759" t="str">
            <v>רמת השרון</v>
          </cell>
          <cell r="D1759">
            <v>36416</v>
          </cell>
          <cell r="E1759" t="str">
            <v>זך</v>
          </cell>
          <cell r="F1759" t="str">
            <v>זך רמת השרון</v>
          </cell>
          <cell r="G1759" t="str">
            <v>יחדיו חילונים ודתיים שומרים על המסורת</v>
          </cell>
          <cell r="I1759" t="str">
            <v xml:space="preserve">רמת השרון </v>
          </cell>
          <cell r="J1759">
            <v>17994</v>
          </cell>
          <cell r="K1759">
            <v>17994</v>
          </cell>
          <cell r="L1759">
            <v>6.4076914527064571E-2</v>
          </cell>
          <cell r="M1759">
            <v>1153</v>
          </cell>
          <cell r="N1759">
            <v>6.4076914527064571E-2</v>
          </cell>
          <cell r="O1759">
            <v>1153</v>
          </cell>
          <cell r="P1759">
            <v>15</v>
          </cell>
          <cell r="Q1759" t="b">
            <v>1</v>
          </cell>
          <cell r="R1759">
            <v>1</v>
          </cell>
          <cell r="S1759">
            <v>1200</v>
          </cell>
          <cell r="T1759">
            <v>12.6</v>
          </cell>
          <cell r="U1759" t="str">
            <v>Gap</v>
          </cell>
          <cell r="V1759">
            <v>0</v>
          </cell>
          <cell r="W1759" t="str">
            <v>TRUE רמת השרון</v>
          </cell>
          <cell r="X1759">
            <v>14988</v>
          </cell>
          <cell r="Y1759">
            <v>1</v>
          </cell>
          <cell r="Z1759">
            <v>15</v>
          </cell>
          <cell r="AA1759" t="str">
            <v/>
          </cell>
          <cell r="AB1759">
            <v>1</v>
          </cell>
        </row>
        <row r="1760">
          <cell r="B1760">
            <v>2650</v>
          </cell>
          <cell r="C1760" t="str">
            <v>רמת השרון</v>
          </cell>
          <cell r="D1760">
            <v>36416</v>
          </cell>
          <cell r="E1760" t="str">
            <v>פה</v>
          </cell>
          <cell r="F1760" t="str">
            <v>פה רמת השרון</v>
          </cell>
          <cell r="G1760" t="str">
            <v>יש עתיד ברמת השרון בראשות הדר שוייצר</v>
          </cell>
          <cell r="I1760" t="str">
            <v xml:space="preserve">רמת השרון </v>
          </cell>
          <cell r="J1760">
            <v>17994</v>
          </cell>
          <cell r="K1760">
            <v>17994</v>
          </cell>
          <cell r="L1760">
            <v>4.0346782260753583E-2</v>
          </cell>
          <cell r="M1760">
            <v>726</v>
          </cell>
          <cell r="N1760">
            <v>4.0346782260753583E-2</v>
          </cell>
          <cell r="O1760">
            <v>726</v>
          </cell>
          <cell r="P1760">
            <v>15</v>
          </cell>
          <cell r="Q1760" t="b">
            <v>0</v>
          </cell>
          <cell r="R1760">
            <v>0</v>
          </cell>
          <cell r="S1760">
            <v>1200</v>
          </cell>
          <cell r="T1760">
            <v>12.6</v>
          </cell>
          <cell r="U1760" t="str">
            <v>Gap</v>
          </cell>
          <cell r="V1760">
            <v>0</v>
          </cell>
          <cell r="W1760" t="str">
            <v>FALSE רמת השרון</v>
          </cell>
          <cell r="X1760">
            <v>3006</v>
          </cell>
          <cell r="Y1760">
            <v>0</v>
          </cell>
          <cell r="Z1760">
            <v>15</v>
          </cell>
          <cell r="AA1760" t="str">
            <v/>
          </cell>
          <cell r="AB1760">
            <v>0</v>
          </cell>
        </row>
        <row r="1761">
          <cell r="B1761">
            <v>2650</v>
          </cell>
          <cell r="C1761" t="str">
            <v>רמת השרון</v>
          </cell>
          <cell r="D1761">
            <v>36416</v>
          </cell>
          <cell r="E1761" t="str">
            <v>ף</v>
          </cell>
          <cell r="F1761" t="str">
            <v>ף רמת השרון</v>
          </cell>
          <cell r="G1761" t="str">
            <v>תותים בראשות לירן זילברמן</v>
          </cell>
          <cell r="H1761" t="str">
            <v>זילברמן לירן</v>
          </cell>
          <cell r="I1761" t="str">
            <v>רמת השרון זילברמן לירן</v>
          </cell>
          <cell r="J1761">
            <v>17994</v>
          </cell>
          <cell r="K1761">
            <v>17994</v>
          </cell>
          <cell r="L1761">
            <v>3.8457263532288538E-2</v>
          </cell>
          <cell r="M1761">
            <v>692</v>
          </cell>
          <cell r="N1761">
            <v>3.8457263532288538E-2</v>
          </cell>
          <cell r="O1761">
            <v>692</v>
          </cell>
          <cell r="P1761">
            <v>15</v>
          </cell>
          <cell r="Q1761" t="b">
            <v>0</v>
          </cell>
          <cell r="R1761">
            <v>0</v>
          </cell>
          <cell r="S1761">
            <v>1200</v>
          </cell>
          <cell r="T1761">
            <v>12.6</v>
          </cell>
          <cell r="U1761" t="str">
            <v>Gap</v>
          </cell>
          <cell r="V1761">
            <v>0</v>
          </cell>
          <cell r="W1761" t="str">
            <v>FALSE רמת השרון</v>
          </cell>
          <cell r="X1761">
            <v>3006</v>
          </cell>
          <cell r="Y1761">
            <v>0</v>
          </cell>
          <cell r="Z1761">
            <v>15</v>
          </cell>
          <cell r="AA1761" t="str">
            <v/>
          </cell>
          <cell r="AB1761">
            <v>0</v>
          </cell>
        </row>
        <row r="1762">
          <cell r="B1762">
            <v>2650</v>
          </cell>
          <cell r="C1762" t="str">
            <v>רמת השרון</v>
          </cell>
          <cell r="D1762">
            <v>36416</v>
          </cell>
          <cell r="E1762" t="str">
            <v>יד</v>
          </cell>
          <cell r="F1762" t="str">
            <v>יד רמת השרון</v>
          </cell>
          <cell r="G1762" t="str">
            <v>עשייה ברמה בראשות אילן כהן</v>
          </cell>
          <cell r="I1762" t="str">
            <v xml:space="preserve">רמת השרון </v>
          </cell>
          <cell r="J1762">
            <v>17994</v>
          </cell>
          <cell r="K1762">
            <v>17994</v>
          </cell>
          <cell r="L1762">
            <v>3.1788373902411918E-2</v>
          </cell>
          <cell r="M1762">
            <v>572</v>
          </cell>
          <cell r="N1762">
            <v>3.1788373902411918E-2</v>
          </cell>
          <cell r="O1762">
            <v>572</v>
          </cell>
          <cell r="P1762">
            <v>15</v>
          </cell>
          <cell r="Q1762" t="b">
            <v>0</v>
          </cell>
          <cell r="R1762">
            <v>0</v>
          </cell>
          <cell r="S1762">
            <v>1200</v>
          </cell>
          <cell r="T1762">
            <v>12.6</v>
          </cell>
          <cell r="U1762" t="str">
            <v>Gap</v>
          </cell>
          <cell r="V1762">
            <v>0</v>
          </cell>
          <cell r="W1762" t="str">
            <v>FALSE רמת השרון</v>
          </cell>
          <cell r="X1762">
            <v>3006</v>
          </cell>
          <cell r="Y1762">
            <v>0</v>
          </cell>
          <cell r="Z1762">
            <v>15</v>
          </cell>
          <cell r="AA1762" t="str">
            <v/>
          </cell>
          <cell r="AB1762">
            <v>0</v>
          </cell>
        </row>
        <row r="1763">
          <cell r="B1763">
            <v>2650</v>
          </cell>
          <cell r="C1763" t="str">
            <v>רמת השרון</v>
          </cell>
          <cell r="D1763">
            <v>36416</v>
          </cell>
          <cell r="E1763" t="str">
            <v>רק</v>
          </cell>
          <cell r="F1763" t="str">
            <v>רק רמת השרון</v>
          </cell>
          <cell r="G1763" t="str">
            <v>הירוקים רמת השרון</v>
          </cell>
          <cell r="I1763" t="str">
            <v xml:space="preserve">רמת השרון </v>
          </cell>
          <cell r="J1763">
            <v>17994</v>
          </cell>
          <cell r="K1763">
            <v>17994</v>
          </cell>
          <cell r="L1763">
            <v>3.1677225741913971E-2</v>
          </cell>
          <cell r="M1763">
            <v>570</v>
          </cell>
          <cell r="N1763">
            <v>3.1677225741913971E-2</v>
          </cell>
          <cell r="O1763">
            <v>570</v>
          </cell>
          <cell r="P1763">
            <v>15</v>
          </cell>
          <cell r="Q1763" t="b">
            <v>0</v>
          </cell>
          <cell r="R1763">
            <v>0</v>
          </cell>
          <cell r="S1763">
            <v>1200</v>
          </cell>
          <cell r="T1763">
            <v>12.6</v>
          </cell>
          <cell r="U1763" t="str">
            <v>Gap</v>
          </cell>
          <cell r="V1763">
            <v>0</v>
          </cell>
          <cell r="W1763" t="str">
            <v>FALSE רמת השרון</v>
          </cell>
          <cell r="X1763">
            <v>3006</v>
          </cell>
          <cell r="Y1763">
            <v>0</v>
          </cell>
          <cell r="Z1763">
            <v>15</v>
          </cell>
          <cell r="AA1763" t="str">
            <v/>
          </cell>
          <cell r="AB1763">
            <v>0</v>
          </cell>
        </row>
        <row r="1764">
          <cell r="B1764">
            <v>2650</v>
          </cell>
          <cell r="C1764" t="str">
            <v>רמת השרון</v>
          </cell>
          <cell r="D1764">
            <v>36416</v>
          </cell>
          <cell r="E1764" t="str">
            <v>שס</v>
          </cell>
          <cell r="F1764" t="str">
            <v>שס רמת השרון</v>
          </cell>
          <cell r="G1764" t="str">
            <v>שס בראשות רון ברינה</v>
          </cell>
          <cell r="I1764" t="str">
            <v xml:space="preserve">רמת השרון </v>
          </cell>
          <cell r="J1764">
            <v>17994</v>
          </cell>
          <cell r="K1764">
            <v>17994</v>
          </cell>
          <cell r="L1764">
            <v>1.3782371901745026E-2</v>
          </cell>
          <cell r="M1764">
            <v>248</v>
          </cell>
          <cell r="N1764">
            <v>1.3782371901745026E-2</v>
          </cell>
          <cell r="O1764">
            <v>248</v>
          </cell>
          <cell r="P1764">
            <v>15</v>
          </cell>
          <cell r="Q1764" t="b">
            <v>0</v>
          </cell>
          <cell r="R1764">
            <v>0</v>
          </cell>
          <cell r="S1764">
            <v>1200</v>
          </cell>
          <cell r="T1764">
            <v>12.6</v>
          </cell>
          <cell r="U1764" t="str">
            <v>Gap</v>
          </cell>
          <cell r="V1764">
            <v>0</v>
          </cell>
          <cell r="W1764" t="str">
            <v>FALSE רמת השרון</v>
          </cell>
          <cell r="X1764">
            <v>3006</v>
          </cell>
          <cell r="Y1764">
            <v>0</v>
          </cell>
          <cell r="Z1764">
            <v>15</v>
          </cell>
          <cell r="AA1764" t="str">
            <v/>
          </cell>
          <cell r="AB1764">
            <v>0</v>
          </cell>
        </row>
        <row r="1765">
          <cell r="B1765">
            <v>2650</v>
          </cell>
          <cell r="C1765" t="str">
            <v>רמת השרון</v>
          </cell>
          <cell r="D1765">
            <v>36416</v>
          </cell>
          <cell r="E1765" t="str">
            <v>מחל</v>
          </cell>
          <cell r="F1765" t="str">
            <v>מחל רמת השרון</v>
          </cell>
          <cell r="G1765" t="str">
            <v>הליכוד</v>
          </cell>
          <cell r="I1765" t="str">
            <v xml:space="preserve">רמת השרון </v>
          </cell>
          <cell r="J1765">
            <v>17994</v>
          </cell>
          <cell r="K1765">
            <v>17994</v>
          </cell>
          <cell r="L1765">
            <v>1.1003667889296432E-2</v>
          </cell>
          <cell r="M1765">
            <v>198</v>
          </cell>
          <cell r="N1765">
            <v>1.1003667889296432E-2</v>
          </cell>
          <cell r="O1765">
            <v>198</v>
          </cell>
          <cell r="P1765">
            <v>15</v>
          </cell>
          <cell r="Q1765" t="b">
            <v>0</v>
          </cell>
          <cell r="R1765">
            <v>0</v>
          </cell>
          <cell r="S1765">
            <v>1200</v>
          </cell>
          <cell r="T1765">
            <v>12.6</v>
          </cell>
          <cell r="U1765" t="str">
            <v>Gap</v>
          </cell>
          <cell r="V1765">
            <v>0</v>
          </cell>
          <cell r="W1765" t="str">
            <v>FALSE רמת השרון</v>
          </cell>
          <cell r="X1765">
            <v>3006</v>
          </cell>
          <cell r="Y1765">
            <v>0</v>
          </cell>
          <cell r="Z1765">
            <v>15</v>
          </cell>
          <cell r="AA1765" t="str">
            <v/>
          </cell>
          <cell r="AB1765">
            <v>0</v>
          </cell>
        </row>
        <row r="1766">
          <cell r="B1766">
            <v>122</v>
          </cell>
          <cell r="C1766" t="str">
            <v>רמת ישי</v>
          </cell>
          <cell r="D1766">
            <v>5427</v>
          </cell>
          <cell r="E1766" t="str">
            <v>ר</v>
          </cell>
          <cell r="F1766" t="str">
            <v>ר רמת ישי</v>
          </cell>
          <cell r="G1766" t="str">
            <v>רמה</v>
          </cell>
          <cell r="H1766" t="str">
            <v>בן אליעזר עופר</v>
          </cell>
          <cell r="I1766" t="str">
            <v>רמת ישי בן אליעזר עופר</v>
          </cell>
          <cell r="J1766">
            <v>3249</v>
          </cell>
          <cell r="K1766">
            <v>3249</v>
          </cell>
          <cell r="L1766">
            <v>0.35641735918744227</v>
          </cell>
          <cell r="M1766">
            <v>1158</v>
          </cell>
          <cell r="N1766">
            <v>0.35641735918744227</v>
          </cell>
          <cell r="O1766">
            <v>1158</v>
          </cell>
          <cell r="P1766">
            <v>9</v>
          </cell>
          <cell r="Q1766" t="b">
            <v>1</v>
          </cell>
          <cell r="R1766">
            <v>3.2</v>
          </cell>
          <cell r="S1766">
            <v>361</v>
          </cell>
          <cell r="T1766">
            <v>9</v>
          </cell>
          <cell r="U1766" t="str">
            <v/>
          </cell>
          <cell r="V1766">
            <v>1</v>
          </cell>
          <cell r="W1766" t="str">
            <v>TRUE רמת ישי</v>
          </cell>
          <cell r="X1766">
            <v>3249</v>
          </cell>
          <cell r="Y1766">
            <v>3</v>
          </cell>
          <cell r="Z1766">
            <v>8</v>
          </cell>
          <cell r="AA1766" t="str">
            <v>Gap</v>
          </cell>
          <cell r="AB1766">
            <v>4</v>
          </cell>
        </row>
        <row r="1767">
          <cell r="B1767">
            <v>122</v>
          </cell>
          <cell r="C1767" t="str">
            <v>רמת ישי</v>
          </cell>
          <cell r="D1767">
            <v>5427</v>
          </cell>
          <cell r="E1767" t="str">
            <v>חי</v>
          </cell>
          <cell r="F1767" t="str">
            <v>חי רמת ישי</v>
          </cell>
          <cell r="G1767" t="str">
            <v>נתיב חדש בראשות יעקב זהר</v>
          </cell>
          <cell r="H1767" t="str">
            <v>זהר יעקב</v>
          </cell>
          <cell r="I1767" t="str">
            <v>רמת ישי זהר יעקב</v>
          </cell>
          <cell r="J1767">
            <v>3249</v>
          </cell>
          <cell r="K1767">
            <v>3249</v>
          </cell>
          <cell r="L1767">
            <v>0.33333333333333331</v>
          </cell>
          <cell r="M1767">
            <v>1083</v>
          </cell>
          <cell r="N1767">
            <v>0.33333333333333331</v>
          </cell>
          <cell r="O1767">
            <v>1083</v>
          </cell>
          <cell r="P1767">
            <v>9</v>
          </cell>
          <cell r="Q1767" t="b">
            <v>1</v>
          </cell>
          <cell r="R1767">
            <v>3</v>
          </cell>
          <cell r="S1767">
            <v>361</v>
          </cell>
          <cell r="T1767">
            <v>9</v>
          </cell>
          <cell r="U1767" t="str">
            <v/>
          </cell>
          <cell r="V1767">
            <v>0</v>
          </cell>
          <cell r="W1767" t="str">
            <v>TRUE רמת ישי</v>
          </cell>
          <cell r="X1767">
            <v>3249</v>
          </cell>
          <cell r="Y1767">
            <v>3</v>
          </cell>
          <cell r="Z1767">
            <v>8</v>
          </cell>
          <cell r="AA1767" t="str">
            <v>Gap</v>
          </cell>
          <cell r="AB1767">
            <v>3</v>
          </cell>
        </row>
        <row r="1768">
          <cell r="B1768">
            <v>122</v>
          </cell>
          <cell r="C1768" t="str">
            <v>רמת ישי</v>
          </cell>
          <cell r="D1768">
            <v>5427</v>
          </cell>
          <cell r="E1768" t="str">
            <v>עם</v>
          </cell>
          <cell r="F1768" t="str">
            <v>עם רמת ישי</v>
          </cell>
          <cell r="G1768" t="str">
            <v>מחר</v>
          </cell>
          <cell r="H1768" t="str">
            <v>הירשפלד יהונתן נמרוד</v>
          </cell>
          <cell r="I1768" t="str">
            <v>רמת ישי הירשפלד יהונתן נמרוד</v>
          </cell>
          <cell r="J1768">
            <v>3249</v>
          </cell>
          <cell r="K1768">
            <v>3249</v>
          </cell>
          <cell r="L1768">
            <v>0.15635580178516467</v>
          </cell>
          <cell r="M1768">
            <v>508</v>
          </cell>
          <cell r="N1768">
            <v>0.15635580178516467</v>
          </cell>
          <cell r="O1768">
            <v>508</v>
          </cell>
          <cell r="P1768">
            <v>9</v>
          </cell>
          <cell r="Q1768" t="b">
            <v>1</v>
          </cell>
          <cell r="R1768">
            <v>1.4</v>
          </cell>
          <cell r="S1768">
            <v>361</v>
          </cell>
          <cell r="T1768">
            <v>9</v>
          </cell>
          <cell r="U1768" t="str">
            <v/>
          </cell>
          <cell r="V1768">
            <v>0</v>
          </cell>
          <cell r="W1768" t="str">
            <v>TRUE רמת ישי</v>
          </cell>
          <cell r="X1768">
            <v>3249</v>
          </cell>
          <cell r="Y1768">
            <v>1</v>
          </cell>
          <cell r="Z1768">
            <v>8</v>
          </cell>
          <cell r="AA1768" t="str">
            <v>Gap</v>
          </cell>
          <cell r="AB1768">
            <v>1</v>
          </cell>
        </row>
        <row r="1769">
          <cell r="B1769">
            <v>122</v>
          </cell>
          <cell r="C1769" t="str">
            <v>רמת ישי</v>
          </cell>
          <cell r="D1769">
            <v>5427</v>
          </cell>
          <cell r="E1769" t="str">
            <v>ע</v>
          </cell>
          <cell r="F1769" t="str">
            <v>ע רמת ישי</v>
          </cell>
          <cell r="G1769" t="str">
            <v>עתיד רמת ישי בראשות גיא זקס</v>
          </cell>
          <cell r="H1769" t="str">
            <v>זקס גיא מקס יוסף</v>
          </cell>
          <cell r="I1769" t="str">
            <v>רמת ישי זקס גיא מקס יוסף</v>
          </cell>
          <cell r="J1769">
            <v>3249</v>
          </cell>
          <cell r="K1769">
            <v>3249</v>
          </cell>
          <cell r="L1769">
            <v>0.15389350569405971</v>
          </cell>
          <cell r="M1769">
            <v>500</v>
          </cell>
          <cell r="N1769">
            <v>0.15389350569405971</v>
          </cell>
          <cell r="O1769">
            <v>500</v>
          </cell>
          <cell r="P1769">
            <v>9</v>
          </cell>
          <cell r="Q1769" t="b">
            <v>1</v>
          </cell>
          <cell r="R1769">
            <v>1.4</v>
          </cell>
          <cell r="S1769">
            <v>361</v>
          </cell>
          <cell r="T1769">
            <v>9</v>
          </cell>
          <cell r="U1769" t="str">
            <v/>
          </cell>
          <cell r="V1769">
            <v>0</v>
          </cell>
          <cell r="W1769" t="str">
            <v>TRUE רמת ישי</v>
          </cell>
          <cell r="X1769">
            <v>3249</v>
          </cell>
          <cell r="Y1769">
            <v>1</v>
          </cell>
          <cell r="Z1769">
            <v>8</v>
          </cell>
          <cell r="AA1769" t="str">
            <v>Gap</v>
          </cell>
          <cell r="AB1769">
            <v>1</v>
          </cell>
        </row>
        <row r="1770">
          <cell r="B1770">
            <v>8700</v>
          </cell>
          <cell r="C1770" t="str">
            <v>רעננה</v>
          </cell>
          <cell r="D1770">
            <v>63245</v>
          </cell>
          <cell r="E1770" t="str">
            <v>לב</v>
          </cell>
          <cell r="F1770" t="str">
            <v>לב רעננה</v>
          </cell>
          <cell r="G1770" t="str">
            <v>רעננה שאנחנו אוהבים בראשות זאב בילסקי</v>
          </cell>
          <cell r="H1770" t="str">
            <v>בילסקי בנימין זאב</v>
          </cell>
          <cell r="I1770" t="str">
            <v>רעננה בילסקי בנימין זאב</v>
          </cell>
          <cell r="J1770">
            <v>31624</v>
          </cell>
          <cell r="K1770">
            <v>31624</v>
          </cell>
          <cell r="L1770">
            <v>0.27438021755628639</v>
          </cell>
          <cell r="M1770">
            <v>8677</v>
          </cell>
          <cell r="N1770">
            <v>0.27438021755628639</v>
          </cell>
          <cell r="O1770">
            <v>8677</v>
          </cell>
          <cell r="P1770">
            <v>19</v>
          </cell>
          <cell r="Q1770" t="b">
            <v>1</v>
          </cell>
          <cell r="R1770">
            <v>5.2</v>
          </cell>
          <cell r="S1770">
            <v>1664</v>
          </cell>
          <cell r="T1770">
            <v>16.899999999999999</v>
          </cell>
          <cell r="U1770" t="str">
            <v>Gap</v>
          </cell>
          <cell r="V1770">
            <v>1</v>
          </cell>
          <cell r="W1770" t="str">
            <v>TRUE רעננה</v>
          </cell>
          <cell r="X1770">
            <v>28203</v>
          </cell>
          <cell r="Y1770">
            <v>6</v>
          </cell>
          <cell r="Z1770">
            <v>19</v>
          </cell>
          <cell r="AA1770" t="str">
            <v/>
          </cell>
          <cell r="AB1770">
            <v>7</v>
          </cell>
        </row>
        <row r="1771">
          <cell r="B1771">
            <v>8700</v>
          </cell>
          <cell r="C1771" t="str">
            <v>רעננה</v>
          </cell>
          <cell r="D1771">
            <v>63245</v>
          </cell>
          <cell r="E1771" t="str">
            <v>מרצ</v>
          </cell>
          <cell r="F1771" t="str">
            <v>מרצ רעננה</v>
          </cell>
          <cell r="G1771" t="str">
            <v>מרצ רעננה חופשית בראשות רונית וינטראוב</v>
          </cell>
          <cell r="I1771" t="str">
            <v xml:space="preserve">רעננה </v>
          </cell>
          <cell r="J1771">
            <v>31624</v>
          </cell>
          <cell r="K1771">
            <v>31624</v>
          </cell>
          <cell r="L1771">
            <v>0.25486971920060714</v>
          </cell>
          <cell r="M1771">
            <v>8060</v>
          </cell>
          <cell r="N1771">
            <v>0.25486971920060714</v>
          </cell>
          <cell r="O1771">
            <v>8060</v>
          </cell>
          <cell r="P1771">
            <v>19</v>
          </cell>
          <cell r="Q1771" t="b">
            <v>1</v>
          </cell>
          <cell r="R1771">
            <v>4.8</v>
          </cell>
          <cell r="S1771">
            <v>1664</v>
          </cell>
          <cell r="T1771">
            <v>16.899999999999999</v>
          </cell>
          <cell r="U1771" t="str">
            <v>Gap</v>
          </cell>
          <cell r="V1771">
            <v>0</v>
          </cell>
          <cell r="W1771" t="str">
            <v>TRUE רעננה</v>
          </cell>
          <cell r="X1771">
            <v>28203</v>
          </cell>
          <cell r="Y1771">
            <v>5</v>
          </cell>
          <cell r="Z1771">
            <v>19</v>
          </cell>
          <cell r="AA1771" t="str">
            <v/>
          </cell>
          <cell r="AB1771">
            <v>5</v>
          </cell>
        </row>
        <row r="1772">
          <cell r="B1772">
            <v>8700</v>
          </cell>
          <cell r="C1772" t="str">
            <v>רעננה</v>
          </cell>
          <cell r="D1772">
            <v>63245</v>
          </cell>
          <cell r="E1772" t="str">
            <v>טביחד</v>
          </cell>
          <cell r="F1772" t="str">
            <v>טביחד רעננה</v>
          </cell>
          <cell r="G1772" t="str">
            <v>מאמינים ברעננה-הבית היהודי</v>
          </cell>
          <cell r="I1772" t="str">
            <v xml:space="preserve">רעננה </v>
          </cell>
          <cell r="J1772">
            <v>31624</v>
          </cell>
          <cell r="K1772">
            <v>31624</v>
          </cell>
          <cell r="L1772">
            <v>0.18817986339488996</v>
          </cell>
          <cell r="M1772">
            <v>5951</v>
          </cell>
          <cell r="N1772">
            <v>0.18817986339488996</v>
          </cell>
          <cell r="O1772">
            <v>5951</v>
          </cell>
          <cell r="P1772">
            <v>19</v>
          </cell>
          <cell r="Q1772" t="b">
            <v>1</v>
          </cell>
          <cell r="R1772">
            <v>3.6</v>
          </cell>
          <cell r="S1772">
            <v>1664</v>
          </cell>
          <cell r="T1772">
            <v>16.899999999999999</v>
          </cell>
          <cell r="U1772" t="str">
            <v>Gap</v>
          </cell>
          <cell r="V1772">
            <v>0</v>
          </cell>
          <cell r="W1772" t="str">
            <v>TRUE רעננה</v>
          </cell>
          <cell r="X1772">
            <v>28203</v>
          </cell>
          <cell r="Y1772">
            <v>4</v>
          </cell>
          <cell r="Z1772">
            <v>19</v>
          </cell>
          <cell r="AA1772" t="str">
            <v/>
          </cell>
          <cell r="AB1772">
            <v>4</v>
          </cell>
        </row>
        <row r="1773">
          <cell r="B1773">
            <v>8700</v>
          </cell>
          <cell r="C1773" t="str">
            <v>רעננה</v>
          </cell>
          <cell r="D1773">
            <v>63245</v>
          </cell>
          <cell r="E1773" t="str">
            <v>חנ</v>
          </cell>
          <cell r="F1773" t="str">
            <v>חנ רעננה</v>
          </cell>
          <cell r="G1773" t="str">
            <v>רעננה-הבית שלי</v>
          </cell>
          <cell r="H1773" t="str">
            <v>חופרי נחום</v>
          </cell>
          <cell r="I1773" t="str">
            <v>רעננה חופרי נחום</v>
          </cell>
          <cell r="J1773">
            <v>31624</v>
          </cell>
          <cell r="K1773">
            <v>31624</v>
          </cell>
          <cell r="L1773">
            <v>7.4532001011889698E-2</v>
          </cell>
          <cell r="M1773">
            <v>2357</v>
          </cell>
          <cell r="N1773">
            <v>7.4532001011889698E-2</v>
          </cell>
          <cell r="O1773">
            <v>2357</v>
          </cell>
          <cell r="P1773">
            <v>19</v>
          </cell>
          <cell r="Q1773" t="b">
            <v>1</v>
          </cell>
          <cell r="R1773">
            <v>1.4</v>
          </cell>
          <cell r="S1773">
            <v>1664</v>
          </cell>
          <cell r="T1773">
            <v>16.899999999999999</v>
          </cell>
          <cell r="U1773" t="str">
            <v>Gap</v>
          </cell>
          <cell r="V1773">
            <v>0</v>
          </cell>
          <cell r="W1773" t="str">
            <v>TRUE רעננה</v>
          </cell>
          <cell r="X1773">
            <v>28203</v>
          </cell>
          <cell r="Y1773">
            <v>2</v>
          </cell>
          <cell r="Z1773">
            <v>19</v>
          </cell>
          <cell r="AA1773" t="str">
            <v/>
          </cell>
          <cell r="AB1773">
            <v>2</v>
          </cell>
        </row>
        <row r="1774">
          <cell r="B1774">
            <v>8700</v>
          </cell>
          <cell r="C1774" t="str">
            <v>רעננה</v>
          </cell>
          <cell r="D1774">
            <v>63245</v>
          </cell>
          <cell r="E1774" t="str">
            <v>לה</v>
          </cell>
          <cell r="F1774" t="str">
            <v>לה רעננה</v>
          </cell>
          <cell r="G1774" t="str">
            <v>הרשימה למען התושבים בדרכו של דן ברוך</v>
          </cell>
          <cell r="I1774" t="str">
            <v xml:space="preserve">רעננה </v>
          </cell>
          <cell r="J1774">
            <v>31624</v>
          </cell>
          <cell r="K1774">
            <v>31624</v>
          </cell>
          <cell r="L1774">
            <v>5.1511510245383252E-2</v>
          </cell>
          <cell r="M1774">
            <v>1629</v>
          </cell>
          <cell r="N1774">
            <v>5.1511510245383252E-2</v>
          </cell>
          <cell r="O1774">
            <v>1629</v>
          </cell>
          <cell r="P1774">
            <v>19</v>
          </cell>
          <cell r="Q1774" t="b">
            <v>1</v>
          </cell>
          <cell r="R1774">
            <v>1</v>
          </cell>
          <cell r="S1774">
            <v>1664</v>
          </cell>
          <cell r="T1774">
            <v>16.899999999999999</v>
          </cell>
          <cell r="U1774" t="str">
            <v>Gap</v>
          </cell>
          <cell r="V1774">
            <v>0</v>
          </cell>
          <cell r="W1774" t="str">
            <v>TRUE רעננה</v>
          </cell>
          <cell r="X1774">
            <v>28203</v>
          </cell>
          <cell r="Y1774">
            <v>1</v>
          </cell>
          <cell r="Z1774">
            <v>19</v>
          </cell>
          <cell r="AA1774" t="str">
            <v/>
          </cell>
          <cell r="AB1774">
            <v>1</v>
          </cell>
        </row>
        <row r="1775">
          <cell r="B1775">
            <v>8700</v>
          </cell>
          <cell r="C1775" t="str">
            <v>רעננה</v>
          </cell>
          <cell r="D1775">
            <v>63245</v>
          </cell>
          <cell r="E1775" t="str">
            <v>מחל</v>
          </cell>
          <cell r="F1775" t="str">
            <v>מחל רעננה</v>
          </cell>
          <cell r="G1775" t="str">
            <v>הליכוד בראשות רחלי בן-ארי סקת</v>
          </cell>
          <cell r="I1775" t="str">
            <v xml:space="preserve">רעננה </v>
          </cell>
          <cell r="J1775">
            <v>31624</v>
          </cell>
          <cell r="K1775">
            <v>31624</v>
          </cell>
          <cell r="L1775">
            <v>4.8349354920313684E-2</v>
          </cell>
          <cell r="M1775">
            <v>1529</v>
          </cell>
          <cell r="N1775">
            <v>4.8349354920313684E-2</v>
          </cell>
          <cell r="O1775">
            <v>1529</v>
          </cell>
          <cell r="P1775">
            <v>19</v>
          </cell>
          <cell r="Q1775" t="b">
            <v>1</v>
          </cell>
          <cell r="R1775">
            <v>0.9</v>
          </cell>
          <cell r="S1775">
            <v>1664</v>
          </cell>
          <cell r="T1775">
            <v>16.899999999999999</v>
          </cell>
          <cell r="U1775" t="str">
            <v>Gap</v>
          </cell>
          <cell r="V1775">
            <v>0</v>
          </cell>
          <cell r="W1775" t="str">
            <v>TRUE רעננה</v>
          </cell>
          <cell r="X1775">
            <v>28203</v>
          </cell>
          <cell r="Y1775">
            <v>1</v>
          </cell>
          <cell r="Z1775">
            <v>19</v>
          </cell>
          <cell r="AA1775" t="str">
            <v/>
          </cell>
          <cell r="AB1775">
            <v>1</v>
          </cell>
        </row>
        <row r="1776">
          <cell r="B1776">
            <v>8700</v>
          </cell>
          <cell r="C1776" t="str">
            <v>רעננה</v>
          </cell>
          <cell r="D1776">
            <v>63245</v>
          </cell>
          <cell r="E1776" t="str">
            <v>ע</v>
          </cell>
          <cell r="F1776" t="str">
            <v>ע רעננה</v>
          </cell>
          <cell r="G1776" t="str">
            <v>עוז-ממשיכים בדרכו של עוזי כהן</v>
          </cell>
          <cell r="I1776" t="str">
            <v xml:space="preserve">רעננה </v>
          </cell>
          <cell r="J1776">
            <v>31624</v>
          </cell>
          <cell r="K1776">
            <v>31624</v>
          </cell>
          <cell r="L1776">
            <v>3.9463698456868201E-2</v>
          </cell>
          <cell r="M1776">
            <v>1248</v>
          </cell>
          <cell r="N1776">
            <v>3.9463698456868201E-2</v>
          </cell>
          <cell r="O1776">
            <v>1248</v>
          </cell>
          <cell r="P1776">
            <v>19</v>
          </cell>
          <cell r="Q1776" t="b">
            <v>0</v>
          </cell>
          <cell r="R1776">
            <v>0</v>
          </cell>
          <cell r="S1776">
            <v>1664</v>
          </cell>
          <cell r="T1776">
            <v>16.899999999999999</v>
          </cell>
          <cell r="U1776" t="str">
            <v>Gap</v>
          </cell>
          <cell r="V1776">
            <v>0</v>
          </cell>
          <cell r="W1776" t="str">
            <v>FALSE רעננה</v>
          </cell>
          <cell r="X1776">
            <v>3421</v>
          </cell>
          <cell r="Y1776">
            <v>0</v>
          </cell>
          <cell r="Z1776">
            <v>19</v>
          </cell>
          <cell r="AA1776" t="str">
            <v/>
          </cell>
          <cell r="AB1776">
            <v>0</v>
          </cell>
        </row>
        <row r="1777">
          <cell r="B1777">
            <v>8700</v>
          </cell>
          <cell r="C1777" t="str">
            <v>רעננה</v>
          </cell>
          <cell r="D1777">
            <v>63245</v>
          </cell>
          <cell r="E1777" t="str">
            <v>ני</v>
          </cell>
          <cell r="F1777" t="str">
            <v>ני רעננה</v>
          </cell>
          <cell r="G1777" t="str">
            <v>עתיד איתן לרעננה ברשות איתן גליק</v>
          </cell>
          <cell r="H1777" t="str">
            <v>גליק איתן</v>
          </cell>
          <cell r="I1777" t="str">
            <v>רעננה גליק איתן</v>
          </cell>
          <cell r="J1777">
            <v>31624</v>
          </cell>
          <cell r="K1777">
            <v>31624</v>
          </cell>
          <cell r="L1777">
            <v>2.8111560839868453E-2</v>
          </cell>
          <cell r="M1777">
            <v>889</v>
          </cell>
          <cell r="N1777">
            <v>2.8111560839868453E-2</v>
          </cell>
          <cell r="O1777">
            <v>889</v>
          </cell>
          <cell r="P1777">
            <v>19</v>
          </cell>
          <cell r="Q1777" t="b">
            <v>0</v>
          </cell>
          <cell r="R1777">
            <v>0</v>
          </cell>
          <cell r="S1777">
            <v>1664</v>
          </cell>
          <cell r="T1777">
            <v>16.899999999999999</v>
          </cell>
          <cell r="U1777" t="str">
            <v>Gap</v>
          </cell>
          <cell r="V1777">
            <v>0</v>
          </cell>
          <cell r="W1777" t="str">
            <v>FALSE רעננה</v>
          </cell>
          <cell r="X1777">
            <v>3421</v>
          </cell>
          <cell r="Y1777">
            <v>0</v>
          </cell>
          <cell r="Z1777">
            <v>19</v>
          </cell>
          <cell r="AA1777" t="str">
            <v/>
          </cell>
          <cell r="AB1777">
            <v>0</v>
          </cell>
        </row>
        <row r="1778">
          <cell r="B1778">
            <v>8700</v>
          </cell>
          <cell r="C1778" t="str">
            <v>רעננה</v>
          </cell>
          <cell r="D1778">
            <v>63245</v>
          </cell>
          <cell r="E1778" t="str">
            <v>א</v>
          </cell>
          <cell r="F1778" t="str">
            <v>א רעננה</v>
          </cell>
          <cell r="G1778" t="str">
            <v>העבודה הרשימה החברתית למועצת העיר בראשות איאן יפה</v>
          </cell>
          <cell r="I1778" t="str">
            <v xml:space="preserve">רעננה </v>
          </cell>
          <cell r="J1778">
            <v>31624</v>
          </cell>
          <cell r="K1778">
            <v>31624</v>
          </cell>
          <cell r="L1778">
            <v>2.311535542625854E-2</v>
          </cell>
          <cell r="M1778">
            <v>731</v>
          </cell>
          <cell r="N1778">
            <v>2.311535542625854E-2</v>
          </cell>
          <cell r="O1778">
            <v>731</v>
          </cell>
          <cell r="P1778">
            <v>19</v>
          </cell>
          <cell r="Q1778" t="b">
            <v>0</v>
          </cell>
          <cell r="R1778">
            <v>0</v>
          </cell>
          <cell r="S1778">
            <v>1664</v>
          </cell>
          <cell r="T1778">
            <v>16.899999999999999</v>
          </cell>
          <cell r="U1778" t="str">
            <v>Gap</v>
          </cell>
          <cell r="V1778">
            <v>0</v>
          </cell>
          <cell r="W1778" t="str">
            <v>FALSE רעננה</v>
          </cell>
          <cell r="X1778">
            <v>3421</v>
          </cell>
          <cell r="Y1778">
            <v>0</v>
          </cell>
          <cell r="Z1778">
            <v>19</v>
          </cell>
          <cell r="AA1778" t="str">
            <v/>
          </cell>
          <cell r="AB1778">
            <v>0</v>
          </cell>
        </row>
        <row r="1779">
          <cell r="B1779">
            <v>8700</v>
          </cell>
          <cell r="C1779" t="str">
            <v>רעננה</v>
          </cell>
          <cell r="D1779">
            <v>63245</v>
          </cell>
          <cell r="E1779" t="str">
            <v>ד</v>
          </cell>
          <cell r="F1779" t="str">
            <v>ד רעננה</v>
          </cell>
          <cell r="G1779" t="str">
            <v>דרך חדשה בראשות תמי פלד חיון</v>
          </cell>
          <cell r="I1779" t="str">
            <v xml:space="preserve">רעננה </v>
          </cell>
          <cell r="J1779">
            <v>31624</v>
          </cell>
          <cell r="K1779">
            <v>31624</v>
          </cell>
          <cell r="L1779">
            <v>1.7486718947634709E-2</v>
          </cell>
          <cell r="M1779">
            <v>553</v>
          </cell>
          <cell r="N1779">
            <v>1.7486718947634709E-2</v>
          </cell>
          <cell r="O1779">
            <v>553</v>
          </cell>
          <cell r="P1779">
            <v>19</v>
          </cell>
          <cell r="Q1779" t="b">
            <v>0</v>
          </cell>
          <cell r="R1779">
            <v>0</v>
          </cell>
          <cell r="S1779">
            <v>1664</v>
          </cell>
          <cell r="T1779">
            <v>16.899999999999999</v>
          </cell>
          <cell r="U1779" t="str">
            <v>Gap</v>
          </cell>
          <cell r="V1779">
            <v>0</v>
          </cell>
          <cell r="W1779" t="str">
            <v>FALSE רעננה</v>
          </cell>
          <cell r="X1779">
            <v>3421</v>
          </cell>
          <cell r="Y1779">
            <v>0</v>
          </cell>
          <cell r="Z1779">
            <v>19</v>
          </cell>
          <cell r="AA1779" t="str">
            <v/>
          </cell>
          <cell r="AB1779">
            <v>0</v>
          </cell>
        </row>
        <row r="1780">
          <cell r="B1780">
            <v>913</v>
          </cell>
          <cell r="C1780" t="str">
            <v>שבלי - אום אל-גנם</v>
          </cell>
          <cell r="D1780">
            <v>3582</v>
          </cell>
          <cell r="E1780" t="str">
            <v>נע</v>
          </cell>
          <cell r="F1780" t="str">
            <v>נע שבלי - אום אל-גנם</v>
          </cell>
          <cell r="G1780" t="str">
            <v>אלנסר</v>
          </cell>
          <cell r="I1780" t="str">
            <v xml:space="preserve">שבלי - אום אל-גנם </v>
          </cell>
          <cell r="J1780">
            <v>2571</v>
          </cell>
          <cell r="K1780">
            <v>2571</v>
          </cell>
          <cell r="L1780">
            <v>0.3189420458965383</v>
          </cell>
          <cell r="M1780">
            <v>820</v>
          </cell>
          <cell r="N1780">
            <v>0.3189420458965383</v>
          </cell>
          <cell r="O1780">
            <v>820</v>
          </cell>
          <cell r="P1780">
            <v>9</v>
          </cell>
          <cell r="Q1780" t="b">
            <v>1</v>
          </cell>
          <cell r="R1780">
            <v>2.9</v>
          </cell>
          <cell r="S1780">
            <v>286</v>
          </cell>
          <cell r="T1780">
            <v>9</v>
          </cell>
          <cell r="U1780" t="str">
            <v/>
          </cell>
          <cell r="V1780">
            <v>0</v>
          </cell>
          <cell r="W1780" t="str">
            <v>TRUE שבלי - אום אל-גנם</v>
          </cell>
          <cell r="X1780">
            <v>2571</v>
          </cell>
          <cell r="Y1780">
            <v>3</v>
          </cell>
          <cell r="Z1780">
            <v>9</v>
          </cell>
          <cell r="AA1780" t="str">
            <v/>
          </cell>
          <cell r="AB1780">
            <v>3</v>
          </cell>
        </row>
        <row r="1781">
          <cell r="B1781">
            <v>913</v>
          </cell>
          <cell r="C1781" t="str">
            <v>שבלי - אום אל-גנם</v>
          </cell>
          <cell r="D1781">
            <v>3582</v>
          </cell>
          <cell r="E1781" t="str">
            <v>שם</v>
          </cell>
          <cell r="F1781" t="str">
            <v>שם שבלי - אום אל-גנם</v>
          </cell>
          <cell r="G1781" t="str">
            <v>שינוי</v>
          </cell>
          <cell r="I1781" t="str">
            <v xml:space="preserve">שבלי - אום אל-גנם </v>
          </cell>
          <cell r="J1781">
            <v>2571</v>
          </cell>
          <cell r="K1781">
            <v>2571</v>
          </cell>
          <cell r="L1781">
            <v>0.20225593154414626</v>
          </cell>
          <cell r="M1781">
            <v>520</v>
          </cell>
          <cell r="N1781">
            <v>0.20225593154414626</v>
          </cell>
          <cell r="O1781">
            <v>520</v>
          </cell>
          <cell r="P1781">
            <v>9</v>
          </cell>
          <cell r="Q1781" t="b">
            <v>1</v>
          </cell>
          <cell r="R1781">
            <v>1.8</v>
          </cell>
          <cell r="S1781">
            <v>286</v>
          </cell>
          <cell r="T1781">
            <v>9</v>
          </cell>
          <cell r="U1781" t="str">
            <v/>
          </cell>
          <cell r="V1781">
            <v>0</v>
          </cell>
          <cell r="W1781" t="str">
            <v>TRUE שבלי - אום אל-גנם</v>
          </cell>
          <cell r="X1781">
            <v>2571</v>
          </cell>
          <cell r="Y1781">
            <v>2</v>
          </cell>
          <cell r="Z1781">
            <v>9</v>
          </cell>
          <cell r="AA1781" t="str">
            <v/>
          </cell>
          <cell r="AB1781">
            <v>2</v>
          </cell>
        </row>
        <row r="1782">
          <cell r="B1782">
            <v>913</v>
          </cell>
          <cell r="C1782" t="str">
            <v>שבלי - אום אל-גנם</v>
          </cell>
          <cell r="D1782">
            <v>3582</v>
          </cell>
          <cell r="E1782" t="str">
            <v>ף</v>
          </cell>
          <cell r="F1782" t="str">
            <v>ף שבלי - אום אל-גנם</v>
          </cell>
          <cell r="G1782" t="str">
            <v>אלמוסתקבל</v>
          </cell>
          <cell r="H1782" t="str">
            <v>סעאידה ראפע</v>
          </cell>
          <cell r="I1782" t="str">
            <v>שבלי - אום אל-גנם סעאידה ראפע</v>
          </cell>
          <cell r="J1782">
            <v>2571</v>
          </cell>
          <cell r="K1782">
            <v>2571</v>
          </cell>
          <cell r="L1782">
            <v>0.17152858809801633</v>
          </cell>
          <cell r="M1782">
            <v>441</v>
          </cell>
          <cell r="N1782">
            <v>0.17152858809801633</v>
          </cell>
          <cell r="O1782">
            <v>441</v>
          </cell>
          <cell r="P1782">
            <v>9</v>
          </cell>
          <cell r="Q1782" t="b">
            <v>1</v>
          </cell>
          <cell r="R1782">
            <v>1.5</v>
          </cell>
          <cell r="S1782">
            <v>286</v>
          </cell>
          <cell r="T1782">
            <v>9</v>
          </cell>
          <cell r="U1782" t="str">
            <v/>
          </cell>
          <cell r="V1782">
            <v>0</v>
          </cell>
          <cell r="W1782" t="str">
            <v>TRUE שבלי - אום אל-גנם</v>
          </cell>
          <cell r="X1782">
            <v>2571</v>
          </cell>
          <cell r="Y1782">
            <v>2</v>
          </cell>
          <cell r="Z1782">
            <v>9</v>
          </cell>
          <cell r="AA1782" t="str">
            <v/>
          </cell>
          <cell r="AB1782">
            <v>2</v>
          </cell>
        </row>
        <row r="1783">
          <cell r="B1783">
            <v>913</v>
          </cell>
          <cell r="C1783" t="str">
            <v>שבלי - אום אל-גנם</v>
          </cell>
          <cell r="D1783">
            <v>3582</v>
          </cell>
          <cell r="E1783" t="str">
            <v>א</v>
          </cell>
          <cell r="F1783" t="str">
            <v>א שבלי - אום אל-גנם</v>
          </cell>
          <cell r="G1783" t="str">
            <v>אלעדל ואלאסלאח</v>
          </cell>
          <cell r="I1783" t="str">
            <v xml:space="preserve">שבלי - אום אל-גנם </v>
          </cell>
          <cell r="J1783">
            <v>2571</v>
          </cell>
          <cell r="K1783">
            <v>2571</v>
          </cell>
          <cell r="L1783">
            <v>0.15519253208868145</v>
          </cell>
          <cell r="M1783">
            <v>399</v>
          </cell>
          <cell r="N1783">
            <v>0.15519253208868145</v>
          </cell>
          <cell r="O1783">
            <v>399</v>
          </cell>
          <cell r="P1783">
            <v>9</v>
          </cell>
          <cell r="Q1783" t="b">
            <v>1</v>
          </cell>
          <cell r="R1783">
            <v>1.4</v>
          </cell>
          <cell r="S1783">
            <v>286</v>
          </cell>
          <cell r="T1783">
            <v>9</v>
          </cell>
          <cell r="U1783" t="str">
            <v/>
          </cell>
          <cell r="V1783">
            <v>0</v>
          </cell>
          <cell r="W1783" t="str">
            <v>TRUE שבלי - אום אל-גנם</v>
          </cell>
          <cell r="X1783">
            <v>2571</v>
          </cell>
          <cell r="Y1783">
            <v>1</v>
          </cell>
          <cell r="Z1783">
            <v>9</v>
          </cell>
          <cell r="AA1783" t="str">
            <v/>
          </cell>
          <cell r="AB1783">
            <v>1</v>
          </cell>
        </row>
        <row r="1784">
          <cell r="B1784">
            <v>913</v>
          </cell>
          <cell r="C1784" t="str">
            <v>שבלי - אום אל-גנם</v>
          </cell>
          <cell r="D1784">
            <v>3582</v>
          </cell>
          <cell r="E1784" t="str">
            <v>אס</v>
          </cell>
          <cell r="F1784" t="str">
            <v>אס שבלי - אום אל-גנם</v>
          </cell>
          <cell r="G1784" t="str">
            <v>אלסלאם</v>
          </cell>
          <cell r="H1784" t="str">
            <v>אסעד עבד אלסלאם</v>
          </cell>
          <cell r="I1784" t="str">
            <v>שבלי - אום אל-גנם אסעד עבד אלסלאם</v>
          </cell>
          <cell r="J1784">
            <v>2571</v>
          </cell>
          <cell r="K1784">
            <v>2571</v>
          </cell>
          <cell r="L1784">
            <v>0.15208090237261765</v>
          </cell>
          <cell r="M1784">
            <v>391</v>
          </cell>
          <cell r="N1784">
            <v>0.15208090237261765</v>
          </cell>
          <cell r="O1784">
            <v>391</v>
          </cell>
          <cell r="P1784">
            <v>9</v>
          </cell>
          <cell r="Q1784" t="b">
            <v>1</v>
          </cell>
          <cell r="R1784">
            <v>1.4</v>
          </cell>
          <cell r="S1784">
            <v>286</v>
          </cell>
          <cell r="T1784">
            <v>9</v>
          </cell>
          <cell r="U1784" t="str">
            <v/>
          </cell>
          <cell r="V1784">
            <v>0</v>
          </cell>
          <cell r="W1784" t="str">
            <v>TRUE שבלי - אום אל-גנם</v>
          </cell>
          <cell r="X1784">
            <v>2571</v>
          </cell>
          <cell r="Y1784">
            <v>1</v>
          </cell>
          <cell r="Z1784">
            <v>9</v>
          </cell>
          <cell r="AA1784" t="str">
            <v/>
          </cell>
          <cell r="AB1784">
            <v>1</v>
          </cell>
        </row>
        <row r="1785">
          <cell r="B1785">
            <v>913</v>
          </cell>
          <cell r="C1785" t="str">
            <v>שבלי - אום אל-גנם</v>
          </cell>
          <cell r="D1785">
            <v>3582</v>
          </cell>
          <cell r="E1785" t="str">
            <v>אל</v>
          </cell>
          <cell r="F1785" t="str">
            <v>אל שבלי - אום אל-גנם</v>
          </cell>
          <cell r="G1785" t="str">
            <v>אלאסלאח</v>
          </cell>
          <cell r="H1785" t="str">
            <v>שיבלי מוניר</v>
          </cell>
          <cell r="I1785" t="str">
            <v>שבלי - אום אל-גנם שיבלי מוניר</v>
          </cell>
          <cell r="J1785">
            <v>2571</v>
          </cell>
          <cell r="K1785">
            <v>2571</v>
          </cell>
          <cell r="L1785">
            <v>0</v>
          </cell>
          <cell r="M1785">
            <v>0</v>
          </cell>
          <cell r="N1785">
            <v>0</v>
          </cell>
          <cell r="O1785">
            <v>0</v>
          </cell>
          <cell r="P1785">
            <v>9</v>
          </cell>
          <cell r="Q1785" t="b">
            <v>0</v>
          </cell>
          <cell r="R1785">
            <v>0</v>
          </cell>
          <cell r="S1785">
            <v>286</v>
          </cell>
          <cell r="T1785">
            <v>9</v>
          </cell>
          <cell r="U1785" t="str">
            <v/>
          </cell>
          <cell r="V1785">
            <v>0</v>
          </cell>
          <cell r="W1785" t="str">
            <v>FALSE שבלי - אום אל-גנם</v>
          </cell>
          <cell r="X1785">
            <v>0</v>
          </cell>
          <cell r="Y1785">
            <v>0</v>
          </cell>
          <cell r="Z1785">
            <v>9</v>
          </cell>
          <cell r="AA1785" t="str">
            <v/>
          </cell>
          <cell r="AB1785">
            <v>0</v>
          </cell>
        </row>
        <row r="1786">
          <cell r="B1786">
            <v>913</v>
          </cell>
          <cell r="C1786" t="str">
            <v>שבלי - אום אל-גנם</v>
          </cell>
          <cell r="D1786">
            <v>3582</v>
          </cell>
          <cell r="E1786" t="str">
            <v>פ</v>
          </cell>
          <cell r="F1786" t="str">
            <v>פ שבלי - אום אל-גנם</v>
          </cell>
          <cell r="G1786" t="str">
            <v>פרח התבור</v>
          </cell>
          <cell r="H1786" t="str">
            <v>שיבלי נעים</v>
          </cell>
          <cell r="I1786" t="str">
            <v>שבלי - אום אל-גנם שיבלי נעים</v>
          </cell>
          <cell r="J1786">
            <v>2571</v>
          </cell>
          <cell r="K1786">
            <v>2571</v>
          </cell>
          <cell r="L1786">
            <v>0</v>
          </cell>
          <cell r="M1786">
            <v>0</v>
          </cell>
          <cell r="N1786">
            <v>0</v>
          </cell>
          <cell r="O1786">
            <v>0</v>
          </cell>
          <cell r="P1786">
            <v>9</v>
          </cell>
          <cell r="Q1786" t="b">
            <v>0</v>
          </cell>
          <cell r="R1786">
            <v>0</v>
          </cell>
          <cell r="S1786">
            <v>286</v>
          </cell>
          <cell r="T1786">
            <v>9</v>
          </cell>
          <cell r="U1786" t="str">
            <v/>
          </cell>
          <cell r="V1786">
            <v>1</v>
          </cell>
          <cell r="W1786" t="str">
            <v>FALSE שבלי - אום אל-גנם</v>
          </cell>
          <cell r="X1786">
            <v>0</v>
          </cell>
          <cell r="Y1786">
            <v>0</v>
          </cell>
          <cell r="Z1786">
            <v>9</v>
          </cell>
          <cell r="AA1786" t="str">
            <v/>
          </cell>
          <cell r="AB1786">
            <v>1</v>
          </cell>
        </row>
        <row r="1787">
          <cell r="B1787">
            <v>913</v>
          </cell>
          <cell r="C1787" t="str">
            <v>שבלי - אום אל-גנם</v>
          </cell>
          <cell r="D1787">
            <v>3582</v>
          </cell>
          <cell r="E1787" t="str">
            <v>ק</v>
          </cell>
          <cell r="F1787" t="str">
            <v>ק שבלי - אום אל-גנם</v>
          </cell>
          <cell r="G1787" t="str">
            <v>אלמוסטקבל לשבאב</v>
          </cell>
          <cell r="H1787" t="str">
            <v>מוקטרן עדנאן</v>
          </cell>
          <cell r="I1787" t="str">
            <v>שבלי - אום אל-גנם מוקטרן עדנאן</v>
          </cell>
          <cell r="J1787">
            <v>2571</v>
          </cell>
          <cell r="K1787">
            <v>2571</v>
          </cell>
          <cell r="L1787">
            <v>0</v>
          </cell>
          <cell r="M1787">
            <v>0</v>
          </cell>
          <cell r="N1787">
            <v>0</v>
          </cell>
          <cell r="O1787">
            <v>0</v>
          </cell>
          <cell r="P1787">
            <v>9</v>
          </cell>
          <cell r="Q1787" t="b">
            <v>0</v>
          </cell>
          <cell r="R1787">
            <v>0</v>
          </cell>
          <cell r="S1787">
            <v>286</v>
          </cell>
          <cell r="T1787">
            <v>9</v>
          </cell>
          <cell r="U1787" t="str">
            <v/>
          </cell>
          <cell r="V1787">
            <v>0</v>
          </cell>
          <cell r="W1787" t="str">
            <v>FALSE שבלי - אום אל-גנם</v>
          </cell>
          <cell r="X1787">
            <v>0</v>
          </cell>
          <cell r="Y1787">
            <v>0</v>
          </cell>
          <cell r="Z1787">
            <v>9</v>
          </cell>
          <cell r="AA1787" t="str">
            <v/>
          </cell>
          <cell r="AB1787">
            <v>0</v>
          </cell>
        </row>
        <row r="1788">
          <cell r="B1788">
            <v>1286</v>
          </cell>
          <cell r="C1788" t="str">
            <v>שגב-שלום</v>
          </cell>
          <cell r="D1788">
            <v>3945</v>
          </cell>
          <cell r="E1788" t="str">
            <v>עפ</v>
          </cell>
          <cell r="F1788" t="str">
            <v>עפ שגב-שלום</v>
          </cell>
          <cell r="G1788" t="str">
            <v>רשימת שגב שלום המאוחדת</v>
          </cell>
          <cell r="H1788" t="str">
            <v>אבו מעמר עאמר</v>
          </cell>
          <cell r="I1788" t="str">
            <v>שגב-שלום אבו מעמר עאמר</v>
          </cell>
          <cell r="J1788">
            <v>3301</v>
          </cell>
          <cell r="K1788">
            <v>3301</v>
          </cell>
          <cell r="L1788">
            <v>0.45864889427446226</v>
          </cell>
          <cell r="M1788">
            <v>1514</v>
          </cell>
          <cell r="N1788">
            <v>0.45864889427446226</v>
          </cell>
          <cell r="O1788">
            <v>1514</v>
          </cell>
          <cell r="P1788">
            <v>9</v>
          </cell>
          <cell r="Q1788" t="b">
            <v>1</v>
          </cell>
          <cell r="R1788">
            <v>4.0999999999999996</v>
          </cell>
          <cell r="S1788">
            <v>367</v>
          </cell>
          <cell r="T1788">
            <v>7.8999999999999995</v>
          </cell>
          <cell r="U1788" t="str">
            <v>Gap</v>
          </cell>
          <cell r="V1788">
            <v>1</v>
          </cell>
          <cell r="W1788" t="str">
            <v>TRUE שגב-שלום</v>
          </cell>
          <cell r="X1788">
            <v>2932</v>
          </cell>
          <cell r="Y1788">
            <v>5</v>
          </cell>
          <cell r="Z1788">
            <v>10</v>
          </cell>
          <cell r="AA1788" t="str">
            <v>Gap</v>
          </cell>
          <cell r="AB1788">
            <v>5</v>
          </cell>
        </row>
        <row r="1789">
          <cell r="B1789">
            <v>1286</v>
          </cell>
          <cell r="C1789" t="str">
            <v>שגב-שלום</v>
          </cell>
          <cell r="D1789">
            <v>3945</v>
          </cell>
          <cell r="E1789" t="str">
            <v>אם</v>
          </cell>
          <cell r="F1789" t="str">
            <v>אם שגב-שלום</v>
          </cell>
          <cell r="G1789" t="str">
            <v>האחדות והשלום</v>
          </cell>
          <cell r="H1789" t="str">
            <v>אלחרומי סעיד</v>
          </cell>
          <cell r="I1789" t="str">
            <v>שגב-שלום אלחרומי סעיד</v>
          </cell>
          <cell r="J1789">
            <v>3301</v>
          </cell>
          <cell r="K1789">
            <v>3301</v>
          </cell>
          <cell r="L1789">
            <v>0.16843380793698878</v>
          </cell>
          <cell r="M1789">
            <v>556</v>
          </cell>
          <cell r="N1789">
            <v>0.16843380793698878</v>
          </cell>
          <cell r="O1789">
            <v>556</v>
          </cell>
          <cell r="P1789">
            <v>9</v>
          </cell>
          <cell r="Q1789" t="b">
            <v>1</v>
          </cell>
          <cell r="R1789">
            <v>1.5</v>
          </cell>
          <cell r="S1789">
            <v>367</v>
          </cell>
          <cell r="T1789">
            <v>7.8999999999999995</v>
          </cell>
          <cell r="U1789" t="str">
            <v>Gap</v>
          </cell>
          <cell r="V1789">
            <v>0</v>
          </cell>
          <cell r="W1789" t="str">
            <v>TRUE שגב-שלום</v>
          </cell>
          <cell r="X1789">
            <v>2932</v>
          </cell>
          <cell r="Y1789">
            <v>2</v>
          </cell>
          <cell r="Z1789">
            <v>10</v>
          </cell>
          <cell r="AA1789" t="str">
            <v>Gap</v>
          </cell>
          <cell r="AB1789">
            <v>2</v>
          </cell>
        </row>
        <row r="1790">
          <cell r="B1790">
            <v>1286</v>
          </cell>
          <cell r="C1790" t="str">
            <v>שגב-שלום</v>
          </cell>
          <cell r="D1790">
            <v>3945</v>
          </cell>
          <cell r="E1790" t="str">
            <v>ק</v>
          </cell>
          <cell r="F1790" t="str">
            <v>ק שגב-שלום</v>
          </cell>
          <cell r="G1790" t="str">
            <v>מען שגב שלום</v>
          </cell>
          <cell r="H1790" t="str">
            <v>אבו רגילה מחמוד</v>
          </cell>
          <cell r="I1790" t="str">
            <v>שגב-שלום אבו רגילה מחמוד</v>
          </cell>
          <cell r="J1790">
            <v>3301</v>
          </cell>
          <cell r="K1790">
            <v>3301</v>
          </cell>
          <cell r="L1790">
            <v>0.16691911541956983</v>
          </cell>
          <cell r="M1790">
            <v>551</v>
          </cell>
          <cell r="N1790">
            <v>0.16691911541956983</v>
          </cell>
          <cell r="O1790">
            <v>551</v>
          </cell>
          <cell r="P1790">
            <v>9</v>
          </cell>
          <cell r="Q1790" t="b">
            <v>1</v>
          </cell>
          <cell r="R1790">
            <v>1.5</v>
          </cell>
          <cell r="S1790">
            <v>367</v>
          </cell>
          <cell r="T1790">
            <v>7.8999999999999995</v>
          </cell>
          <cell r="U1790" t="str">
            <v>Gap</v>
          </cell>
          <cell r="V1790">
            <v>0</v>
          </cell>
          <cell r="W1790" t="str">
            <v>TRUE שגב-שלום</v>
          </cell>
          <cell r="X1790">
            <v>2932</v>
          </cell>
          <cell r="Y1790">
            <v>2</v>
          </cell>
          <cell r="Z1790">
            <v>10</v>
          </cell>
          <cell r="AA1790" t="str">
            <v>Gap</v>
          </cell>
          <cell r="AB1790">
            <v>2</v>
          </cell>
        </row>
        <row r="1791">
          <cell r="B1791">
            <v>1286</v>
          </cell>
          <cell r="C1791" t="str">
            <v>שגב-שלום</v>
          </cell>
          <cell r="D1791">
            <v>3945</v>
          </cell>
          <cell r="E1791" t="str">
            <v>ץ</v>
          </cell>
          <cell r="F1791" t="str">
            <v>ץ שגב-שלום</v>
          </cell>
          <cell r="G1791" t="str">
            <v>צעירי שגב שלום</v>
          </cell>
          <cell r="I1791" t="str">
            <v xml:space="preserve">שגב-שלום </v>
          </cell>
          <cell r="J1791">
            <v>3301</v>
          </cell>
          <cell r="K1791">
            <v>3301</v>
          </cell>
          <cell r="L1791">
            <v>9.4213874583459561E-2</v>
          </cell>
          <cell r="M1791">
            <v>311</v>
          </cell>
          <cell r="N1791">
            <v>9.4213874583459561E-2</v>
          </cell>
          <cell r="O1791">
            <v>311</v>
          </cell>
          <cell r="P1791">
            <v>9</v>
          </cell>
          <cell r="Q1791" t="b">
            <v>1</v>
          </cell>
          <cell r="R1791">
            <v>0.8</v>
          </cell>
          <cell r="S1791">
            <v>367</v>
          </cell>
          <cell r="T1791">
            <v>7.8999999999999995</v>
          </cell>
          <cell r="U1791" t="str">
            <v>Gap</v>
          </cell>
          <cell r="V1791">
            <v>0</v>
          </cell>
          <cell r="W1791" t="str">
            <v>TRUE שגב-שלום</v>
          </cell>
          <cell r="X1791">
            <v>2932</v>
          </cell>
          <cell r="Y1791">
            <v>1</v>
          </cell>
          <cell r="Z1791">
            <v>10</v>
          </cell>
          <cell r="AA1791" t="str">
            <v>Gap</v>
          </cell>
          <cell r="AB1791">
            <v>1</v>
          </cell>
        </row>
        <row r="1792">
          <cell r="B1792">
            <v>1286</v>
          </cell>
          <cell r="C1792" t="str">
            <v>שגב-שלום</v>
          </cell>
          <cell r="D1792">
            <v>3945</v>
          </cell>
          <cell r="E1792" t="str">
            <v>נ</v>
          </cell>
          <cell r="F1792" t="str">
            <v>נ שגב-שלום</v>
          </cell>
          <cell r="G1792" t="str">
            <v>תגמוע שגב שלום</v>
          </cell>
          <cell r="H1792" t="str">
            <v>אבו תקפה אבראהים</v>
          </cell>
          <cell r="I1792" t="str">
            <v>שגב-שלום אבו תקפה אבראהים</v>
          </cell>
          <cell r="J1792">
            <v>3301</v>
          </cell>
          <cell r="K1792">
            <v>3301</v>
          </cell>
          <cell r="L1792">
            <v>8.3005149954559224E-2</v>
          </cell>
          <cell r="M1792">
            <v>274</v>
          </cell>
          <cell r="N1792">
            <v>8.3005149954559224E-2</v>
          </cell>
          <cell r="O1792">
            <v>274</v>
          </cell>
          <cell r="P1792">
            <v>9</v>
          </cell>
          <cell r="Q1792" t="b">
            <v>0</v>
          </cell>
          <cell r="R1792">
            <v>0</v>
          </cell>
          <cell r="S1792">
            <v>367</v>
          </cell>
          <cell r="T1792">
            <v>7.8999999999999995</v>
          </cell>
          <cell r="U1792" t="str">
            <v>Gap</v>
          </cell>
          <cell r="V1792">
            <v>0</v>
          </cell>
          <cell r="W1792" t="str">
            <v>FALSE שגב-שלום</v>
          </cell>
          <cell r="X1792">
            <v>369</v>
          </cell>
          <cell r="Y1792">
            <v>0</v>
          </cell>
          <cell r="Z1792">
            <v>10</v>
          </cell>
          <cell r="AA1792" t="str">
            <v>Gap</v>
          </cell>
          <cell r="AB1792">
            <v>0</v>
          </cell>
        </row>
        <row r="1793">
          <cell r="B1793">
            <v>1286</v>
          </cell>
          <cell r="C1793" t="str">
            <v>שגב-שלום</v>
          </cell>
          <cell r="D1793">
            <v>3945</v>
          </cell>
          <cell r="E1793" t="str">
            <v>י</v>
          </cell>
          <cell r="F1793" t="str">
            <v>י שגב-שלום</v>
          </cell>
          <cell r="G1793" t="str">
            <v>אל אלסלאח ללתג'ייר</v>
          </cell>
          <cell r="H1793" t="str">
            <v>אבו עפאש מחמוד</v>
          </cell>
          <cell r="I1793" t="str">
            <v>שגב-שלום אבו עפאש מחמוד</v>
          </cell>
          <cell r="J1793">
            <v>3301</v>
          </cell>
          <cell r="K1793">
            <v>3301</v>
          </cell>
          <cell r="L1793">
            <v>2.8779157830960314E-2</v>
          </cell>
          <cell r="M1793">
            <v>95</v>
          </cell>
          <cell r="N1793">
            <v>2.8779157830960314E-2</v>
          </cell>
          <cell r="O1793">
            <v>95</v>
          </cell>
          <cell r="P1793">
            <v>9</v>
          </cell>
          <cell r="Q1793" t="b">
            <v>0</v>
          </cell>
          <cell r="R1793">
            <v>0</v>
          </cell>
          <cell r="S1793">
            <v>367</v>
          </cell>
          <cell r="T1793">
            <v>7.8999999999999995</v>
          </cell>
          <cell r="U1793" t="str">
            <v>Gap</v>
          </cell>
          <cell r="V1793">
            <v>0</v>
          </cell>
          <cell r="W1793" t="str">
            <v>FALSE שגב-שלום</v>
          </cell>
          <cell r="X1793">
            <v>369</v>
          </cell>
          <cell r="Y1793">
            <v>0</v>
          </cell>
          <cell r="Z1793">
            <v>10</v>
          </cell>
          <cell r="AA1793" t="str">
            <v>Gap</v>
          </cell>
          <cell r="AB1793">
            <v>0</v>
          </cell>
        </row>
        <row r="1794">
          <cell r="B1794">
            <v>1031</v>
          </cell>
          <cell r="C1794" t="str">
            <v>שדרות</v>
          </cell>
          <cell r="D1794">
            <v>17343</v>
          </cell>
          <cell r="E1794" t="str">
            <v>מחר</v>
          </cell>
          <cell r="F1794" t="str">
            <v>מחר שדרות</v>
          </cell>
          <cell r="G1794" t="str">
            <v>מחר בראשות אלון דוידי הליכוד, העבודה, הבית היהודי</v>
          </cell>
          <cell r="H1794" t="str">
            <v>דוידי אלון</v>
          </cell>
          <cell r="I1794" t="str">
            <v>שדרות דוידי אלון</v>
          </cell>
          <cell r="J1794">
            <v>11405</v>
          </cell>
          <cell r="K1794">
            <v>11405</v>
          </cell>
          <cell r="L1794">
            <v>0.13888645330995178</v>
          </cell>
          <cell r="M1794">
            <v>1584</v>
          </cell>
          <cell r="N1794">
            <v>0.13888645330995178</v>
          </cell>
          <cell r="O1794">
            <v>1584</v>
          </cell>
          <cell r="P1794">
            <v>13</v>
          </cell>
          <cell r="Q1794" t="b">
            <v>1</v>
          </cell>
          <cell r="R1794">
            <v>1.8</v>
          </cell>
          <cell r="S1794">
            <v>877</v>
          </cell>
          <cell r="T1794">
            <v>9.6999999999999993</v>
          </cell>
          <cell r="U1794" t="str">
            <v>Gap</v>
          </cell>
          <cell r="V1794">
            <v>1</v>
          </cell>
          <cell r="W1794" t="str">
            <v>TRUE שדרות</v>
          </cell>
          <cell r="X1794">
            <v>8538</v>
          </cell>
          <cell r="Y1794">
            <v>2</v>
          </cell>
          <cell r="Z1794">
            <v>12</v>
          </cell>
          <cell r="AA1794" t="str">
            <v>Gap</v>
          </cell>
          <cell r="AB1794">
            <v>3</v>
          </cell>
        </row>
        <row r="1795">
          <cell r="B1795">
            <v>1031</v>
          </cell>
          <cell r="C1795" t="str">
            <v>שדרות</v>
          </cell>
          <cell r="D1795">
            <v>17343</v>
          </cell>
          <cell r="E1795" t="str">
            <v>ק</v>
          </cell>
          <cell r="F1795" t="str">
            <v>ק שדרות</v>
          </cell>
          <cell r="G1795" t="str">
            <v>עוצמה לשדרות בראשות הרצל שאובי</v>
          </cell>
          <cell r="I1795" t="str">
            <v xml:space="preserve">שדרות </v>
          </cell>
          <cell r="J1795">
            <v>11405</v>
          </cell>
          <cell r="K1795">
            <v>11405</v>
          </cell>
          <cell r="L1795">
            <v>0.10705830775975449</v>
          </cell>
          <cell r="M1795">
            <v>1221</v>
          </cell>
          <cell r="N1795">
            <v>0.10705830775975449</v>
          </cell>
          <cell r="O1795">
            <v>1221</v>
          </cell>
          <cell r="P1795">
            <v>13</v>
          </cell>
          <cell r="Q1795" t="b">
            <v>1</v>
          </cell>
          <cell r="R1795">
            <v>1.4</v>
          </cell>
          <cell r="S1795">
            <v>877</v>
          </cell>
          <cell r="T1795">
            <v>9.6999999999999993</v>
          </cell>
          <cell r="U1795" t="str">
            <v>Gap</v>
          </cell>
          <cell r="V1795">
            <v>0</v>
          </cell>
          <cell r="W1795" t="str">
            <v>TRUE שדרות</v>
          </cell>
          <cell r="X1795">
            <v>8538</v>
          </cell>
          <cell r="Y1795">
            <v>2</v>
          </cell>
          <cell r="Z1795">
            <v>12</v>
          </cell>
          <cell r="AA1795" t="str">
            <v>Gap</v>
          </cell>
          <cell r="AB1795">
            <v>2</v>
          </cell>
        </row>
        <row r="1796">
          <cell r="B1796">
            <v>1031</v>
          </cell>
          <cell r="C1796" t="str">
            <v>שדרות</v>
          </cell>
          <cell r="D1796">
            <v>17343</v>
          </cell>
          <cell r="E1796" t="str">
            <v>שס</v>
          </cell>
          <cell r="F1796" t="str">
            <v>שס שדרות</v>
          </cell>
          <cell r="G1796" t="str">
            <v>התאחדות הספרדים העולמית שומרי תורה</v>
          </cell>
          <cell r="I1796" t="str">
            <v xml:space="preserve">שדרות </v>
          </cell>
          <cell r="J1796">
            <v>11405</v>
          </cell>
          <cell r="K1796">
            <v>11405</v>
          </cell>
          <cell r="L1796">
            <v>9.5221394125383607E-2</v>
          </cell>
          <cell r="M1796">
            <v>1086</v>
          </cell>
          <cell r="N1796">
            <v>9.5221394125383607E-2</v>
          </cell>
          <cell r="O1796">
            <v>1086</v>
          </cell>
          <cell r="P1796">
            <v>13</v>
          </cell>
          <cell r="Q1796" t="b">
            <v>1</v>
          </cell>
          <cell r="R1796">
            <v>1.2</v>
          </cell>
          <cell r="S1796">
            <v>877</v>
          </cell>
          <cell r="T1796">
            <v>9.6999999999999993</v>
          </cell>
          <cell r="U1796" t="str">
            <v>Gap</v>
          </cell>
          <cell r="V1796">
            <v>0</v>
          </cell>
          <cell r="W1796" t="str">
            <v>TRUE שדרות</v>
          </cell>
          <cell r="X1796">
            <v>8538</v>
          </cell>
          <cell r="Y1796">
            <v>2</v>
          </cell>
          <cell r="Z1796">
            <v>12</v>
          </cell>
          <cell r="AA1796" t="str">
            <v>Gap</v>
          </cell>
          <cell r="AB1796">
            <v>2</v>
          </cell>
        </row>
        <row r="1797">
          <cell r="B1797">
            <v>1031</v>
          </cell>
          <cell r="C1797" t="str">
            <v>שדרות</v>
          </cell>
          <cell r="D1797">
            <v>17343</v>
          </cell>
          <cell r="E1797" t="str">
            <v>ט</v>
          </cell>
          <cell r="F1797" t="str">
            <v>ט שדרות</v>
          </cell>
          <cell r="G1797" t="str">
            <v>שדרות לכולנו</v>
          </cell>
          <cell r="I1797" t="str">
            <v xml:space="preserve">שדרות </v>
          </cell>
          <cell r="J1797">
            <v>11405</v>
          </cell>
          <cell r="K1797">
            <v>11405</v>
          </cell>
          <cell r="L1797">
            <v>8.7417799210872421E-2</v>
          </cell>
          <cell r="M1797">
            <v>997</v>
          </cell>
          <cell r="N1797">
            <v>8.7417799210872421E-2</v>
          </cell>
          <cell r="O1797">
            <v>997</v>
          </cell>
          <cell r="P1797">
            <v>13</v>
          </cell>
          <cell r="Q1797" t="b">
            <v>1</v>
          </cell>
          <cell r="R1797">
            <v>1.1000000000000001</v>
          </cell>
          <cell r="S1797">
            <v>877</v>
          </cell>
          <cell r="T1797">
            <v>9.6999999999999993</v>
          </cell>
          <cell r="U1797" t="str">
            <v>Gap</v>
          </cell>
          <cell r="V1797">
            <v>0</v>
          </cell>
          <cell r="W1797" t="str">
            <v>TRUE שדרות</v>
          </cell>
          <cell r="X1797">
            <v>8538</v>
          </cell>
          <cell r="Y1797">
            <v>2</v>
          </cell>
          <cell r="Z1797">
            <v>12</v>
          </cell>
          <cell r="AA1797" t="str">
            <v>Gap</v>
          </cell>
          <cell r="AB1797">
            <v>2</v>
          </cell>
        </row>
        <row r="1798">
          <cell r="B1798">
            <v>1031</v>
          </cell>
          <cell r="C1798" t="str">
            <v>שדרות</v>
          </cell>
          <cell r="D1798">
            <v>17343</v>
          </cell>
          <cell r="E1798" t="str">
            <v>יש</v>
          </cell>
          <cell r="F1798" t="str">
            <v>יש שדרות</v>
          </cell>
          <cell r="G1798" t="str">
            <v>שדרות יכולה</v>
          </cell>
          <cell r="I1798" t="str">
            <v xml:space="preserve">שדרות </v>
          </cell>
          <cell r="J1798">
            <v>11405</v>
          </cell>
          <cell r="K1798">
            <v>11405</v>
          </cell>
          <cell r="L1798">
            <v>8.4436650591845686E-2</v>
          </cell>
          <cell r="M1798">
            <v>963</v>
          </cell>
          <cell r="N1798">
            <v>8.4436650591845686E-2</v>
          </cell>
          <cell r="O1798">
            <v>963</v>
          </cell>
          <cell r="P1798">
            <v>13</v>
          </cell>
          <cell r="Q1798" t="b">
            <v>1</v>
          </cell>
          <cell r="R1798">
            <v>1.1000000000000001</v>
          </cell>
          <cell r="S1798">
            <v>877</v>
          </cell>
          <cell r="T1798">
            <v>9.6999999999999993</v>
          </cell>
          <cell r="U1798" t="str">
            <v>Gap</v>
          </cell>
          <cell r="V1798">
            <v>0</v>
          </cell>
          <cell r="W1798" t="str">
            <v>TRUE שדרות</v>
          </cell>
          <cell r="X1798">
            <v>8538</v>
          </cell>
          <cell r="Y1798">
            <v>1</v>
          </cell>
          <cell r="Z1798">
            <v>12</v>
          </cell>
          <cell r="AA1798" t="str">
            <v>Gap</v>
          </cell>
          <cell r="AB1798">
            <v>1</v>
          </cell>
        </row>
        <row r="1799">
          <cell r="B1799">
            <v>1031</v>
          </cell>
          <cell r="C1799" t="str">
            <v>שדרות</v>
          </cell>
          <cell r="D1799">
            <v>17343</v>
          </cell>
          <cell r="E1799" t="str">
            <v>נצ</v>
          </cell>
          <cell r="F1799" t="str">
            <v>נצ שדרות</v>
          </cell>
          <cell r="G1799" t="str">
            <v>צעירים למען שדרות בראשות אביאל בן זיקרי</v>
          </cell>
          <cell r="I1799" t="str">
            <v xml:space="preserve">שדרות </v>
          </cell>
          <cell r="J1799">
            <v>11405</v>
          </cell>
          <cell r="K1799">
            <v>11405</v>
          </cell>
          <cell r="L1799">
            <v>8.2946076282332304E-2</v>
          </cell>
          <cell r="M1799">
            <v>946</v>
          </cell>
          <cell r="N1799">
            <v>8.2946076282332304E-2</v>
          </cell>
          <cell r="O1799">
            <v>945.99999999999989</v>
          </cell>
          <cell r="P1799">
            <v>13</v>
          </cell>
          <cell r="Q1799" t="b">
            <v>1</v>
          </cell>
          <cell r="R1799">
            <v>1.1000000000000001</v>
          </cell>
          <cell r="S1799">
            <v>877</v>
          </cell>
          <cell r="T1799">
            <v>9.6999999999999993</v>
          </cell>
          <cell r="U1799" t="str">
            <v>Gap</v>
          </cell>
          <cell r="V1799">
            <v>0</v>
          </cell>
          <cell r="W1799" t="str">
            <v>TRUE שדרות</v>
          </cell>
          <cell r="X1799">
            <v>8538</v>
          </cell>
          <cell r="Y1799">
            <v>1</v>
          </cell>
          <cell r="Z1799">
            <v>12</v>
          </cell>
          <cell r="AA1799" t="str">
            <v>Gap</v>
          </cell>
          <cell r="AB1799">
            <v>1</v>
          </cell>
        </row>
        <row r="1800">
          <cell r="B1800">
            <v>1031</v>
          </cell>
          <cell r="C1800" t="str">
            <v>שדרות</v>
          </cell>
          <cell r="D1800">
            <v>17343</v>
          </cell>
          <cell r="E1800" t="str">
            <v>ל</v>
          </cell>
          <cell r="F1800" t="str">
            <v>ל שדרות</v>
          </cell>
          <cell r="G1800" t="str">
            <v>ישראל ביתנו</v>
          </cell>
          <cell r="I1800" t="str">
            <v xml:space="preserve">שדרות </v>
          </cell>
          <cell r="J1800">
            <v>11405</v>
          </cell>
          <cell r="K1800">
            <v>11405</v>
          </cell>
          <cell r="L1800">
            <v>8.101709776413854E-2</v>
          </cell>
          <cell r="M1800">
            <v>924</v>
          </cell>
          <cell r="N1800">
            <v>8.101709776413854E-2</v>
          </cell>
          <cell r="O1800">
            <v>924</v>
          </cell>
          <cell r="P1800">
            <v>13</v>
          </cell>
          <cell r="Q1800" t="b">
            <v>1</v>
          </cell>
          <cell r="R1800">
            <v>1.1000000000000001</v>
          </cell>
          <cell r="S1800">
            <v>877</v>
          </cell>
          <cell r="T1800">
            <v>9.6999999999999993</v>
          </cell>
          <cell r="U1800" t="str">
            <v>Gap</v>
          </cell>
          <cell r="V1800">
            <v>0</v>
          </cell>
          <cell r="W1800" t="str">
            <v>TRUE שדרות</v>
          </cell>
          <cell r="X1800">
            <v>8538</v>
          </cell>
          <cell r="Y1800">
            <v>1</v>
          </cell>
          <cell r="Z1800">
            <v>12</v>
          </cell>
          <cell r="AA1800" t="str">
            <v>Gap</v>
          </cell>
          <cell r="AB1800">
            <v>1</v>
          </cell>
        </row>
        <row r="1801">
          <cell r="B1801">
            <v>1031</v>
          </cell>
          <cell r="C1801" t="str">
            <v>שדרות</v>
          </cell>
          <cell r="D1801">
            <v>17343</v>
          </cell>
          <cell r="E1801" t="str">
            <v>יד</v>
          </cell>
          <cell r="F1801" t="str">
            <v>יד שדרות</v>
          </cell>
          <cell r="G1801" t="str">
            <v>טוב לשדרות בראשות מיכאל אמסלם</v>
          </cell>
          <cell r="I1801" t="str">
            <v xml:space="preserve">שדרות </v>
          </cell>
          <cell r="J1801">
            <v>11405</v>
          </cell>
          <cell r="K1801">
            <v>11405</v>
          </cell>
          <cell r="L1801">
            <v>7.163524769837791E-2</v>
          </cell>
          <cell r="M1801">
            <v>817</v>
          </cell>
          <cell r="N1801">
            <v>7.163524769837791E-2</v>
          </cell>
          <cell r="O1801">
            <v>817.00000000000011</v>
          </cell>
          <cell r="P1801">
            <v>13</v>
          </cell>
          <cell r="Q1801" t="b">
            <v>1</v>
          </cell>
          <cell r="R1801">
            <v>0.9</v>
          </cell>
          <cell r="S1801">
            <v>877</v>
          </cell>
          <cell r="T1801">
            <v>9.6999999999999993</v>
          </cell>
          <cell r="U1801" t="str">
            <v>Gap</v>
          </cell>
          <cell r="V1801">
            <v>0</v>
          </cell>
          <cell r="W1801" t="str">
            <v>TRUE שדרות</v>
          </cell>
          <cell r="X1801">
            <v>8538</v>
          </cell>
          <cell r="Y1801">
            <v>1</v>
          </cell>
          <cell r="Z1801">
            <v>12</v>
          </cell>
          <cell r="AA1801" t="str">
            <v>Gap</v>
          </cell>
          <cell r="AB1801">
            <v>1</v>
          </cell>
        </row>
        <row r="1802">
          <cell r="B1802">
            <v>1031</v>
          </cell>
          <cell r="C1802" t="str">
            <v>שדרות</v>
          </cell>
          <cell r="D1802">
            <v>17343</v>
          </cell>
          <cell r="E1802" t="str">
            <v>אמש</v>
          </cell>
          <cell r="F1802" t="str">
            <v>אמש שדרות</v>
          </cell>
          <cell r="G1802" t="str">
            <v>שדרות אחת בראשות דוד בוסקילה</v>
          </cell>
          <cell r="H1802" t="str">
            <v>בוסקילה דוד</v>
          </cell>
          <cell r="I1802" t="str">
            <v>שדרות בוסקילה דוד</v>
          </cell>
          <cell r="J1802">
            <v>11405</v>
          </cell>
          <cell r="K1802">
            <v>11405</v>
          </cell>
          <cell r="L1802">
            <v>5.4186760192897851E-2</v>
          </cell>
          <cell r="M1802">
            <v>618</v>
          </cell>
          <cell r="N1802">
            <v>5.4186760192897851E-2</v>
          </cell>
          <cell r="O1802">
            <v>618</v>
          </cell>
          <cell r="P1802">
            <v>13</v>
          </cell>
          <cell r="Q1802" t="b">
            <v>0</v>
          </cell>
          <cell r="R1802">
            <v>0</v>
          </cell>
          <cell r="S1802">
            <v>877</v>
          </cell>
          <cell r="T1802">
            <v>9.6999999999999993</v>
          </cell>
          <cell r="U1802" t="str">
            <v>Gap</v>
          </cell>
          <cell r="V1802">
            <v>0</v>
          </cell>
          <cell r="W1802" t="str">
            <v>FALSE שדרות</v>
          </cell>
          <cell r="X1802">
            <v>2867</v>
          </cell>
          <cell r="Y1802">
            <v>0</v>
          </cell>
          <cell r="Z1802">
            <v>12</v>
          </cell>
          <cell r="AA1802" t="str">
            <v>Gap</v>
          </cell>
          <cell r="AB1802">
            <v>0</v>
          </cell>
        </row>
        <row r="1803">
          <cell r="B1803">
            <v>1031</v>
          </cell>
          <cell r="C1803" t="str">
            <v>שדרות</v>
          </cell>
          <cell r="D1803">
            <v>17343</v>
          </cell>
          <cell r="E1803" t="str">
            <v>ח</v>
          </cell>
          <cell r="F1803" t="str">
            <v>ח שדרות</v>
          </cell>
          <cell r="G1803" t="str">
            <v>הקול שלך בעירייה בראשות אדוארד אמירגולוב</v>
          </cell>
          <cell r="I1803" t="str">
            <v xml:space="preserve">שדרות </v>
          </cell>
          <cell r="J1803">
            <v>11405</v>
          </cell>
          <cell r="K1803">
            <v>11405</v>
          </cell>
          <cell r="L1803">
            <v>5.1731696624287594E-2</v>
          </cell>
          <cell r="M1803">
            <v>590</v>
          </cell>
          <cell r="N1803">
            <v>5.1731696624287594E-2</v>
          </cell>
          <cell r="O1803">
            <v>590</v>
          </cell>
          <cell r="P1803">
            <v>13</v>
          </cell>
          <cell r="Q1803" t="b">
            <v>0</v>
          </cell>
          <cell r="R1803">
            <v>0</v>
          </cell>
          <cell r="S1803">
            <v>877</v>
          </cell>
          <cell r="T1803">
            <v>9.6999999999999993</v>
          </cell>
          <cell r="U1803" t="str">
            <v>Gap</v>
          </cell>
          <cell r="V1803">
            <v>0</v>
          </cell>
          <cell r="W1803" t="str">
            <v>FALSE שדרות</v>
          </cell>
          <cell r="X1803">
            <v>2867</v>
          </cell>
          <cell r="Y1803">
            <v>0</v>
          </cell>
          <cell r="Z1803">
            <v>12</v>
          </cell>
          <cell r="AA1803" t="str">
            <v>Gap</v>
          </cell>
          <cell r="AB1803">
            <v>0</v>
          </cell>
        </row>
        <row r="1804">
          <cell r="B1804">
            <v>1031</v>
          </cell>
          <cell r="C1804" t="str">
            <v>שדרות</v>
          </cell>
          <cell r="D1804">
            <v>17343</v>
          </cell>
          <cell r="E1804" t="str">
            <v>זך</v>
          </cell>
          <cell r="F1804" t="str">
            <v>זך שדרות</v>
          </cell>
          <cell r="G1804" t="str">
            <v>רשימת "מעוף" בראשות עו"ד יוסף פינחס כהן</v>
          </cell>
          <cell r="I1804" t="str">
            <v xml:space="preserve">שדרות </v>
          </cell>
          <cell r="J1804">
            <v>11405</v>
          </cell>
          <cell r="K1804">
            <v>11405</v>
          </cell>
          <cell r="L1804">
            <v>4.9978079789565977E-2</v>
          </cell>
          <cell r="M1804">
            <v>570</v>
          </cell>
          <cell r="N1804">
            <v>4.9978079789565977E-2</v>
          </cell>
          <cell r="O1804">
            <v>570</v>
          </cell>
          <cell r="P1804">
            <v>13</v>
          </cell>
          <cell r="Q1804" t="b">
            <v>0</v>
          </cell>
          <cell r="R1804">
            <v>0</v>
          </cell>
          <cell r="S1804">
            <v>877</v>
          </cell>
          <cell r="T1804">
            <v>9.6999999999999993</v>
          </cell>
          <cell r="U1804" t="str">
            <v>Gap</v>
          </cell>
          <cell r="V1804">
            <v>0</v>
          </cell>
          <cell r="W1804" t="str">
            <v>FALSE שדרות</v>
          </cell>
          <cell r="X1804">
            <v>2867</v>
          </cell>
          <cell r="Y1804">
            <v>0</v>
          </cell>
          <cell r="Z1804">
            <v>12</v>
          </cell>
          <cell r="AA1804" t="str">
            <v>Gap</v>
          </cell>
          <cell r="AB1804">
            <v>0</v>
          </cell>
        </row>
        <row r="1805">
          <cell r="B1805">
            <v>1031</v>
          </cell>
          <cell r="C1805" t="str">
            <v>שדרות</v>
          </cell>
          <cell r="D1805">
            <v>17343</v>
          </cell>
          <cell r="E1805" t="str">
            <v>ע</v>
          </cell>
          <cell r="F1805" t="str">
            <v>ע שדרות</v>
          </cell>
          <cell r="G1805" t="str">
            <v>שדרות חזקה</v>
          </cell>
          <cell r="H1805" t="str">
            <v>רבינוביץ' אליהו אלונה</v>
          </cell>
          <cell r="I1805" t="str">
            <v>שדרות רבינוביץ' אליהו אלונה</v>
          </cell>
          <cell r="J1805">
            <v>11405</v>
          </cell>
          <cell r="K1805">
            <v>11405</v>
          </cell>
          <cell r="L1805">
            <v>4.1823761508110478E-2</v>
          </cell>
          <cell r="M1805">
            <v>477</v>
          </cell>
          <cell r="N1805">
            <v>4.1823761508110478E-2</v>
          </cell>
          <cell r="O1805">
            <v>477</v>
          </cell>
          <cell r="P1805">
            <v>13</v>
          </cell>
          <cell r="Q1805" t="b">
            <v>0</v>
          </cell>
          <cell r="R1805">
            <v>0</v>
          </cell>
          <cell r="S1805">
            <v>877</v>
          </cell>
          <cell r="T1805">
            <v>9.6999999999999993</v>
          </cell>
          <cell r="U1805" t="str">
            <v>Gap</v>
          </cell>
          <cell r="V1805">
            <v>0</v>
          </cell>
          <cell r="W1805" t="str">
            <v>FALSE שדרות</v>
          </cell>
          <cell r="X1805">
            <v>2867</v>
          </cell>
          <cell r="Y1805">
            <v>0</v>
          </cell>
          <cell r="Z1805">
            <v>12</v>
          </cell>
          <cell r="AA1805" t="str">
            <v>Gap</v>
          </cell>
          <cell r="AB1805">
            <v>0</v>
          </cell>
        </row>
        <row r="1806">
          <cell r="B1806">
            <v>1031</v>
          </cell>
          <cell r="C1806" t="str">
            <v>שדרות</v>
          </cell>
          <cell r="D1806">
            <v>17343</v>
          </cell>
          <cell r="E1806" t="str">
            <v>ני</v>
          </cell>
          <cell r="F1806" t="str">
            <v>ני שדרות</v>
          </cell>
          <cell r="G1806" t="str">
            <v>תנועת ישראל עם אחד בראשות הרב יחיא עמרם אלעזרה</v>
          </cell>
          <cell r="I1806" t="str">
            <v xml:space="preserve">שדרות </v>
          </cell>
          <cell r="J1806">
            <v>11405</v>
          </cell>
          <cell r="K1806">
            <v>11405</v>
          </cell>
          <cell r="L1806">
            <v>3.3143358176238494E-2</v>
          </cell>
          <cell r="M1806">
            <v>378</v>
          </cell>
          <cell r="N1806">
            <v>3.3143358176238494E-2</v>
          </cell>
          <cell r="O1806">
            <v>378</v>
          </cell>
          <cell r="P1806">
            <v>13</v>
          </cell>
          <cell r="Q1806" t="b">
            <v>0</v>
          </cell>
          <cell r="R1806">
            <v>0</v>
          </cell>
          <cell r="S1806">
            <v>877</v>
          </cell>
          <cell r="T1806">
            <v>9.6999999999999993</v>
          </cell>
          <cell r="U1806" t="str">
            <v>Gap</v>
          </cell>
          <cell r="V1806">
            <v>0</v>
          </cell>
          <cell r="W1806" t="str">
            <v>FALSE שדרות</v>
          </cell>
          <cell r="X1806">
            <v>2867</v>
          </cell>
          <cell r="Y1806">
            <v>0</v>
          </cell>
          <cell r="Z1806">
            <v>12</v>
          </cell>
          <cell r="AA1806" t="str">
            <v>Gap</v>
          </cell>
          <cell r="AB1806">
            <v>0</v>
          </cell>
        </row>
        <row r="1807">
          <cell r="B1807">
            <v>1031</v>
          </cell>
          <cell r="C1807" t="str">
            <v>שדרות</v>
          </cell>
          <cell r="D1807">
            <v>17343</v>
          </cell>
          <cell r="E1807" t="str">
            <v>פה</v>
          </cell>
          <cell r="F1807" t="str">
            <v>פה שדרות</v>
          </cell>
          <cell r="G1807" t="str">
            <v>עתיד חדש לשדרות בראשות ביטון דבורה</v>
          </cell>
          <cell r="H1807" t="str">
            <v>ביטון דבורה</v>
          </cell>
          <cell r="I1807" t="str">
            <v>שדרות ביטון דבורה</v>
          </cell>
          <cell r="J1807">
            <v>11405</v>
          </cell>
          <cell r="K1807">
            <v>11405</v>
          </cell>
          <cell r="L1807">
            <v>1.6220955721174924E-2</v>
          </cell>
          <cell r="M1807">
            <v>185</v>
          </cell>
          <cell r="N1807">
            <v>1.6220955721174924E-2</v>
          </cell>
          <cell r="O1807">
            <v>185</v>
          </cell>
          <cell r="P1807">
            <v>13</v>
          </cell>
          <cell r="Q1807" t="b">
            <v>0</v>
          </cell>
          <cell r="R1807">
            <v>0</v>
          </cell>
          <cell r="S1807">
            <v>877</v>
          </cell>
          <cell r="T1807">
            <v>9.6999999999999993</v>
          </cell>
          <cell r="U1807" t="str">
            <v>Gap</v>
          </cell>
          <cell r="V1807">
            <v>0</v>
          </cell>
          <cell r="W1807" t="str">
            <v>FALSE שדרות</v>
          </cell>
          <cell r="X1807">
            <v>2867</v>
          </cell>
          <cell r="Y1807">
            <v>0</v>
          </cell>
          <cell r="Z1807">
            <v>12</v>
          </cell>
          <cell r="AA1807" t="str">
            <v>Gap</v>
          </cell>
          <cell r="AB1807">
            <v>0</v>
          </cell>
        </row>
        <row r="1808">
          <cell r="B1808">
            <v>1031</v>
          </cell>
          <cell r="C1808" t="str">
            <v>שדרות</v>
          </cell>
          <cell r="D1808">
            <v>17343</v>
          </cell>
          <cell r="E1808" t="str">
            <v>ץ</v>
          </cell>
          <cell r="F1808" t="str">
            <v>ץ שדרות</v>
          </cell>
          <cell r="G1808" t="str">
            <v>שדרות בסטייל עם סימו סטייל</v>
          </cell>
          <cell r="I1808" t="str">
            <v xml:space="preserve">שדרות </v>
          </cell>
          <cell r="J1808">
            <v>11405</v>
          </cell>
          <cell r="K1808">
            <v>11405</v>
          </cell>
          <cell r="L1808">
            <v>4.2963612450679523E-3</v>
          </cell>
          <cell r="M1808">
            <v>49</v>
          </cell>
          <cell r="N1808">
            <v>4.2963612450679523E-3</v>
          </cell>
          <cell r="O1808">
            <v>48.999999999999993</v>
          </cell>
          <cell r="P1808">
            <v>13</v>
          </cell>
          <cell r="Q1808" t="b">
            <v>0</v>
          </cell>
          <cell r="R1808">
            <v>0</v>
          </cell>
          <cell r="S1808">
            <v>877</v>
          </cell>
          <cell r="T1808">
            <v>9.6999999999999993</v>
          </cell>
          <cell r="U1808" t="str">
            <v>Gap</v>
          </cell>
          <cell r="V1808">
            <v>0</v>
          </cell>
          <cell r="W1808" t="str">
            <v>FALSE שדרות</v>
          </cell>
          <cell r="X1808">
            <v>2867</v>
          </cell>
          <cell r="Y1808">
            <v>0</v>
          </cell>
          <cell r="Z1808">
            <v>12</v>
          </cell>
          <cell r="AA1808" t="str">
            <v>Gap</v>
          </cell>
          <cell r="AB1808">
            <v>0</v>
          </cell>
        </row>
        <row r="1809">
          <cell r="B1809">
            <v>1304</v>
          </cell>
          <cell r="C1809" t="str">
            <v>שוהם</v>
          </cell>
          <cell r="D1809">
            <v>13785</v>
          </cell>
          <cell r="E1809" t="str">
            <v>פז</v>
          </cell>
          <cell r="F1809" t="str">
            <v>פז שוהם</v>
          </cell>
          <cell r="G1809" t="str">
            <v>שוהם שלנו</v>
          </cell>
          <cell r="H1809" t="str">
            <v>ליבנה לובטון גיל</v>
          </cell>
          <cell r="I1809" t="str">
            <v>שוהם ליבנה לובטון גיל</v>
          </cell>
          <cell r="J1809">
            <v>7532</v>
          </cell>
          <cell r="K1809">
            <v>7532</v>
          </cell>
          <cell r="L1809">
            <v>0.40480616038236855</v>
          </cell>
          <cell r="M1809">
            <v>3049</v>
          </cell>
          <cell r="N1809">
            <v>0.40480616038236855</v>
          </cell>
          <cell r="O1809">
            <v>3049</v>
          </cell>
          <cell r="P1809">
            <v>13</v>
          </cell>
          <cell r="Q1809" t="b">
            <v>1</v>
          </cell>
          <cell r="R1809">
            <v>5.3</v>
          </cell>
          <cell r="S1809">
            <v>579</v>
          </cell>
          <cell r="T1809">
            <v>12.1</v>
          </cell>
          <cell r="U1809" t="str">
            <v>Gap</v>
          </cell>
          <cell r="V1809">
            <v>1</v>
          </cell>
          <cell r="W1809" t="str">
            <v>TRUE שוהם</v>
          </cell>
          <cell r="X1809">
            <v>7000</v>
          </cell>
          <cell r="Y1809">
            <v>6</v>
          </cell>
          <cell r="Z1809">
            <v>13</v>
          </cell>
          <cell r="AA1809" t="str">
            <v/>
          </cell>
          <cell r="AB1809">
            <v>7</v>
          </cell>
        </row>
        <row r="1810">
          <cell r="B1810">
            <v>1304</v>
          </cell>
          <cell r="C1810" t="str">
            <v>שוהם</v>
          </cell>
          <cell r="D1810">
            <v>13785</v>
          </cell>
          <cell r="E1810" t="str">
            <v>ת</v>
          </cell>
          <cell r="F1810" t="str">
            <v>ת שוהם</v>
          </cell>
          <cell r="G1810" t="str">
            <v>שוהם בתנופה</v>
          </cell>
          <cell r="I1810" t="str">
            <v xml:space="preserve">שוהם </v>
          </cell>
          <cell r="J1810">
            <v>7532</v>
          </cell>
          <cell r="K1810">
            <v>7532</v>
          </cell>
          <cell r="L1810">
            <v>0.2219861922464153</v>
          </cell>
          <cell r="M1810">
            <v>1672</v>
          </cell>
          <cell r="N1810">
            <v>0.2219861922464153</v>
          </cell>
          <cell r="O1810">
            <v>1672</v>
          </cell>
          <cell r="P1810">
            <v>13</v>
          </cell>
          <cell r="Q1810" t="b">
            <v>1</v>
          </cell>
          <cell r="R1810">
            <v>2.9</v>
          </cell>
          <cell r="S1810">
            <v>579</v>
          </cell>
          <cell r="T1810">
            <v>12.1</v>
          </cell>
          <cell r="U1810" t="str">
            <v>Gap</v>
          </cell>
          <cell r="V1810">
            <v>0</v>
          </cell>
          <cell r="W1810" t="str">
            <v>TRUE שוהם</v>
          </cell>
          <cell r="X1810">
            <v>7000</v>
          </cell>
          <cell r="Y1810">
            <v>3</v>
          </cell>
          <cell r="Z1810">
            <v>13</v>
          </cell>
          <cell r="AA1810" t="str">
            <v/>
          </cell>
          <cell r="AB1810">
            <v>3</v>
          </cell>
        </row>
        <row r="1811">
          <cell r="B1811">
            <v>1304</v>
          </cell>
          <cell r="C1811" t="str">
            <v>שוהם</v>
          </cell>
          <cell r="D1811">
            <v>13785</v>
          </cell>
          <cell r="E1811" t="str">
            <v>זך</v>
          </cell>
          <cell r="F1811" t="str">
            <v>זך שוהם</v>
          </cell>
          <cell r="G1811" t="str">
            <v>יחד</v>
          </cell>
          <cell r="I1811" t="str">
            <v xml:space="preserve">שוהם </v>
          </cell>
          <cell r="J1811">
            <v>7532</v>
          </cell>
          <cell r="K1811">
            <v>7532</v>
          </cell>
          <cell r="L1811">
            <v>0.1090015932023367</v>
          </cell>
          <cell r="M1811">
            <v>821</v>
          </cell>
          <cell r="N1811">
            <v>0.1090015932023367</v>
          </cell>
          <cell r="O1811">
            <v>821</v>
          </cell>
          <cell r="P1811">
            <v>13</v>
          </cell>
          <cell r="Q1811" t="b">
            <v>1</v>
          </cell>
          <cell r="R1811">
            <v>1.4</v>
          </cell>
          <cell r="S1811">
            <v>579</v>
          </cell>
          <cell r="T1811">
            <v>12.1</v>
          </cell>
          <cell r="U1811" t="str">
            <v>Gap</v>
          </cell>
          <cell r="V1811">
            <v>0</v>
          </cell>
          <cell r="W1811" t="str">
            <v>TRUE שוהם</v>
          </cell>
          <cell r="X1811">
            <v>7000</v>
          </cell>
          <cell r="Y1811">
            <v>2</v>
          </cell>
          <cell r="Z1811">
            <v>13</v>
          </cell>
          <cell r="AA1811" t="str">
            <v/>
          </cell>
          <cell r="AB1811">
            <v>2</v>
          </cell>
        </row>
        <row r="1812">
          <cell r="B1812">
            <v>1304</v>
          </cell>
          <cell r="C1812" t="str">
            <v>שוהם</v>
          </cell>
          <cell r="D1812">
            <v>13785</v>
          </cell>
          <cell r="E1812" t="str">
            <v>טב</v>
          </cell>
          <cell r="F1812" t="str">
            <v>טב שוהם</v>
          </cell>
          <cell r="G1812" t="str">
            <v>מאמינים בשוהם הבית היהודי</v>
          </cell>
          <cell r="I1812" t="str">
            <v xml:space="preserve">שוהם </v>
          </cell>
          <cell r="J1812">
            <v>7532</v>
          </cell>
          <cell r="K1812">
            <v>7532</v>
          </cell>
          <cell r="L1812">
            <v>9.9176845459373345E-2</v>
          </cell>
          <cell r="M1812">
            <v>747</v>
          </cell>
          <cell r="N1812">
            <v>9.9176845459373345E-2</v>
          </cell>
          <cell r="O1812">
            <v>747</v>
          </cell>
          <cell r="P1812">
            <v>13</v>
          </cell>
          <cell r="Q1812" t="b">
            <v>1</v>
          </cell>
          <cell r="R1812">
            <v>1.3</v>
          </cell>
          <cell r="S1812">
            <v>579</v>
          </cell>
          <cell r="T1812">
            <v>12.1</v>
          </cell>
          <cell r="U1812" t="str">
            <v>Gap</v>
          </cell>
          <cell r="V1812">
            <v>0</v>
          </cell>
          <cell r="W1812" t="str">
            <v>TRUE שוהם</v>
          </cell>
          <cell r="X1812">
            <v>7000</v>
          </cell>
          <cell r="Y1812">
            <v>1</v>
          </cell>
          <cell r="Z1812">
            <v>13</v>
          </cell>
          <cell r="AA1812" t="str">
            <v/>
          </cell>
          <cell r="AB1812">
            <v>1</v>
          </cell>
        </row>
        <row r="1813">
          <cell r="B1813">
            <v>1304</v>
          </cell>
          <cell r="C1813" t="str">
            <v>שוהם</v>
          </cell>
          <cell r="D1813">
            <v>13785</v>
          </cell>
          <cell r="E1813" t="str">
            <v>ע</v>
          </cell>
          <cell r="F1813" t="str">
            <v>ע שוהם</v>
          </cell>
          <cell r="G1813" t="str">
            <v>עתיד לשוהם בראשות יוסי לוי</v>
          </cell>
          <cell r="H1813" t="str">
            <v>לוי יוסי</v>
          </cell>
          <cell r="I1813" t="str">
            <v>שוהם לוי יוסי</v>
          </cell>
          <cell r="J1813">
            <v>7532</v>
          </cell>
          <cell r="K1813">
            <v>7532</v>
          </cell>
          <cell r="L1813">
            <v>9.4397238449283064E-2</v>
          </cell>
          <cell r="M1813">
            <v>711</v>
          </cell>
          <cell r="N1813">
            <v>9.4397238449283064E-2</v>
          </cell>
          <cell r="O1813">
            <v>711</v>
          </cell>
          <cell r="P1813">
            <v>13</v>
          </cell>
          <cell r="Q1813" t="b">
            <v>1</v>
          </cell>
          <cell r="R1813">
            <v>1.2</v>
          </cell>
          <cell r="S1813">
            <v>579</v>
          </cell>
          <cell r="T1813">
            <v>12.1</v>
          </cell>
          <cell r="U1813" t="str">
            <v>Gap</v>
          </cell>
          <cell r="V1813">
            <v>0</v>
          </cell>
          <cell r="W1813" t="str">
            <v>TRUE שוהם</v>
          </cell>
          <cell r="X1813">
            <v>7000</v>
          </cell>
          <cell r="Y1813">
            <v>1</v>
          </cell>
          <cell r="Z1813">
            <v>13</v>
          </cell>
          <cell r="AA1813" t="str">
            <v/>
          </cell>
          <cell r="AB1813">
            <v>1</v>
          </cell>
        </row>
        <row r="1814">
          <cell r="B1814">
            <v>1304</v>
          </cell>
          <cell r="C1814" t="str">
            <v>שוהם</v>
          </cell>
          <cell r="D1814">
            <v>13785</v>
          </cell>
          <cell r="E1814" t="str">
            <v>ר</v>
          </cell>
          <cell r="F1814" t="str">
            <v>ר שוהם</v>
          </cell>
          <cell r="G1814" t="str">
            <v>אוהבי שוהם</v>
          </cell>
          <cell r="I1814" t="str">
            <v xml:space="preserve">שוהם </v>
          </cell>
          <cell r="J1814">
            <v>7532</v>
          </cell>
          <cell r="K1814">
            <v>7532</v>
          </cell>
          <cell r="L1814">
            <v>3.1598513011152414E-2</v>
          </cell>
          <cell r="M1814">
            <v>238</v>
          </cell>
          <cell r="N1814">
            <v>3.1598513011152414E-2</v>
          </cell>
          <cell r="O1814">
            <v>237.99999999999997</v>
          </cell>
          <cell r="P1814">
            <v>13</v>
          </cell>
          <cell r="Q1814" t="b">
            <v>0</v>
          </cell>
          <cell r="R1814">
            <v>0</v>
          </cell>
          <cell r="S1814">
            <v>579</v>
          </cell>
          <cell r="T1814">
            <v>12.1</v>
          </cell>
          <cell r="U1814" t="str">
            <v>Gap</v>
          </cell>
          <cell r="V1814">
            <v>0</v>
          </cell>
          <cell r="W1814" t="str">
            <v>FALSE שוהם</v>
          </cell>
          <cell r="X1814">
            <v>532</v>
          </cell>
          <cell r="Y1814">
            <v>0</v>
          </cell>
          <cell r="Z1814">
            <v>13</v>
          </cell>
          <cell r="AA1814" t="str">
            <v/>
          </cell>
          <cell r="AB1814">
            <v>0</v>
          </cell>
        </row>
        <row r="1815">
          <cell r="B1815">
            <v>1304</v>
          </cell>
          <cell r="C1815" t="str">
            <v>שוהם</v>
          </cell>
          <cell r="D1815">
            <v>13785</v>
          </cell>
          <cell r="E1815" t="str">
            <v>יא</v>
          </cell>
          <cell r="F1815" t="str">
            <v>יא שוהם</v>
          </cell>
          <cell r="G1815" t="str">
            <v>תנועת יהב</v>
          </cell>
          <cell r="I1815" t="str">
            <v xml:space="preserve">שוהם </v>
          </cell>
          <cell r="J1815">
            <v>7532</v>
          </cell>
          <cell r="K1815">
            <v>7532</v>
          </cell>
          <cell r="L1815">
            <v>2.4827403080191185E-2</v>
          </cell>
          <cell r="M1815">
            <v>187</v>
          </cell>
          <cell r="N1815">
            <v>2.4827403080191185E-2</v>
          </cell>
          <cell r="O1815">
            <v>187</v>
          </cell>
          <cell r="P1815">
            <v>13</v>
          </cell>
          <cell r="Q1815" t="b">
            <v>0</v>
          </cell>
          <cell r="R1815">
            <v>0</v>
          </cell>
          <cell r="S1815">
            <v>579</v>
          </cell>
          <cell r="T1815">
            <v>12.1</v>
          </cell>
          <cell r="U1815" t="str">
            <v>Gap</v>
          </cell>
          <cell r="V1815">
            <v>0</v>
          </cell>
          <cell r="W1815" t="str">
            <v>FALSE שוהם</v>
          </cell>
          <cell r="X1815">
            <v>532</v>
          </cell>
          <cell r="Y1815">
            <v>0</v>
          </cell>
          <cell r="Z1815">
            <v>13</v>
          </cell>
          <cell r="AA1815" t="str">
            <v/>
          </cell>
          <cell r="AB1815">
            <v>0</v>
          </cell>
        </row>
        <row r="1816">
          <cell r="B1816">
            <v>1304</v>
          </cell>
          <cell r="C1816" t="str">
            <v>שוהם</v>
          </cell>
          <cell r="D1816">
            <v>13785</v>
          </cell>
          <cell r="E1816" t="str">
            <v>דש</v>
          </cell>
          <cell r="F1816" t="str">
            <v>דש שוהם</v>
          </cell>
          <cell r="G1816" t="str">
            <v>תקווה חדשה למען שוהם</v>
          </cell>
          <cell r="I1816" t="str">
            <v xml:space="preserve">שוהם </v>
          </cell>
          <cell r="J1816">
            <v>7532</v>
          </cell>
          <cell r="K1816">
            <v>7532</v>
          </cell>
          <cell r="L1816">
            <v>1.4206054168879448E-2</v>
          </cell>
          <cell r="M1816">
            <v>107</v>
          </cell>
          <cell r="N1816">
            <v>1.4206054168879448E-2</v>
          </cell>
          <cell r="O1816">
            <v>107</v>
          </cell>
          <cell r="P1816">
            <v>13</v>
          </cell>
          <cell r="Q1816" t="b">
            <v>0</v>
          </cell>
          <cell r="R1816">
            <v>0</v>
          </cell>
          <cell r="S1816">
            <v>579</v>
          </cell>
          <cell r="T1816">
            <v>12.1</v>
          </cell>
          <cell r="U1816" t="str">
            <v>Gap</v>
          </cell>
          <cell r="V1816">
            <v>0</v>
          </cell>
          <cell r="W1816" t="str">
            <v>FALSE שוהם</v>
          </cell>
          <cell r="X1816">
            <v>532</v>
          </cell>
          <cell r="Y1816">
            <v>0</v>
          </cell>
          <cell r="Z1816">
            <v>13</v>
          </cell>
          <cell r="AA1816" t="str">
            <v/>
          </cell>
          <cell r="AB1816">
            <v>0</v>
          </cell>
        </row>
        <row r="1817">
          <cell r="B1817">
            <v>812</v>
          </cell>
          <cell r="C1817" t="str">
            <v>שלומי</v>
          </cell>
          <cell r="D1817">
            <v>4883</v>
          </cell>
          <cell r="E1817" t="str">
            <v>ף</v>
          </cell>
          <cell r="F1817" t="str">
            <v>ף שלומי</v>
          </cell>
          <cell r="G1817" t="str">
            <v>דחף ליכוד בראשות גבי נעמן</v>
          </cell>
          <cell r="H1817" t="str">
            <v>נעמן גבריאל-גבי</v>
          </cell>
          <cell r="I1817" t="str">
            <v>שלומי נעמן גבריאל-גבי</v>
          </cell>
          <cell r="J1817">
            <v>3478</v>
          </cell>
          <cell r="K1817">
            <v>3478</v>
          </cell>
          <cell r="L1817">
            <v>0.32489936745255893</v>
          </cell>
          <cell r="M1817">
            <v>1130</v>
          </cell>
          <cell r="N1817">
            <v>0.32489936745255893</v>
          </cell>
          <cell r="O1817">
            <v>1130</v>
          </cell>
          <cell r="P1817">
            <v>9</v>
          </cell>
          <cell r="Q1817" t="b">
            <v>1</v>
          </cell>
          <cell r="R1817">
            <v>2.9</v>
          </cell>
          <cell r="S1817">
            <v>386</v>
          </cell>
          <cell r="T1817">
            <v>8.6</v>
          </cell>
          <cell r="U1817" t="str">
            <v>Gap</v>
          </cell>
          <cell r="V1817">
            <v>1</v>
          </cell>
          <cell r="W1817" t="str">
            <v>TRUE שלומי</v>
          </cell>
          <cell r="X1817">
            <v>3305</v>
          </cell>
          <cell r="Y1817">
            <v>3</v>
          </cell>
          <cell r="Z1817">
            <v>9</v>
          </cell>
          <cell r="AA1817" t="str">
            <v/>
          </cell>
          <cell r="AB1817">
            <v>4</v>
          </cell>
        </row>
        <row r="1818">
          <cell r="B1818">
            <v>812</v>
          </cell>
          <cell r="C1818" t="str">
            <v>שלומי</v>
          </cell>
          <cell r="D1818">
            <v>4883</v>
          </cell>
          <cell r="E1818" t="str">
            <v>טב</v>
          </cell>
          <cell r="F1818" t="str">
            <v>טב שלומי</v>
          </cell>
          <cell r="G1818" t="str">
            <v>האיחוד הלאומי- תקומה</v>
          </cell>
          <cell r="H1818" t="str">
            <v>דר דוד</v>
          </cell>
          <cell r="I1818" t="str">
            <v>שלומי דר דוד</v>
          </cell>
          <cell r="J1818">
            <v>3478</v>
          </cell>
          <cell r="K1818">
            <v>3478</v>
          </cell>
          <cell r="L1818">
            <v>0.21276595744680851</v>
          </cell>
          <cell r="M1818">
            <v>740</v>
          </cell>
          <cell r="N1818">
            <v>0.21276595744680851</v>
          </cell>
          <cell r="O1818">
            <v>740</v>
          </cell>
          <cell r="P1818">
            <v>9</v>
          </cell>
          <cell r="Q1818" t="b">
            <v>1</v>
          </cell>
          <cell r="R1818">
            <v>1.9</v>
          </cell>
          <cell r="S1818">
            <v>386</v>
          </cell>
          <cell r="T1818">
            <v>8.6</v>
          </cell>
          <cell r="U1818" t="str">
            <v>Gap</v>
          </cell>
          <cell r="V1818">
            <v>0</v>
          </cell>
          <cell r="W1818" t="str">
            <v>TRUE שלומי</v>
          </cell>
          <cell r="X1818">
            <v>3305</v>
          </cell>
          <cell r="Y1818">
            <v>2</v>
          </cell>
          <cell r="Z1818">
            <v>9</v>
          </cell>
          <cell r="AA1818" t="str">
            <v/>
          </cell>
          <cell r="AB1818">
            <v>2</v>
          </cell>
        </row>
        <row r="1819">
          <cell r="B1819">
            <v>812</v>
          </cell>
          <cell r="C1819" t="str">
            <v>שלומי</v>
          </cell>
          <cell r="D1819">
            <v>4883</v>
          </cell>
          <cell r="E1819" t="str">
            <v>ל</v>
          </cell>
          <cell r="F1819" t="str">
            <v>ל שלומי</v>
          </cell>
          <cell r="G1819" t="str">
            <v>שלומי ביתנו</v>
          </cell>
          <cell r="I1819" t="str">
            <v xml:space="preserve">שלומי </v>
          </cell>
          <cell r="J1819">
            <v>3478</v>
          </cell>
          <cell r="K1819">
            <v>3478</v>
          </cell>
          <cell r="L1819">
            <v>0.14002300172512938</v>
          </cell>
          <cell r="M1819">
            <v>487</v>
          </cell>
          <cell r="N1819">
            <v>0.14002300172512938</v>
          </cell>
          <cell r="O1819">
            <v>487</v>
          </cell>
          <cell r="P1819">
            <v>9</v>
          </cell>
          <cell r="Q1819" t="b">
            <v>1</v>
          </cell>
          <cell r="R1819">
            <v>1.3</v>
          </cell>
          <cell r="S1819">
            <v>386</v>
          </cell>
          <cell r="T1819">
            <v>8.6</v>
          </cell>
          <cell r="U1819" t="str">
            <v>Gap</v>
          </cell>
          <cell r="V1819">
            <v>0</v>
          </cell>
          <cell r="W1819" t="str">
            <v>TRUE שלומי</v>
          </cell>
          <cell r="X1819">
            <v>3305</v>
          </cell>
          <cell r="Y1819">
            <v>1</v>
          </cell>
          <cell r="Z1819">
            <v>9</v>
          </cell>
          <cell r="AA1819" t="str">
            <v/>
          </cell>
          <cell r="AB1819">
            <v>1</v>
          </cell>
        </row>
        <row r="1820">
          <cell r="B1820">
            <v>812</v>
          </cell>
          <cell r="C1820" t="str">
            <v>שלומי</v>
          </cell>
          <cell r="D1820">
            <v>4883</v>
          </cell>
          <cell r="E1820" t="str">
            <v>שס</v>
          </cell>
          <cell r="F1820" t="str">
            <v>שס שלומי</v>
          </cell>
          <cell r="G1820" t="str">
            <v>התאחדות הספרדים העולמית שומרי תורה</v>
          </cell>
          <cell r="I1820" t="str">
            <v xml:space="preserve">שלומי </v>
          </cell>
          <cell r="J1820">
            <v>3478</v>
          </cell>
          <cell r="K1820">
            <v>3478</v>
          </cell>
          <cell r="L1820">
            <v>9.8619896492236916E-2</v>
          </cell>
          <cell r="M1820">
            <v>343</v>
          </cell>
          <cell r="N1820">
            <v>9.8619896492236916E-2</v>
          </cell>
          <cell r="O1820">
            <v>343</v>
          </cell>
          <cell r="P1820">
            <v>9</v>
          </cell>
          <cell r="Q1820" t="b">
            <v>1</v>
          </cell>
          <cell r="R1820">
            <v>0.9</v>
          </cell>
          <cell r="S1820">
            <v>386</v>
          </cell>
          <cell r="T1820">
            <v>8.6</v>
          </cell>
          <cell r="U1820" t="str">
            <v>Gap</v>
          </cell>
          <cell r="V1820">
            <v>0</v>
          </cell>
          <cell r="W1820" t="str">
            <v>TRUE שלומי</v>
          </cell>
          <cell r="X1820">
            <v>3305</v>
          </cell>
          <cell r="Y1820">
            <v>1</v>
          </cell>
          <cell r="Z1820">
            <v>9</v>
          </cell>
          <cell r="AA1820" t="str">
            <v/>
          </cell>
          <cell r="AB1820">
            <v>1</v>
          </cell>
        </row>
        <row r="1821">
          <cell r="B1821">
            <v>812</v>
          </cell>
          <cell r="C1821" t="str">
            <v>שלומי</v>
          </cell>
          <cell r="D1821">
            <v>4883</v>
          </cell>
          <cell r="E1821" t="str">
            <v>נץ</v>
          </cell>
          <cell r="F1821" t="str">
            <v>נץ שלומי</v>
          </cell>
          <cell r="G1821" t="str">
            <v>שלומי עולה</v>
          </cell>
          <cell r="I1821" t="str">
            <v xml:space="preserve">שלומי </v>
          </cell>
          <cell r="J1821">
            <v>3478</v>
          </cell>
          <cell r="K1821">
            <v>3478</v>
          </cell>
          <cell r="L1821">
            <v>9.0281771132834962E-2</v>
          </cell>
          <cell r="M1821">
            <v>314</v>
          </cell>
          <cell r="N1821">
            <v>9.0281771132834962E-2</v>
          </cell>
          <cell r="O1821">
            <v>314</v>
          </cell>
          <cell r="P1821">
            <v>9</v>
          </cell>
          <cell r="Q1821" t="b">
            <v>1</v>
          </cell>
          <cell r="R1821">
            <v>0.8</v>
          </cell>
          <cell r="S1821">
            <v>386</v>
          </cell>
          <cell r="T1821">
            <v>8.6</v>
          </cell>
          <cell r="U1821" t="str">
            <v>Gap</v>
          </cell>
          <cell r="V1821">
            <v>0</v>
          </cell>
          <cell r="W1821" t="str">
            <v>TRUE שלומי</v>
          </cell>
          <cell r="X1821">
            <v>3305</v>
          </cell>
          <cell r="Y1821">
            <v>1</v>
          </cell>
          <cell r="Z1821">
            <v>9</v>
          </cell>
          <cell r="AA1821" t="str">
            <v/>
          </cell>
          <cell r="AB1821">
            <v>1</v>
          </cell>
        </row>
        <row r="1822">
          <cell r="B1822">
            <v>812</v>
          </cell>
          <cell r="C1822" t="str">
            <v>שלומי</v>
          </cell>
          <cell r="D1822">
            <v>4883</v>
          </cell>
          <cell r="E1822" t="str">
            <v>חי</v>
          </cell>
          <cell r="F1822" t="str">
            <v>חי שלומי</v>
          </cell>
          <cell r="G1822" t="str">
            <v>אופק חדש</v>
          </cell>
          <cell r="H1822" t="str">
            <v>אוקרט ישראל</v>
          </cell>
          <cell r="I1822" t="str">
            <v>שלומי אוקרט ישראל</v>
          </cell>
          <cell r="J1822">
            <v>3478</v>
          </cell>
          <cell r="K1822">
            <v>3478</v>
          </cell>
          <cell r="L1822">
            <v>8.3668775158136865E-2</v>
          </cell>
          <cell r="M1822">
            <v>291</v>
          </cell>
          <cell r="N1822">
            <v>8.3668775158136865E-2</v>
          </cell>
          <cell r="O1822">
            <v>291</v>
          </cell>
          <cell r="P1822">
            <v>9</v>
          </cell>
          <cell r="Q1822" t="b">
            <v>1</v>
          </cell>
          <cell r="R1822">
            <v>0.8</v>
          </cell>
          <cell r="S1822">
            <v>386</v>
          </cell>
          <cell r="T1822">
            <v>8.6</v>
          </cell>
          <cell r="U1822" t="str">
            <v>Gap</v>
          </cell>
          <cell r="V1822">
            <v>0</v>
          </cell>
          <cell r="W1822" t="str">
            <v>TRUE שלומי</v>
          </cell>
          <cell r="X1822">
            <v>3305</v>
          </cell>
          <cell r="Y1822">
            <v>1</v>
          </cell>
          <cell r="Z1822">
            <v>9</v>
          </cell>
          <cell r="AA1822" t="str">
            <v/>
          </cell>
          <cell r="AB1822">
            <v>1</v>
          </cell>
        </row>
        <row r="1823">
          <cell r="B1823">
            <v>812</v>
          </cell>
          <cell r="C1823" t="str">
            <v>שלומי</v>
          </cell>
          <cell r="D1823">
            <v>4883</v>
          </cell>
          <cell r="E1823" t="str">
            <v>ץ</v>
          </cell>
          <cell r="F1823" t="str">
            <v>ץ שלומי</v>
          </cell>
          <cell r="G1823" t="str">
            <v>מנהיגות חדשה לשלומי</v>
          </cell>
          <cell r="H1823" t="str">
            <v>סלק חגי</v>
          </cell>
          <cell r="I1823" t="str">
            <v>שלומי סלק חגי</v>
          </cell>
          <cell r="J1823">
            <v>3478</v>
          </cell>
          <cell r="K1823">
            <v>3478</v>
          </cell>
          <cell r="L1823">
            <v>4.9741230592294419E-2</v>
          </cell>
          <cell r="M1823">
            <v>173</v>
          </cell>
          <cell r="N1823">
            <v>4.9741230592294419E-2</v>
          </cell>
          <cell r="O1823">
            <v>173</v>
          </cell>
          <cell r="P1823">
            <v>9</v>
          </cell>
          <cell r="Q1823" t="b">
            <v>0</v>
          </cell>
          <cell r="R1823">
            <v>0</v>
          </cell>
          <cell r="S1823">
            <v>386</v>
          </cell>
          <cell r="T1823">
            <v>8.6</v>
          </cell>
          <cell r="U1823" t="str">
            <v>Gap</v>
          </cell>
          <cell r="V1823">
            <v>0</v>
          </cell>
          <cell r="W1823" t="str">
            <v>FALSE שלומי</v>
          </cell>
          <cell r="X1823">
            <v>173</v>
          </cell>
          <cell r="Y1823">
            <v>0</v>
          </cell>
          <cell r="Z1823">
            <v>9</v>
          </cell>
          <cell r="AA1823" t="str">
            <v/>
          </cell>
          <cell r="AB1823">
            <v>0</v>
          </cell>
        </row>
        <row r="1824">
          <cell r="B1824">
            <v>538</v>
          </cell>
          <cell r="C1824" t="str">
            <v>שעב</v>
          </cell>
          <cell r="D1824">
            <v>4242</v>
          </cell>
          <cell r="E1824" t="str">
            <v>נד</v>
          </cell>
          <cell r="F1824" t="str">
            <v>נד שעב</v>
          </cell>
          <cell r="G1824" t="str">
            <v>ג'בהת אלעמל</v>
          </cell>
          <cell r="I1824" t="str">
            <v xml:space="preserve">שעב </v>
          </cell>
          <cell r="J1824">
            <v>3907</v>
          </cell>
          <cell r="K1824">
            <v>3907</v>
          </cell>
          <cell r="L1824">
            <v>0.19042743793191708</v>
          </cell>
          <cell r="M1824">
            <v>744</v>
          </cell>
          <cell r="N1824">
            <v>0.19042743793191708</v>
          </cell>
          <cell r="O1824">
            <v>744</v>
          </cell>
          <cell r="P1824">
            <v>9</v>
          </cell>
          <cell r="Q1824" t="b">
            <v>1</v>
          </cell>
          <cell r="R1824">
            <v>1.7</v>
          </cell>
          <cell r="S1824">
            <v>434</v>
          </cell>
          <cell r="T1824">
            <v>8.3000000000000007</v>
          </cell>
          <cell r="U1824" t="str">
            <v>Gap</v>
          </cell>
          <cell r="V1824">
            <v>0</v>
          </cell>
          <cell r="W1824" t="str">
            <v>TRUE שעב</v>
          </cell>
          <cell r="X1824">
            <v>3622</v>
          </cell>
          <cell r="Y1824">
            <v>2</v>
          </cell>
          <cell r="Z1824">
            <v>9</v>
          </cell>
          <cell r="AA1824" t="str">
            <v/>
          </cell>
          <cell r="AB1824">
            <v>2</v>
          </cell>
        </row>
        <row r="1825">
          <cell r="B1825">
            <v>538</v>
          </cell>
          <cell r="C1825" t="str">
            <v>שעב</v>
          </cell>
          <cell r="D1825">
            <v>4242</v>
          </cell>
          <cell r="E1825" t="str">
            <v>תע</v>
          </cell>
          <cell r="F1825" t="str">
            <v>תע שעב</v>
          </cell>
          <cell r="G1825" t="str">
            <v>אלפג'ר אלג'דיד</v>
          </cell>
          <cell r="I1825" t="str">
            <v xml:space="preserve">שעב </v>
          </cell>
          <cell r="J1825">
            <v>3907</v>
          </cell>
          <cell r="K1825">
            <v>3907</v>
          </cell>
          <cell r="L1825">
            <v>0.16969541847965192</v>
          </cell>
          <cell r="M1825">
            <v>663</v>
          </cell>
          <cell r="N1825">
            <v>0.16969541847965192</v>
          </cell>
          <cell r="O1825">
            <v>663</v>
          </cell>
          <cell r="P1825">
            <v>9</v>
          </cell>
          <cell r="Q1825" t="b">
            <v>1</v>
          </cell>
          <cell r="R1825">
            <v>1.5</v>
          </cell>
          <cell r="S1825">
            <v>434</v>
          </cell>
          <cell r="T1825">
            <v>8.3000000000000007</v>
          </cell>
          <cell r="U1825" t="str">
            <v>Gap</v>
          </cell>
          <cell r="V1825">
            <v>0</v>
          </cell>
          <cell r="W1825" t="str">
            <v>TRUE שעב</v>
          </cell>
          <cell r="X1825">
            <v>3622</v>
          </cell>
          <cell r="Y1825">
            <v>2</v>
          </cell>
          <cell r="Z1825">
            <v>9</v>
          </cell>
          <cell r="AA1825" t="str">
            <v/>
          </cell>
          <cell r="AB1825">
            <v>2</v>
          </cell>
        </row>
        <row r="1826">
          <cell r="B1826">
            <v>538</v>
          </cell>
          <cell r="C1826" t="str">
            <v>שעב</v>
          </cell>
          <cell r="D1826">
            <v>4242</v>
          </cell>
          <cell r="E1826" t="str">
            <v>ו</v>
          </cell>
          <cell r="F1826" t="str">
            <v>ו שעב</v>
          </cell>
          <cell r="G1826" t="str">
            <v>חזית שעב הדימוקרטית</v>
          </cell>
          <cell r="I1826" t="str">
            <v xml:space="preserve">שעב </v>
          </cell>
          <cell r="J1826">
            <v>3907</v>
          </cell>
          <cell r="K1826">
            <v>3907</v>
          </cell>
          <cell r="L1826">
            <v>0.16201689275659073</v>
          </cell>
          <cell r="M1826">
            <v>633</v>
          </cell>
          <cell r="N1826">
            <v>0.16201689275659073</v>
          </cell>
          <cell r="O1826">
            <v>633</v>
          </cell>
          <cell r="P1826">
            <v>9</v>
          </cell>
          <cell r="Q1826" t="b">
            <v>1</v>
          </cell>
          <cell r="R1826">
            <v>1.5</v>
          </cell>
          <cell r="S1826">
            <v>434</v>
          </cell>
          <cell r="T1826">
            <v>8.3000000000000007</v>
          </cell>
          <cell r="U1826" t="str">
            <v>Gap</v>
          </cell>
          <cell r="V1826">
            <v>0</v>
          </cell>
          <cell r="W1826" t="str">
            <v>TRUE שעב</v>
          </cell>
          <cell r="X1826">
            <v>3622</v>
          </cell>
          <cell r="Y1826">
            <v>2</v>
          </cell>
          <cell r="Z1826">
            <v>9</v>
          </cell>
          <cell r="AA1826" t="str">
            <v/>
          </cell>
          <cell r="AB1826">
            <v>2</v>
          </cell>
        </row>
        <row r="1827">
          <cell r="B1827">
            <v>538</v>
          </cell>
          <cell r="C1827" t="str">
            <v>שעב</v>
          </cell>
          <cell r="D1827">
            <v>4242</v>
          </cell>
          <cell r="E1827" t="str">
            <v>ץ</v>
          </cell>
          <cell r="F1827" t="str">
            <v>ץ שעב</v>
          </cell>
          <cell r="G1827" t="str">
            <v>אלג'ייל אלג'דיד</v>
          </cell>
          <cell r="I1827" t="str">
            <v xml:space="preserve">שעב </v>
          </cell>
          <cell r="J1827">
            <v>3907</v>
          </cell>
          <cell r="K1827">
            <v>3907</v>
          </cell>
          <cell r="L1827">
            <v>0.14717174302533914</v>
          </cell>
          <cell r="M1827">
            <v>575</v>
          </cell>
          <cell r="N1827">
            <v>0.14717174302533914</v>
          </cell>
          <cell r="O1827">
            <v>575</v>
          </cell>
          <cell r="P1827">
            <v>9</v>
          </cell>
          <cell r="Q1827" t="b">
            <v>1</v>
          </cell>
          <cell r="R1827">
            <v>1.3</v>
          </cell>
          <cell r="S1827">
            <v>434</v>
          </cell>
          <cell r="T1827">
            <v>8.3000000000000007</v>
          </cell>
          <cell r="U1827" t="str">
            <v>Gap</v>
          </cell>
          <cell r="V1827">
            <v>0</v>
          </cell>
          <cell r="W1827" t="str">
            <v>TRUE שעב</v>
          </cell>
          <cell r="X1827">
            <v>3622</v>
          </cell>
          <cell r="Y1827">
            <v>1</v>
          </cell>
          <cell r="Z1827">
            <v>9</v>
          </cell>
          <cell r="AA1827" t="str">
            <v/>
          </cell>
          <cell r="AB1827">
            <v>1</v>
          </cell>
        </row>
        <row r="1828">
          <cell r="B1828">
            <v>538</v>
          </cell>
          <cell r="C1828" t="str">
            <v>שעב</v>
          </cell>
          <cell r="D1828">
            <v>4242</v>
          </cell>
          <cell r="E1828" t="str">
            <v>מרצ</v>
          </cell>
          <cell r="F1828" t="str">
            <v>מרצ שעב</v>
          </cell>
          <cell r="G1828" t="str">
            <v>כולנו שעב</v>
          </cell>
          <cell r="I1828" t="str">
            <v xml:space="preserve">שעב </v>
          </cell>
          <cell r="J1828">
            <v>3907</v>
          </cell>
          <cell r="K1828">
            <v>3907</v>
          </cell>
          <cell r="L1828">
            <v>0.14589198873816228</v>
          </cell>
          <cell r="M1828">
            <v>570</v>
          </cell>
          <cell r="N1828">
            <v>0.14589198873816228</v>
          </cell>
          <cell r="O1828">
            <v>570</v>
          </cell>
          <cell r="P1828">
            <v>9</v>
          </cell>
          <cell r="Q1828" t="b">
            <v>1</v>
          </cell>
          <cell r="R1828">
            <v>1.3</v>
          </cell>
          <cell r="S1828">
            <v>434</v>
          </cell>
          <cell r="T1828">
            <v>8.3000000000000007</v>
          </cell>
          <cell r="U1828" t="str">
            <v>Gap</v>
          </cell>
          <cell r="V1828">
            <v>0</v>
          </cell>
          <cell r="W1828" t="str">
            <v>TRUE שעב</v>
          </cell>
          <cell r="X1828">
            <v>3622</v>
          </cell>
          <cell r="Y1828">
            <v>1</v>
          </cell>
          <cell r="Z1828">
            <v>9</v>
          </cell>
          <cell r="AA1828" t="str">
            <v/>
          </cell>
          <cell r="AB1828">
            <v>1</v>
          </cell>
        </row>
        <row r="1829">
          <cell r="B1829">
            <v>538</v>
          </cell>
          <cell r="C1829" t="str">
            <v>שעב</v>
          </cell>
          <cell r="D1829">
            <v>4242</v>
          </cell>
          <cell r="E1829" t="str">
            <v>קם</v>
          </cell>
          <cell r="F1829" t="str">
            <v>קם שעב</v>
          </cell>
          <cell r="G1829" t="str">
            <v>סיעת העתיד</v>
          </cell>
          <cell r="I1829" t="str">
            <v xml:space="preserve">שעב </v>
          </cell>
          <cell r="J1829">
            <v>3907</v>
          </cell>
          <cell r="K1829">
            <v>3907</v>
          </cell>
          <cell r="L1829">
            <v>0.11185052469925774</v>
          </cell>
          <cell r="M1829">
            <v>437</v>
          </cell>
          <cell r="N1829">
            <v>0.11185052469925774</v>
          </cell>
          <cell r="O1829">
            <v>437</v>
          </cell>
          <cell r="P1829">
            <v>9</v>
          </cell>
          <cell r="Q1829" t="b">
            <v>1</v>
          </cell>
          <cell r="R1829">
            <v>1</v>
          </cell>
          <cell r="S1829">
            <v>434</v>
          </cell>
          <cell r="T1829">
            <v>8.3000000000000007</v>
          </cell>
          <cell r="U1829" t="str">
            <v>Gap</v>
          </cell>
          <cell r="V1829">
            <v>0</v>
          </cell>
          <cell r="W1829" t="str">
            <v>TRUE שעב</v>
          </cell>
          <cell r="X1829">
            <v>3622</v>
          </cell>
          <cell r="Y1829">
            <v>1</v>
          </cell>
          <cell r="Z1829">
            <v>9</v>
          </cell>
          <cell r="AA1829" t="str">
            <v/>
          </cell>
          <cell r="AB1829">
            <v>1</v>
          </cell>
        </row>
        <row r="1830">
          <cell r="B1830">
            <v>538</v>
          </cell>
          <cell r="C1830" t="str">
            <v>שעב</v>
          </cell>
          <cell r="D1830">
            <v>4242</v>
          </cell>
          <cell r="E1830" t="str">
            <v>פ</v>
          </cell>
          <cell r="F1830" t="str">
            <v>פ שעב</v>
          </cell>
          <cell r="G1830" t="str">
            <v>אל-ביאן</v>
          </cell>
          <cell r="I1830" t="str">
            <v xml:space="preserve">שעב </v>
          </cell>
          <cell r="J1830">
            <v>3907</v>
          </cell>
          <cell r="K1830">
            <v>3907</v>
          </cell>
          <cell r="L1830">
            <v>6.1172254927054005E-2</v>
          </cell>
          <cell r="M1830">
            <v>239</v>
          </cell>
          <cell r="N1830">
            <v>6.1172254927054005E-2</v>
          </cell>
          <cell r="O1830">
            <v>239</v>
          </cell>
          <cell r="P1830">
            <v>9</v>
          </cell>
          <cell r="Q1830" t="b">
            <v>0</v>
          </cell>
          <cell r="R1830">
            <v>0</v>
          </cell>
          <cell r="S1830">
            <v>434</v>
          </cell>
          <cell r="T1830">
            <v>8.3000000000000007</v>
          </cell>
          <cell r="U1830" t="str">
            <v>Gap</v>
          </cell>
          <cell r="V1830">
            <v>0</v>
          </cell>
          <cell r="W1830" t="str">
            <v>FALSE שעב</v>
          </cell>
          <cell r="X1830">
            <v>285</v>
          </cell>
          <cell r="Y1830">
            <v>0</v>
          </cell>
          <cell r="Z1830">
            <v>9</v>
          </cell>
          <cell r="AA1830" t="str">
            <v/>
          </cell>
          <cell r="AB1830">
            <v>0</v>
          </cell>
        </row>
        <row r="1831">
          <cell r="B1831">
            <v>538</v>
          </cell>
          <cell r="C1831" t="str">
            <v>שעב</v>
          </cell>
          <cell r="D1831">
            <v>4242</v>
          </cell>
          <cell r="E1831" t="str">
            <v>ינ</v>
          </cell>
          <cell r="F1831" t="str">
            <v>ינ שעב</v>
          </cell>
          <cell r="G1831" t="str">
            <v>אלרסאלה</v>
          </cell>
          <cell r="H1831" t="str">
            <v>בוקאעי מחמוד</v>
          </cell>
          <cell r="I1831" t="str">
            <v>שעב בוקאעי מחמוד</v>
          </cell>
          <cell r="J1831">
            <v>3907</v>
          </cell>
          <cell r="K1831">
            <v>3907</v>
          </cell>
          <cell r="L1831">
            <v>4.3511645764013306E-3</v>
          </cell>
          <cell r="M1831">
            <v>17</v>
          </cell>
          <cell r="N1831">
            <v>4.3511645764013306E-3</v>
          </cell>
          <cell r="O1831">
            <v>17</v>
          </cell>
          <cell r="P1831">
            <v>9</v>
          </cell>
          <cell r="Q1831" t="b">
            <v>0</v>
          </cell>
          <cell r="R1831">
            <v>0</v>
          </cell>
          <cell r="S1831">
            <v>434</v>
          </cell>
          <cell r="T1831">
            <v>8.3000000000000007</v>
          </cell>
          <cell r="U1831" t="str">
            <v>Gap</v>
          </cell>
          <cell r="V1831">
            <v>0</v>
          </cell>
          <cell r="W1831" t="str">
            <v>FALSE שעב</v>
          </cell>
          <cell r="X1831">
            <v>285</v>
          </cell>
          <cell r="Y1831">
            <v>0</v>
          </cell>
          <cell r="Z1831">
            <v>9</v>
          </cell>
          <cell r="AA1831" t="str">
            <v/>
          </cell>
          <cell r="AB1831">
            <v>0</v>
          </cell>
        </row>
        <row r="1832">
          <cell r="B1832">
            <v>538</v>
          </cell>
          <cell r="C1832" t="str">
            <v>שעב</v>
          </cell>
          <cell r="D1832">
            <v>4242</v>
          </cell>
          <cell r="E1832" t="str">
            <v>ף</v>
          </cell>
          <cell r="F1832" t="str">
            <v>ף שעב</v>
          </cell>
          <cell r="G1832" t="str">
            <v>אלתטוויר ואלעמל</v>
          </cell>
          <cell r="H1832" t="str">
            <v>שחיבר פייסל</v>
          </cell>
          <cell r="I1832" t="str">
            <v>שעב שחיבר פייסל</v>
          </cell>
          <cell r="J1832">
            <v>3907</v>
          </cell>
          <cell r="K1832">
            <v>3907</v>
          </cell>
          <cell r="L1832">
            <v>4.0952137189659583E-3</v>
          </cell>
          <cell r="M1832">
            <v>16</v>
          </cell>
          <cell r="N1832">
            <v>4.0952137189659583E-3</v>
          </cell>
          <cell r="O1832">
            <v>15.999999999999998</v>
          </cell>
          <cell r="P1832">
            <v>9</v>
          </cell>
          <cell r="Q1832" t="b">
            <v>0</v>
          </cell>
          <cell r="R1832">
            <v>0</v>
          </cell>
          <cell r="S1832">
            <v>434</v>
          </cell>
          <cell r="T1832">
            <v>8.3000000000000007</v>
          </cell>
          <cell r="U1832" t="str">
            <v>Gap</v>
          </cell>
          <cell r="V1832">
            <v>1</v>
          </cell>
          <cell r="W1832" t="str">
            <v>FALSE שעב</v>
          </cell>
          <cell r="X1832">
            <v>285</v>
          </cell>
          <cell r="Y1832">
            <v>0</v>
          </cell>
          <cell r="Z1832">
            <v>9</v>
          </cell>
          <cell r="AA1832" t="str">
            <v/>
          </cell>
          <cell r="AB1832">
            <v>1</v>
          </cell>
        </row>
        <row r="1833">
          <cell r="B1833">
            <v>538</v>
          </cell>
          <cell r="C1833" t="str">
            <v>שעב</v>
          </cell>
          <cell r="D1833">
            <v>4242</v>
          </cell>
          <cell r="E1833" t="str">
            <v>ק</v>
          </cell>
          <cell r="F1833" t="str">
            <v>ק שעב</v>
          </cell>
          <cell r="G1833" t="str">
            <v>אלאתחאד</v>
          </cell>
          <cell r="I1833" t="str">
            <v xml:space="preserve">שעב </v>
          </cell>
          <cell r="J1833">
            <v>3907</v>
          </cell>
          <cell r="K1833">
            <v>3907</v>
          </cell>
          <cell r="L1833">
            <v>3.3273611466598414E-3</v>
          </cell>
          <cell r="M1833">
            <v>13</v>
          </cell>
          <cell r="N1833">
            <v>3.3273611466598414E-3</v>
          </cell>
          <cell r="O1833">
            <v>13</v>
          </cell>
          <cell r="P1833">
            <v>9</v>
          </cell>
          <cell r="Q1833" t="b">
            <v>0</v>
          </cell>
          <cell r="R1833">
            <v>0</v>
          </cell>
          <cell r="S1833">
            <v>434</v>
          </cell>
          <cell r="T1833">
            <v>8.3000000000000007</v>
          </cell>
          <cell r="U1833" t="str">
            <v>Gap</v>
          </cell>
          <cell r="V1833">
            <v>0</v>
          </cell>
          <cell r="W1833" t="str">
            <v>FALSE שעב</v>
          </cell>
          <cell r="X1833">
            <v>285</v>
          </cell>
          <cell r="Y1833">
            <v>0</v>
          </cell>
          <cell r="Z1833">
            <v>9</v>
          </cell>
          <cell r="AA1833" t="str">
            <v/>
          </cell>
          <cell r="AB1833">
            <v>0</v>
          </cell>
        </row>
        <row r="1834">
          <cell r="B1834">
            <v>8800</v>
          </cell>
          <cell r="C1834" t="str">
            <v>שפרעם</v>
          </cell>
          <cell r="D1834">
            <v>25722</v>
          </cell>
          <cell r="E1834" t="str">
            <v>ר</v>
          </cell>
          <cell r="F1834" t="str">
            <v>ר שפרעם</v>
          </cell>
          <cell r="G1834" t="str">
            <v>אלפג'ר</v>
          </cell>
          <cell r="I1834" t="str">
            <v xml:space="preserve">שפרעם </v>
          </cell>
          <cell r="J1834">
            <v>19838</v>
          </cell>
          <cell r="K1834">
            <v>19838</v>
          </cell>
          <cell r="L1834">
            <v>0.12904526665994556</v>
          </cell>
          <cell r="M1834">
            <v>2560</v>
          </cell>
          <cell r="N1834">
            <v>0.12904526665994556</v>
          </cell>
          <cell r="O1834">
            <v>2560</v>
          </cell>
          <cell r="P1834">
            <v>15</v>
          </cell>
          <cell r="Q1834" t="b">
            <v>1</v>
          </cell>
          <cell r="R1834">
            <v>1.9</v>
          </cell>
          <cell r="S1834">
            <v>1323</v>
          </cell>
          <cell r="T1834">
            <v>11.999999999999998</v>
          </cell>
          <cell r="U1834" t="str">
            <v>Gap</v>
          </cell>
          <cell r="V1834">
            <v>0</v>
          </cell>
          <cell r="W1834" t="str">
            <v>TRUE שפרעם</v>
          </cell>
          <cell r="X1834">
            <v>15915</v>
          </cell>
          <cell r="Y1834">
            <v>2</v>
          </cell>
          <cell r="Z1834">
            <v>15</v>
          </cell>
          <cell r="AA1834" t="str">
            <v/>
          </cell>
          <cell r="AB1834">
            <v>2</v>
          </cell>
        </row>
        <row r="1835">
          <cell r="B1835">
            <v>8800</v>
          </cell>
          <cell r="C1835" t="str">
            <v>שפרעם</v>
          </cell>
          <cell r="D1835">
            <v>25722</v>
          </cell>
          <cell r="E1835" t="str">
            <v>ך</v>
          </cell>
          <cell r="F1835" t="str">
            <v>ך שפרעם</v>
          </cell>
          <cell r="G1835" t="str">
            <v>וחדת שפרעם</v>
          </cell>
          <cell r="I1835" t="str">
            <v xml:space="preserve">שפרעם </v>
          </cell>
          <cell r="J1835">
            <v>19838</v>
          </cell>
          <cell r="K1835">
            <v>19838</v>
          </cell>
          <cell r="L1835">
            <v>9.8901098901098897E-2</v>
          </cell>
          <cell r="M1835">
            <v>1962</v>
          </cell>
          <cell r="N1835">
            <v>9.8901098901098897E-2</v>
          </cell>
          <cell r="O1835">
            <v>1962</v>
          </cell>
          <cell r="P1835">
            <v>15</v>
          </cell>
          <cell r="Q1835" t="b">
            <v>1</v>
          </cell>
          <cell r="R1835">
            <v>1.5</v>
          </cell>
          <cell r="S1835">
            <v>1323</v>
          </cell>
          <cell r="T1835">
            <v>11.999999999999998</v>
          </cell>
          <cell r="U1835" t="str">
            <v>Gap</v>
          </cell>
          <cell r="V1835">
            <v>0</v>
          </cell>
          <cell r="W1835" t="str">
            <v>TRUE שפרעם</v>
          </cell>
          <cell r="X1835">
            <v>15915</v>
          </cell>
          <cell r="Y1835">
            <v>2</v>
          </cell>
          <cell r="Z1835">
            <v>15</v>
          </cell>
          <cell r="AA1835" t="str">
            <v/>
          </cell>
          <cell r="AB1835">
            <v>2</v>
          </cell>
        </row>
        <row r="1836">
          <cell r="B1836">
            <v>8800</v>
          </cell>
          <cell r="C1836" t="str">
            <v>שפרעם</v>
          </cell>
          <cell r="D1836">
            <v>25722</v>
          </cell>
          <cell r="E1836" t="str">
            <v>ו</v>
          </cell>
          <cell r="F1836" t="str">
            <v>ו שפרעם</v>
          </cell>
          <cell r="G1836" t="str">
            <v>החזית הדמוקרטית לשלום ושיוויון</v>
          </cell>
          <cell r="I1836" t="str">
            <v xml:space="preserve">שפרעם </v>
          </cell>
          <cell r="J1836">
            <v>19838</v>
          </cell>
          <cell r="K1836">
            <v>19838</v>
          </cell>
          <cell r="L1836">
            <v>9.6582316765803006E-2</v>
          </cell>
          <cell r="M1836">
            <v>1916</v>
          </cell>
          <cell r="N1836">
            <v>9.6582316765803006E-2</v>
          </cell>
          <cell r="O1836">
            <v>1916</v>
          </cell>
          <cell r="P1836">
            <v>15</v>
          </cell>
          <cell r="Q1836" t="b">
            <v>1</v>
          </cell>
          <cell r="R1836">
            <v>1.4</v>
          </cell>
          <cell r="S1836">
            <v>1323</v>
          </cell>
          <cell r="T1836">
            <v>11.999999999999998</v>
          </cell>
          <cell r="U1836" t="str">
            <v>Gap</v>
          </cell>
          <cell r="V1836">
            <v>0</v>
          </cell>
          <cell r="W1836" t="str">
            <v>TRUE שפרעם</v>
          </cell>
          <cell r="X1836">
            <v>15915</v>
          </cell>
          <cell r="Y1836">
            <v>2</v>
          </cell>
          <cell r="Z1836">
            <v>15</v>
          </cell>
          <cell r="AA1836" t="str">
            <v/>
          </cell>
          <cell r="AB1836">
            <v>2</v>
          </cell>
        </row>
        <row r="1837">
          <cell r="B1837">
            <v>8800</v>
          </cell>
          <cell r="C1837" t="str">
            <v>שפרעם</v>
          </cell>
          <cell r="D1837">
            <v>25722</v>
          </cell>
          <cell r="E1837" t="str">
            <v>נ</v>
          </cell>
          <cell r="F1837" t="str">
            <v>נ שפרעם</v>
          </cell>
          <cell r="G1837" t="str">
            <v>אלעהד ואלופאא</v>
          </cell>
          <cell r="I1837" t="str">
            <v xml:space="preserve">שפרעם </v>
          </cell>
          <cell r="J1837">
            <v>19838</v>
          </cell>
          <cell r="K1837">
            <v>19838</v>
          </cell>
          <cell r="L1837">
            <v>8.4030648250831744E-2</v>
          </cell>
          <cell r="M1837">
            <v>1667</v>
          </cell>
          <cell r="N1837">
            <v>8.4030648250831744E-2</v>
          </cell>
          <cell r="O1837">
            <v>1667.0000000000002</v>
          </cell>
          <cell r="P1837">
            <v>15</v>
          </cell>
          <cell r="Q1837" t="b">
            <v>1</v>
          </cell>
          <cell r="R1837">
            <v>1.3</v>
          </cell>
          <cell r="S1837">
            <v>1323</v>
          </cell>
          <cell r="T1837">
            <v>11.999999999999998</v>
          </cell>
          <cell r="U1837" t="str">
            <v>Gap</v>
          </cell>
          <cell r="V1837">
            <v>0</v>
          </cell>
          <cell r="W1837" t="str">
            <v>TRUE שפרעם</v>
          </cell>
          <cell r="X1837">
            <v>15915</v>
          </cell>
          <cell r="Y1837">
            <v>2</v>
          </cell>
          <cell r="Z1837">
            <v>15</v>
          </cell>
          <cell r="AA1837" t="str">
            <v/>
          </cell>
          <cell r="AB1837">
            <v>2</v>
          </cell>
        </row>
        <row r="1838">
          <cell r="B1838">
            <v>8800</v>
          </cell>
          <cell r="C1838" t="str">
            <v>שפרעם</v>
          </cell>
          <cell r="D1838">
            <v>25722</v>
          </cell>
          <cell r="E1838" t="str">
            <v>עץ</v>
          </cell>
          <cell r="F1838" t="str">
            <v>עץ שפרעם</v>
          </cell>
          <cell r="G1838" t="str">
            <v>אלוחדה אלאסלאמיה</v>
          </cell>
          <cell r="I1838" t="str">
            <v xml:space="preserve">שפרעם </v>
          </cell>
          <cell r="J1838">
            <v>19838</v>
          </cell>
          <cell r="K1838">
            <v>19838</v>
          </cell>
          <cell r="L1838">
            <v>8.3728198407097484E-2</v>
          </cell>
          <cell r="M1838">
            <v>1661</v>
          </cell>
          <cell r="N1838">
            <v>8.3728198407097484E-2</v>
          </cell>
          <cell r="O1838">
            <v>1661</v>
          </cell>
          <cell r="P1838">
            <v>15</v>
          </cell>
          <cell r="Q1838" t="b">
            <v>1</v>
          </cell>
          <cell r="R1838">
            <v>1.3</v>
          </cell>
          <cell r="S1838">
            <v>1323</v>
          </cell>
          <cell r="T1838">
            <v>11.999999999999998</v>
          </cell>
          <cell r="U1838" t="str">
            <v>Gap</v>
          </cell>
          <cell r="V1838">
            <v>0</v>
          </cell>
          <cell r="W1838" t="str">
            <v>TRUE שפרעם</v>
          </cell>
          <cell r="X1838">
            <v>15915</v>
          </cell>
          <cell r="Y1838">
            <v>2</v>
          </cell>
          <cell r="Z1838">
            <v>15</v>
          </cell>
          <cell r="AA1838" t="str">
            <v/>
          </cell>
          <cell r="AB1838">
            <v>2</v>
          </cell>
        </row>
        <row r="1839">
          <cell r="B1839">
            <v>8800</v>
          </cell>
          <cell r="C1839" t="str">
            <v>שפרעם</v>
          </cell>
          <cell r="D1839">
            <v>25722</v>
          </cell>
          <cell r="E1839" t="str">
            <v>פ</v>
          </cell>
          <cell r="F1839" t="str">
            <v>פ שפרעם</v>
          </cell>
          <cell r="G1839" t="str">
            <v>בני שפרעם בכוון הנכון</v>
          </cell>
          <cell r="I1839" t="str">
            <v xml:space="preserve">שפרעם </v>
          </cell>
          <cell r="J1839">
            <v>19838</v>
          </cell>
          <cell r="K1839">
            <v>19838</v>
          </cell>
          <cell r="L1839">
            <v>8.1409416271801593E-2</v>
          </cell>
          <cell r="M1839">
            <v>1615</v>
          </cell>
          <cell r="N1839">
            <v>8.1409416271801593E-2</v>
          </cell>
          <cell r="O1839">
            <v>1615</v>
          </cell>
          <cell r="P1839">
            <v>15</v>
          </cell>
          <cell r="Q1839" t="b">
            <v>1</v>
          </cell>
          <cell r="R1839">
            <v>1.2</v>
          </cell>
          <cell r="S1839">
            <v>1323</v>
          </cell>
          <cell r="T1839">
            <v>11.999999999999998</v>
          </cell>
          <cell r="U1839" t="str">
            <v>Gap</v>
          </cell>
          <cell r="V1839">
            <v>0</v>
          </cell>
          <cell r="W1839" t="str">
            <v>TRUE שפרעם</v>
          </cell>
          <cell r="X1839">
            <v>15915</v>
          </cell>
          <cell r="Y1839">
            <v>2</v>
          </cell>
          <cell r="Z1839">
            <v>15</v>
          </cell>
          <cell r="AA1839" t="str">
            <v/>
          </cell>
          <cell r="AB1839">
            <v>2</v>
          </cell>
        </row>
        <row r="1840">
          <cell r="B1840">
            <v>8800</v>
          </cell>
          <cell r="C1840" t="str">
            <v>שפרעם</v>
          </cell>
          <cell r="D1840">
            <v>25722</v>
          </cell>
          <cell r="E1840" t="str">
            <v>דש</v>
          </cell>
          <cell r="F1840" t="str">
            <v>דש שפרעם</v>
          </cell>
          <cell r="G1840" t="str">
            <v>אחווה</v>
          </cell>
          <cell r="I1840" t="str">
            <v xml:space="preserve">שפרעם </v>
          </cell>
          <cell r="J1840">
            <v>19838</v>
          </cell>
          <cell r="K1840">
            <v>19838</v>
          </cell>
          <cell r="L1840">
            <v>7.7830426454279664E-2</v>
          </cell>
          <cell r="M1840">
            <v>1544</v>
          </cell>
          <cell r="N1840">
            <v>7.7830426454279664E-2</v>
          </cell>
          <cell r="O1840">
            <v>1544</v>
          </cell>
          <cell r="P1840">
            <v>15</v>
          </cell>
          <cell r="Q1840" t="b">
            <v>1</v>
          </cell>
          <cell r="R1840">
            <v>1.2</v>
          </cell>
          <cell r="S1840">
            <v>1323</v>
          </cell>
          <cell r="T1840">
            <v>11.999999999999998</v>
          </cell>
          <cell r="U1840" t="str">
            <v>Gap</v>
          </cell>
          <cell r="V1840">
            <v>0</v>
          </cell>
          <cell r="W1840" t="str">
            <v>TRUE שפרעם</v>
          </cell>
          <cell r="X1840">
            <v>15915</v>
          </cell>
          <cell r="Y1840">
            <v>1</v>
          </cell>
          <cell r="Z1840">
            <v>15</v>
          </cell>
          <cell r="AA1840" t="str">
            <v/>
          </cell>
          <cell r="AB1840">
            <v>1</v>
          </cell>
        </row>
        <row r="1841">
          <cell r="B1841">
            <v>8800</v>
          </cell>
          <cell r="C1841" t="str">
            <v>שפרעם</v>
          </cell>
          <cell r="D1841">
            <v>25722</v>
          </cell>
          <cell r="E1841" t="str">
            <v>ד</v>
          </cell>
          <cell r="F1841" t="str">
            <v>ד שפרעם</v>
          </cell>
          <cell r="G1841" t="str">
            <v>אלתג'מע אלוטני אלדימוקרטי</v>
          </cell>
          <cell r="I1841" t="str">
            <v xml:space="preserve">שפרעם </v>
          </cell>
          <cell r="J1841">
            <v>19838</v>
          </cell>
          <cell r="K1841">
            <v>19838</v>
          </cell>
          <cell r="L1841">
            <v>7.621736062103035E-2</v>
          </cell>
          <cell r="M1841">
            <v>1512</v>
          </cell>
          <cell r="N1841">
            <v>7.621736062103035E-2</v>
          </cell>
          <cell r="O1841">
            <v>1512</v>
          </cell>
          <cell r="P1841">
            <v>15</v>
          </cell>
          <cell r="Q1841" t="b">
            <v>1</v>
          </cell>
          <cell r="R1841">
            <v>1.1000000000000001</v>
          </cell>
          <cell r="S1841">
            <v>1323</v>
          </cell>
          <cell r="T1841">
            <v>11.999999999999998</v>
          </cell>
          <cell r="U1841" t="str">
            <v>Gap</v>
          </cell>
          <cell r="V1841">
            <v>0</v>
          </cell>
          <cell r="W1841" t="str">
            <v>TRUE שפרעם</v>
          </cell>
          <cell r="X1841">
            <v>15915</v>
          </cell>
          <cell r="Y1841">
            <v>1</v>
          </cell>
          <cell r="Z1841">
            <v>15</v>
          </cell>
          <cell r="AA1841" t="str">
            <v/>
          </cell>
          <cell r="AB1841">
            <v>1</v>
          </cell>
        </row>
        <row r="1842">
          <cell r="B1842">
            <v>8800</v>
          </cell>
          <cell r="C1842" t="str">
            <v>שפרעם</v>
          </cell>
          <cell r="D1842">
            <v>25722</v>
          </cell>
          <cell r="E1842" t="str">
            <v>א</v>
          </cell>
          <cell r="F1842" t="str">
            <v>א שפרעם</v>
          </cell>
          <cell r="G1842" t="str">
            <v>אלאסלאח ואלתג'דיד</v>
          </cell>
          <cell r="I1842" t="str">
            <v xml:space="preserve">שפרעם </v>
          </cell>
          <cell r="J1842">
            <v>19838</v>
          </cell>
          <cell r="K1842">
            <v>19838</v>
          </cell>
          <cell r="L1842">
            <v>7.450347817320295E-2</v>
          </cell>
          <cell r="M1842">
            <v>1478</v>
          </cell>
          <cell r="N1842">
            <v>7.450347817320295E-2</v>
          </cell>
          <cell r="O1842">
            <v>1478.0000000000002</v>
          </cell>
          <cell r="P1842">
            <v>15</v>
          </cell>
          <cell r="Q1842" t="b">
            <v>1</v>
          </cell>
          <cell r="R1842">
            <v>1.1000000000000001</v>
          </cell>
          <cell r="S1842">
            <v>1323</v>
          </cell>
          <cell r="T1842">
            <v>11.999999999999998</v>
          </cell>
          <cell r="U1842" t="str">
            <v>Gap</v>
          </cell>
          <cell r="V1842">
            <v>0</v>
          </cell>
          <cell r="W1842" t="str">
            <v>TRUE שפרעם</v>
          </cell>
          <cell r="X1842">
            <v>15915</v>
          </cell>
          <cell r="Y1842">
            <v>1</v>
          </cell>
          <cell r="Z1842">
            <v>15</v>
          </cell>
          <cell r="AA1842" t="str">
            <v/>
          </cell>
          <cell r="AB1842">
            <v>1</v>
          </cell>
        </row>
        <row r="1843">
          <cell r="B1843">
            <v>8800</v>
          </cell>
          <cell r="C1843" t="str">
            <v>שפרעם</v>
          </cell>
          <cell r="D1843">
            <v>25722</v>
          </cell>
          <cell r="E1843" t="str">
            <v>הן</v>
          </cell>
          <cell r="F1843" t="str">
            <v>הן שפרעם</v>
          </cell>
          <cell r="G1843" t="str">
            <v>הצעירים לשינוי ואיחוד</v>
          </cell>
          <cell r="I1843" t="str">
            <v xml:space="preserve">שפרעם </v>
          </cell>
          <cell r="J1843">
            <v>19838</v>
          </cell>
          <cell r="K1843">
            <v>19838</v>
          </cell>
          <cell r="L1843">
            <v>4.9198507914104246E-2</v>
          </cell>
          <cell r="M1843">
            <v>976</v>
          </cell>
          <cell r="N1843">
            <v>4.9198507914104246E-2</v>
          </cell>
          <cell r="O1843">
            <v>976</v>
          </cell>
          <cell r="P1843">
            <v>15</v>
          </cell>
          <cell r="Q1843" t="b">
            <v>0</v>
          </cell>
          <cell r="R1843">
            <v>0</v>
          </cell>
          <cell r="S1843">
            <v>1323</v>
          </cell>
          <cell r="T1843">
            <v>11.999999999999998</v>
          </cell>
          <cell r="U1843" t="str">
            <v>Gap</v>
          </cell>
          <cell r="V1843">
            <v>0</v>
          </cell>
          <cell r="W1843" t="str">
            <v>FALSE שפרעם</v>
          </cell>
          <cell r="X1843">
            <v>3923</v>
          </cell>
          <cell r="Y1843">
            <v>0</v>
          </cell>
          <cell r="Z1843">
            <v>15</v>
          </cell>
          <cell r="AA1843" t="str">
            <v/>
          </cell>
          <cell r="AB1843">
            <v>0</v>
          </cell>
        </row>
        <row r="1844">
          <cell r="B1844">
            <v>8800</v>
          </cell>
          <cell r="C1844" t="str">
            <v>שפרעם</v>
          </cell>
          <cell r="D1844">
            <v>25722</v>
          </cell>
          <cell r="E1844" t="str">
            <v>על</v>
          </cell>
          <cell r="F1844" t="str">
            <v>על שפרעם</v>
          </cell>
          <cell r="G1844" t="str">
            <v>אלוחדה ללג'מיע</v>
          </cell>
          <cell r="I1844" t="str">
            <v xml:space="preserve">שפרעם </v>
          </cell>
          <cell r="J1844">
            <v>19838</v>
          </cell>
          <cell r="K1844">
            <v>19838</v>
          </cell>
          <cell r="L1844">
            <v>4.4409718721645328E-2</v>
          </cell>
          <cell r="M1844">
            <v>881</v>
          </cell>
          <cell r="N1844">
            <v>4.4409718721645328E-2</v>
          </cell>
          <cell r="O1844">
            <v>881</v>
          </cell>
          <cell r="P1844">
            <v>15</v>
          </cell>
          <cell r="Q1844" t="b">
            <v>0</v>
          </cell>
          <cell r="R1844">
            <v>0</v>
          </cell>
          <cell r="S1844">
            <v>1323</v>
          </cell>
          <cell r="T1844">
            <v>11.999999999999998</v>
          </cell>
          <cell r="U1844" t="str">
            <v>Gap</v>
          </cell>
          <cell r="V1844">
            <v>0</v>
          </cell>
          <cell r="W1844" t="str">
            <v>FALSE שפרעם</v>
          </cell>
          <cell r="X1844">
            <v>3923</v>
          </cell>
          <cell r="Y1844">
            <v>0</v>
          </cell>
          <cell r="Z1844">
            <v>15</v>
          </cell>
          <cell r="AA1844" t="str">
            <v/>
          </cell>
          <cell r="AB1844">
            <v>0</v>
          </cell>
        </row>
        <row r="1845">
          <cell r="B1845">
            <v>8800</v>
          </cell>
          <cell r="C1845" t="str">
            <v>שפרעם</v>
          </cell>
          <cell r="D1845">
            <v>25722</v>
          </cell>
          <cell r="E1845" t="str">
            <v>חק</v>
          </cell>
          <cell r="F1845" t="str">
            <v>חק שפרעם</v>
          </cell>
          <cell r="G1845" t="str">
            <v>אלמוסתקבל</v>
          </cell>
          <cell r="I1845" t="str">
            <v xml:space="preserve">שפרעם </v>
          </cell>
          <cell r="J1845">
            <v>19838</v>
          </cell>
          <cell r="K1845">
            <v>19838</v>
          </cell>
          <cell r="L1845">
            <v>4.0427462445811073E-2</v>
          </cell>
          <cell r="M1845">
            <v>802</v>
          </cell>
          <cell r="N1845">
            <v>4.0427462445811073E-2</v>
          </cell>
          <cell r="O1845">
            <v>802.00000000000011</v>
          </cell>
          <cell r="P1845">
            <v>15</v>
          </cell>
          <cell r="Q1845" t="b">
            <v>0</v>
          </cell>
          <cell r="R1845">
            <v>0</v>
          </cell>
          <cell r="S1845">
            <v>1323</v>
          </cell>
          <cell r="T1845">
            <v>11.999999999999998</v>
          </cell>
          <cell r="U1845" t="str">
            <v>Gap</v>
          </cell>
          <cell r="V1845">
            <v>0</v>
          </cell>
          <cell r="W1845" t="str">
            <v>FALSE שפרעם</v>
          </cell>
          <cell r="X1845">
            <v>3923</v>
          </cell>
          <cell r="Y1845">
            <v>0</v>
          </cell>
          <cell r="Z1845">
            <v>15</v>
          </cell>
          <cell r="AA1845" t="str">
            <v/>
          </cell>
          <cell r="AB1845">
            <v>0</v>
          </cell>
        </row>
        <row r="1846">
          <cell r="B1846">
            <v>8800</v>
          </cell>
          <cell r="C1846" t="str">
            <v>שפרעם</v>
          </cell>
          <cell r="D1846">
            <v>25722</v>
          </cell>
          <cell r="E1846" t="str">
            <v>יף</v>
          </cell>
          <cell r="F1846" t="str">
            <v>יף שפרעם</v>
          </cell>
          <cell r="G1846" t="str">
            <v>סוא אלבדויה</v>
          </cell>
          <cell r="I1846" t="str">
            <v xml:space="preserve">שפרעם </v>
          </cell>
          <cell r="J1846">
            <v>19838</v>
          </cell>
          <cell r="K1846">
            <v>19838</v>
          </cell>
          <cell r="L1846">
            <v>2.8833551769331587E-2</v>
          </cell>
          <cell r="M1846">
            <v>572</v>
          </cell>
          <cell r="N1846">
            <v>2.8833551769331587E-2</v>
          </cell>
          <cell r="O1846">
            <v>572</v>
          </cell>
          <cell r="P1846">
            <v>15</v>
          </cell>
          <cell r="Q1846" t="b">
            <v>0</v>
          </cell>
          <cell r="R1846">
            <v>0</v>
          </cell>
          <cell r="S1846">
            <v>1323</v>
          </cell>
          <cell r="T1846">
            <v>11.999999999999998</v>
          </cell>
          <cell r="U1846" t="str">
            <v>Gap</v>
          </cell>
          <cell r="V1846">
            <v>0</v>
          </cell>
          <cell r="W1846" t="str">
            <v>FALSE שפרעם</v>
          </cell>
          <cell r="X1846">
            <v>3923</v>
          </cell>
          <cell r="Y1846">
            <v>0</v>
          </cell>
          <cell r="Z1846">
            <v>15</v>
          </cell>
          <cell r="AA1846" t="str">
            <v/>
          </cell>
          <cell r="AB1846">
            <v>0</v>
          </cell>
        </row>
        <row r="1847">
          <cell r="B1847">
            <v>8800</v>
          </cell>
          <cell r="C1847" t="str">
            <v>שפרעם</v>
          </cell>
          <cell r="D1847">
            <v>25722</v>
          </cell>
          <cell r="E1847" t="str">
            <v>קנ</v>
          </cell>
          <cell r="F1847" t="str">
            <v>קנ שפרעם</v>
          </cell>
          <cell r="G1847" t="str">
            <v>מג'ד שפרעם</v>
          </cell>
          <cell r="I1847" t="str">
            <v xml:space="preserve">שפרעם </v>
          </cell>
          <cell r="J1847">
            <v>19838</v>
          </cell>
          <cell r="K1847">
            <v>19838</v>
          </cell>
          <cell r="L1847">
            <v>2.1020264139530193E-2</v>
          </cell>
          <cell r="M1847">
            <v>417</v>
          </cell>
          <cell r="N1847">
            <v>2.1020264139530193E-2</v>
          </cell>
          <cell r="O1847">
            <v>417</v>
          </cell>
          <cell r="P1847">
            <v>15</v>
          </cell>
          <cell r="Q1847" t="b">
            <v>0</v>
          </cell>
          <cell r="R1847">
            <v>0</v>
          </cell>
          <cell r="S1847">
            <v>1323</v>
          </cell>
          <cell r="T1847">
            <v>11.999999999999998</v>
          </cell>
          <cell r="U1847" t="str">
            <v>Gap</v>
          </cell>
          <cell r="V1847">
            <v>0</v>
          </cell>
          <cell r="W1847" t="str">
            <v>FALSE שפרעם</v>
          </cell>
          <cell r="X1847">
            <v>3923</v>
          </cell>
          <cell r="Y1847">
            <v>0</v>
          </cell>
          <cell r="Z1847">
            <v>15</v>
          </cell>
          <cell r="AA1847" t="str">
            <v/>
          </cell>
          <cell r="AB1847">
            <v>0</v>
          </cell>
        </row>
        <row r="1848">
          <cell r="B1848">
            <v>8800</v>
          </cell>
          <cell r="C1848" t="str">
            <v>שפרעם</v>
          </cell>
          <cell r="D1848">
            <v>25722</v>
          </cell>
          <cell r="E1848" t="str">
            <v>נץ</v>
          </cell>
          <cell r="F1848" t="str">
            <v>נץ שפרעם</v>
          </cell>
          <cell r="G1848" t="str">
            <v>אלופאא ואלעדאלה</v>
          </cell>
          <cell r="I1848" t="str">
            <v xml:space="preserve">שפרעם </v>
          </cell>
          <cell r="J1848">
            <v>19838</v>
          </cell>
          <cell r="K1848">
            <v>19838</v>
          </cell>
          <cell r="L1848">
            <v>1.3862284504486339E-2</v>
          </cell>
          <cell r="M1848">
            <v>275</v>
          </cell>
          <cell r="N1848">
            <v>1.3862284504486339E-2</v>
          </cell>
          <cell r="O1848">
            <v>275</v>
          </cell>
          <cell r="P1848">
            <v>15</v>
          </cell>
          <cell r="Q1848" t="b">
            <v>0</v>
          </cell>
          <cell r="R1848">
            <v>0</v>
          </cell>
          <cell r="S1848">
            <v>1323</v>
          </cell>
          <cell r="T1848">
            <v>11.999999999999998</v>
          </cell>
          <cell r="U1848" t="str">
            <v>Gap</v>
          </cell>
          <cell r="V1848">
            <v>0</v>
          </cell>
          <cell r="W1848" t="str">
            <v>FALSE שפרעם</v>
          </cell>
          <cell r="X1848">
            <v>3923</v>
          </cell>
          <cell r="Y1848">
            <v>0</v>
          </cell>
          <cell r="Z1848">
            <v>15</v>
          </cell>
          <cell r="AA1848" t="str">
            <v/>
          </cell>
          <cell r="AB1848">
            <v>0</v>
          </cell>
        </row>
        <row r="1849">
          <cell r="B1849">
            <v>8800</v>
          </cell>
          <cell r="C1849" t="str">
            <v>שפרעם</v>
          </cell>
          <cell r="D1849">
            <v>25722</v>
          </cell>
          <cell r="E1849" t="str">
            <v>י</v>
          </cell>
          <cell r="F1849" t="str">
            <v>י שפרעם</v>
          </cell>
          <cell r="G1849" t="str">
            <v>השיתוף והתגמול</v>
          </cell>
          <cell r="H1849" t="str">
            <v>יאסין עורסאן</v>
          </cell>
          <cell r="I1849" t="str">
            <v>שפרעם יאסין עורסאן</v>
          </cell>
          <cell r="J1849">
            <v>19838</v>
          </cell>
          <cell r="K1849">
            <v>19838</v>
          </cell>
          <cell r="L1849">
            <v>0</v>
          </cell>
          <cell r="M1849">
            <v>0</v>
          </cell>
          <cell r="N1849">
            <v>0</v>
          </cell>
          <cell r="O1849">
            <v>0</v>
          </cell>
          <cell r="P1849">
            <v>15</v>
          </cell>
          <cell r="Q1849" t="b">
            <v>0</v>
          </cell>
          <cell r="R1849">
            <v>0</v>
          </cell>
          <cell r="S1849">
            <v>1323</v>
          </cell>
          <cell r="T1849">
            <v>11.999999999999998</v>
          </cell>
          <cell r="U1849" t="str">
            <v>Gap</v>
          </cell>
          <cell r="V1849">
            <v>0</v>
          </cell>
          <cell r="W1849" t="str">
            <v>FALSE שפרעם</v>
          </cell>
          <cell r="X1849">
            <v>3923</v>
          </cell>
          <cell r="Y1849">
            <v>0</v>
          </cell>
          <cell r="Z1849">
            <v>15</v>
          </cell>
          <cell r="AA1849" t="str">
            <v/>
          </cell>
          <cell r="AB1849">
            <v>0</v>
          </cell>
        </row>
        <row r="1850">
          <cell r="B1850">
            <v>8800</v>
          </cell>
          <cell r="C1850" t="str">
            <v>שפרעם</v>
          </cell>
          <cell r="D1850">
            <v>25722</v>
          </cell>
          <cell r="E1850" t="str">
            <v>צ</v>
          </cell>
          <cell r="F1850" t="str">
            <v>צ שפרעם</v>
          </cell>
          <cell r="G1850" t="str">
            <v>רשימת שפרעם אלאסאלה</v>
          </cell>
          <cell r="H1850" t="str">
            <v>ענבתאוי אמין</v>
          </cell>
          <cell r="I1850" t="str">
            <v>שפרעם ענבתאוי אמין</v>
          </cell>
          <cell r="J1850">
            <v>19838</v>
          </cell>
          <cell r="K1850">
            <v>19838</v>
          </cell>
          <cell r="L1850">
            <v>0</v>
          </cell>
          <cell r="N1850">
            <v>0</v>
          </cell>
          <cell r="O1850">
            <v>0</v>
          </cell>
          <cell r="P1850">
            <v>15</v>
          </cell>
          <cell r="Q1850" t="b">
            <v>0</v>
          </cell>
          <cell r="R1850">
            <v>0</v>
          </cell>
          <cell r="S1850">
            <v>1323</v>
          </cell>
          <cell r="T1850">
            <v>11.999999999999998</v>
          </cell>
          <cell r="U1850" t="str">
            <v>Gap</v>
          </cell>
          <cell r="V1850">
            <v>0</v>
          </cell>
          <cell r="W1850" t="str">
            <v>FALSE שפרעם</v>
          </cell>
          <cell r="X1850">
            <v>3923</v>
          </cell>
          <cell r="Y1850">
            <v>0</v>
          </cell>
          <cell r="Z1850">
            <v>15</v>
          </cell>
          <cell r="AA1850" t="str">
            <v/>
          </cell>
          <cell r="AB1850">
            <v>0</v>
          </cell>
        </row>
        <row r="1851">
          <cell r="B1851">
            <v>8800</v>
          </cell>
          <cell r="C1851" t="str">
            <v>שפרעם</v>
          </cell>
          <cell r="D1851">
            <v>25722</v>
          </cell>
          <cell r="E1851" t="str">
            <v>ק</v>
          </cell>
          <cell r="F1851" t="str">
            <v>ק שפרעם</v>
          </cell>
          <cell r="G1851" t="str">
            <v>אלג'יל אלג'דיד</v>
          </cell>
          <cell r="H1851" t="str">
            <v>ח'אזם נאהד</v>
          </cell>
          <cell r="I1851" t="str">
            <v>שפרעם ח'אזם נאהד</v>
          </cell>
          <cell r="J1851">
            <v>19838</v>
          </cell>
          <cell r="K1851">
            <v>19838</v>
          </cell>
          <cell r="L1851">
            <v>0</v>
          </cell>
          <cell r="N1851">
            <v>0</v>
          </cell>
          <cell r="O1851">
            <v>0</v>
          </cell>
          <cell r="P1851">
            <v>15</v>
          </cell>
          <cell r="Q1851" t="b">
            <v>0</v>
          </cell>
          <cell r="R1851">
            <v>0</v>
          </cell>
          <cell r="S1851">
            <v>1323</v>
          </cell>
          <cell r="T1851">
            <v>11.999999999999998</v>
          </cell>
          <cell r="U1851" t="str">
            <v>Gap</v>
          </cell>
          <cell r="V1851">
            <v>0</v>
          </cell>
          <cell r="W1851" t="str">
            <v>FALSE שפרעם</v>
          </cell>
          <cell r="X1851">
            <v>3923</v>
          </cell>
          <cell r="Y1851">
            <v>0</v>
          </cell>
          <cell r="Z1851">
            <v>15</v>
          </cell>
          <cell r="AA1851" t="str">
            <v/>
          </cell>
          <cell r="AB1851">
            <v>0</v>
          </cell>
        </row>
        <row r="1852">
          <cell r="B1852">
            <v>5000</v>
          </cell>
          <cell r="C1852" t="str">
            <v>תל אביב - יפו</v>
          </cell>
          <cell r="D1852">
            <v>411141</v>
          </cell>
          <cell r="E1852" t="str">
            <v>מרצ</v>
          </cell>
          <cell r="F1852" t="str">
            <v>מרצ תל אביב - יפו</v>
          </cell>
          <cell r="G1852" t="str">
            <v>מרצ תל אביב יפו בראשות ניצן הורוביץ</v>
          </cell>
          <cell r="H1852" t="str">
            <v>הורוביץ ניצן</v>
          </cell>
          <cell r="I1852" t="str">
            <v>תל אביב - יפו הורוביץ ניצן</v>
          </cell>
          <cell r="J1852">
            <v>136996</v>
          </cell>
          <cell r="K1852">
            <v>136996</v>
          </cell>
          <cell r="L1852">
            <v>0.16280767321673625</v>
          </cell>
          <cell r="M1852">
            <v>22304</v>
          </cell>
          <cell r="N1852">
            <v>0.16280767321673625</v>
          </cell>
          <cell r="O1852">
            <v>22304</v>
          </cell>
          <cell r="P1852">
            <v>31</v>
          </cell>
          <cell r="Q1852" t="b">
            <v>1</v>
          </cell>
          <cell r="R1852">
            <v>5</v>
          </cell>
          <cell r="S1852">
            <v>4419</v>
          </cell>
          <cell r="T1852">
            <v>26.799999999999997</v>
          </cell>
          <cell r="U1852" t="str">
            <v>Gap</v>
          </cell>
          <cell r="V1852">
            <v>0</v>
          </cell>
          <cell r="W1852" t="str">
            <v>TRUE תל אביב - יפו</v>
          </cell>
          <cell r="X1852">
            <v>119009</v>
          </cell>
          <cell r="Y1852">
            <v>6</v>
          </cell>
          <cell r="Z1852">
            <v>29</v>
          </cell>
          <cell r="AA1852" t="str">
            <v>Gap</v>
          </cell>
          <cell r="AB1852">
            <v>6</v>
          </cell>
        </row>
        <row r="1853">
          <cell r="B1853">
            <v>5000</v>
          </cell>
          <cell r="C1853" t="str">
            <v>תל אביב - יפו</v>
          </cell>
          <cell r="D1853">
            <v>411141</v>
          </cell>
          <cell r="E1853" t="str">
            <v>תא</v>
          </cell>
          <cell r="F1853" t="str">
            <v>תא תל אביב - יפו</v>
          </cell>
          <cell r="G1853" t="str">
            <v>תל אביב 1 בראשות רון חולדאי</v>
          </cell>
          <cell r="H1853" t="str">
            <v>חולדאי רון</v>
          </cell>
          <cell r="I1853" t="str">
            <v>תל אביב - יפו חולדאי רון</v>
          </cell>
          <cell r="J1853">
            <v>136996</v>
          </cell>
          <cell r="K1853">
            <v>136996</v>
          </cell>
          <cell r="L1853">
            <v>0.1370915939151508</v>
          </cell>
          <cell r="M1853">
            <v>18781</v>
          </cell>
          <cell r="N1853">
            <v>0.1370915939151508</v>
          </cell>
          <cell r="O1853">
            <v>18781</v>
          </cell>
          <cell r="P1853">
            <v>31</v>
          </cell>
          <cell r="Q1853" t="b">
            <v>1</v>
          </cell>
          <cell r="R1853">
            <v>4.2</v>
          </cell>
          <cell r="S1853">
            <v>4419</v>
          </cell>
          <cell r="T1853">
            <v>26.799999999999997</v>
          </cell>
          <cell r="U1853" t="str">
            <v>Gap</v>
          </cell>
          <cell r="V1853">
            <v>1</v>
          </cell>
          <cell r="W1853" t="str">
            <v>TRUE תל אביב - יפו</v>
          </cell>
          <cell r="X1853">
            <v>119009</v>
          </cell>
          <cell r="Y1853">
            <v>5</v>
          </cell>
          <cell r="Z1853">
            <v>29</v>
          </cell>
          <cell r="AA1853" t="str">
            <v>Gap</v>
          </cell>
          <cell r="AB1853">
            <v>6</v>
          </cell>
        </row>
        <row r="1854">
          <cell r="B1854">
            <v>5000</v>
          </cell>
          <cell r="C1854" t="str">
            <v>תל אביב - יפו</v>
          </cell>
          <cell r="D1854">
            <v>411141</v>
          </cell>
          <cell r="E1854" t="str">
            <v>צ</v>
          </cell>
          <cell r="F1854" t="str">
            <v>צ תל אביב - יפו</v>
          </cell>
          <cell r="G1854" t="str">
            <v>רוב העיר רשימת הצעירים של תל אביב עם אסף זמיר</v>
          </cell>
          <cell r="I1854" t="str">
            <v xml:space="preserve">תל אביב - יפו </v>
          </cell>
          <cell r="J1854">
            <v>136996</v>
          </cell>
          <cell r="K1854">
            <v>136996</v>
          </cell>
          <cell r="L1854">
            <v>0.11625156938888727</v>
          </cell>
          <cell r="M1854">
            <v>15926</v>
          </cell>
          <cell r="N1854">
            <v>0.11625156938888727</v>
          </cell>
          <cell r="O1854">
            <v>15926</v>
          </cell>
          <cell r="P1854">
            <v>31</v>
          </cell>
          <cell r="Q1854" t="b">
            <v>1</v>
          </cell>
          <cell r="R1854">
            <v>3.6</v>
          </cell>
          <cell r="S1854">
            <v>4419</v>
          </cell>
          <cell r="T1854">
            <v>26.799999999999997</v>
          </cell>
          <cell r="U1854" t="str">
            <v>Gap</v>
          </cell>
          <cell r="V1854">
            <v>0</v>
          </cell>
          <cell r="W1854" t="str">
            <v>TRUE תל אביב - יפו</v>
          </cell>
          <cell r="X1854">
            <v>119009</v>
          </cell>
          <cell r="Y1854">
            <v>4</v>
          </cell>
          <cell r="Z1854">
            <v>29</v>
          </cell>
          <cell r="AA1854" t="str">
            <v>Gap</v>
          </cell>
          <cell r="AB1854">
            <v>4</v>
          </cell>
        </row>
        <row r="1855">
          <cell r="B1855">
            <v>5000</v>
          </cell>
          <cell r="C1855" t="str">
            <v>תל אביב - יפו</v>
          </cell>
          <cell r="D1855">
            <v>411141</v>
          </cell>
          <cell r="E1855" t="str">
            <v>שגב</v>
          </cell>
          <cell r="F1855" t="str">
            <v>שגב תל אביב - יפו</v>
          </cell>
          <cell r="G1855" t="str">
            <v>ביחד תל אביב יפו שס, הבית היהודי, יהדות התורה, חב"ד וארגוני התשובה</v>
          </cell>
          <cell r="I1855" t="str">
            <v xml:space="preserve">תל אביב - יפו </v>
          </cell>
          <cell r="J1855">
            <v>136996</v>
          </cell>
          <cell r="K1855">
            <v>136996</v>
          </cell>
          <cell r="L1855">
            <v>9.4265526000759145E-2</v>
          </cell>
          <cell r="M1855">
            <v>12914</v>
          </cell>
          <cell r="N1855">
            <v>9.4265526000759145E-2</v>
          </cell>
          <cell r="O1855">
            <v>12914</v>
          </cell>
          <cell r="P1855">
            <v>31</v>
          </cell>
          <cell r="Q1855" t="b">
            <v>1</v>
          </cell>
          <cell r="R1855">
            <v>2.9</v>
          </cell>
          <cell r="S1855">
            <v>4419</v>
          </cell>
          <cell r="T1855">
            <v>26.799999999999997</v>
          </cell>
          <cell r="U1855" t="str">
            <v>Gap</v>
          </cell>
          <cell r="V1855">
            <v>0</v>
          </cell>
          <cell r="W1855" t="str">
            <v>TRUE תל אביב - יפו</v>
          </cell>
          <cell r="X1855">
            <v>119009</v>
          </cell>
          <cell r="Y1855">
            <v>3</v>
          </cell>
          <cell r="Z1855">
            <v>29</v>
          </cell>
          <cell r="AA1855" t="str">
            <v>Gap</v>
          </cell>
          <cell r="AB1855">
            <v>3</v>
          </cell>
        </row>
        <row r="1856">
          <cell r="B1856">
            <v>5000</v>
          </cell>
          <cell r="C1856" t="str">
            <v>תל אביב - יפו</v>
          </cell>
          <cell r="D1856">
            <v>411141</v>
          </cell>
          <cell r="E1856" t="str">
            <v>כל</v>
          </cell>
          <cell r="F1856" t="str">
            <v>כל תל אביב - יפו</v>
          </cell>
          <cell r="G1856" t="str">
            <v>עיר לכולנו בראשות אהרון מדואל</v>
          </cell>
          <cell r="H1856" t="str">
            <v>מדואל אהרן</v>
          </cell>
          <cell r="I1856" t="str">
            <v>תל אביב - יפו מדואל אהרן</v>
          </cell>
          <cell r="J1856">
            <v>136996</v>
          </cell>
          <cell r="K1856">
            <v>136996</v>
          </cell>
          <cell r="L1856">
            <v>6.1432450582498757E-2</v>
          </cell>
          <cell r="M1856">
            <v>8416</v>
          </cell>
          <cell r="N1856">
            <v>6.1432450582498757E-2</v>
          </cell>
          <cell r="O1856">
            <v>8416</v>
          </cell>
          <cell r="P1856">
            <v>31</v>
          </cell>
          <cell r="Q1856" t="b">
            <v>1</v>
          </cell>
          <cell r="R1856">
            <v>1.9</v>
          </cell>
          <cell r="S1856">
            <v>4419</v>
          </cell>
          <cell r="T1856">
            <v>26.799999999999997</v>
          </cell>
          <cell r="U1856" t="str">
            <v>Gap</v>
          </cell>
          <cell r="V1856">
            <v>0</v>
          </cell>
          <cell r="W1856" t="str">
            <v>TRUE תל אביב - יפו</v>
          </cell>
          <cell r="X1856">
            <v>119009</v>
          </cell>
          <cell r="Y1856">
            <v>2</v>
          </cell>
          <cell r="Z1856">
            <v>29</v>
          </cell>
          <cell r="AA1856" t="str">
            <v>Gap</v>
          </cell>
          <cell r="AB1856">
            <v>2</v>
          </cell>
        </row>
        <row r="1857">
          <cell r="B1857">
            <v>5000</v>
          </cell>
          <cell r="C1857" t="str">
            <v>תל אביב - יפו</v>
          </cell>
          <cell r="D1857">
            <v>411141</v>
          </cell>
          <cell r="E1857" t="str">
            <v>זך</v>
          </cell>
          <cell r="F1857" t="str">
            <v>זך תל אביב - יפו</v>
          </cell>
          <cell r="G1857" t="str">
            <v>כח לגמלאים</v>
          </cell>
          <cell r="I1857" t="str">
            <v xml:space="preserve">תל אביב - יפו </v>
          </cell>
          <cell r="J1857">
            <v>136996</v>
          </cell>
          <cell r="K1857">
            <v>136996</v>
          </cell>
          <cell r="L1857">
            <v>6.0556512598907999E-2</v>
          </cell>
          <cell r="M1857">
            <v>8296</v>
          </cell>
          <cell r="N1857">
            <v>6.0556512598907999E-2</v>
          </cell>
          <cell r="O1857">
            <v>8296</v>
          </cell>
          <cell r="P1857">
            <v>31</v>
          </cell>
          <cell r="Q1857" t="b">
            <v>1</v>
          </cell>
          <cell r="R1857">
            <v>1.9</v>
          </cell>
          <cell r="S1857">
            <v>4419</v>
          </cell>
          <cell r="T1857">
            <v>26.799999999999997</v>
          </cell>
          <cell r="U1857" t="str">
            <v>Gap</v>
          </cell>
          <cell r="V1857">
            <v>0</v>
          </cell>
          <cell r="W1857" t="str">
            <v>TRUE תל אביב - יפו</v>
          </cell>
          <cell r="X1857">
            <v>119009</v>
          </cell>
          <cell r="Y1857">
            <v>2</v>
          </cell>
          <cell r="Z1857">
            <v>29</v>
          </cell>
          <cell r="AA1857" t="str">
            <v>Gap</v>
          </cell>
          <cell r="AB1857">
            <v>2</v>
          </cell>
        </row>
        <row r="1858">
          <cell r="B1858">
            <v>5000</v>
          </cell>
          <cell r="C1858" t="str">
            <v>תל אביב - יפו</v>
          </cell>
          <cell r="D1858">
            <v>411141</v>
          </cell>
          <cell r="E1858" t="str">
            <v>מחל</v>
          </cell>
          <cell r="F1858" t="str">
            <v>מחל תל אביב - יפו</v>
          </cell>
          <cell r="G1858" t="str">
            <v>הליכוד ביתנו בראשות ארנון גלעדי</v>
          </cell>
          <cell r="I1858" t="str">
            <v xml:space="preserve">תל אביב - יפו </v>
          </cell>
          <cell r="J1858">
            <v>136996</v>
          </cell>
          <cell r="K1858">
            <v>136996</v>
          </cell>
          <cell r="L1858">
            <v>4.003036585009781E-2</v>
          </cell>
          <cell r="M1858">
            <v>5484</v>
          </cell>
          <cell r="N1858">
            <v>4.003036585009781E-2</v>
          </cell>
          <cell r="O1858">
            <v>5484</v>
          </cell>
          <cell r="P1858">
            <v>31</v>
          </cell>
          <cell r="Q1858" t="b">
            <v>1</v>
          </cell>
          <cell r="R1858">
            <v>1.2</v>
          </cell>
          <cell r="S1858">
            <v>4419</v>
          </cell>
          <cell r="T1858">
            <v>26.799999999999997</v>
          </cell>
          <cell r="U1858" t="str">
            <v>Gap</v>
          </cell>
          <cell r="V1858">
            <v>0</v>
          </cell>
          <cell r="W1858" t="str">
            <v>TRUE תל אביב - יפו</v>
          </cell>
          <cell r="X1858">
            <v>119009</v>
          </cell>
          <cell r="Y1858">
            <v>1</v>
          </cell>
          <cell r="Z1858">
            <v>29</v>
          </cell>
          <cell r="AA1858" t="str">
            <v>Gap</v>
          </cell>
          <cell r="AB1858">
            <v>1</v>
          </cell>
        </row>
        <row r="1859">
          <cell r="B1859">
            <v>5000</v>
          </cell>
          <cell r="C1859" t="str">
            <v>תל אביב - יפו</v>
          </cell>
          <cell r="D1859">
            <v>411141</v>
          </cell>
          <cell r="E1859" t="str">
            <v>לב</v>
          </cell>
          <cell r="F1859" t="str">
            <v>לב תל אביב - יפו</v>
          </cell>
          <cell r="G1859" t="str">
            <v>שימו לב הורים בהובלת ציפי ברנד, רותי רוסו ואור אלתרמן</v>
          </cell>
          <cell r="I1859" t="str">
            <v xml:space="preserve">תל אביב - יפו </v>
          </cell>
          <cell r="J1859">
            <v>136996</v>
          </cell>
          <cell r="K1859">
            <v>136996</v>
          </cell>
          <cell r="L1859">
            <v>3.9059534584951386E-2</v>
          </cell>
          <cell r="M1859">
            <v>5351</v>
          </cell>
          <cell r="N1859">
            <v>3.9059534584951386E-2</v>
          </cell>
          <cell r="O1859">
            <v>5351</v>
          </cell>
          <cell r="P1859">
            <v>31</v>
          </cell>
          <cell r="Q1859" t="b">
            <v>1</v>
          </cell>
          <cell r="R1859">
            <v>1.2</v>
          </cell>
          <cell r="S1859">
            <v>4419</v>
          </cell>
          <cell r="T1859">
            <v>26.799999999999997</v>
          </cell>
          <cell r="U1859" t="str">
            <v>Gap</v>
          </cell>
          <cell r="V1859">
            <v>0</v>
          </cell>
          <cell r="W1859" t="str">
            <v>TRUE תל אביב - יפו</v>
          </cell>
          <cell r="X1859">
            <v>119009</v>
          </cell>
          <cell r="Y1859">
            <v>1</v>
          </cell>
          <cell r="Z1859">
            <v>29</v>
          </cell>
          <cell r="AA1859" t="str">
            <v>Gap</v>
          </cell>
          <cell r="AB1859">
            <v>1</v>
          </cell>
        </row>
        <row r="1860">
          <cell r="B1860">
            <v>5000</v>
          </cell>
          <cell r="C1860" t="str">
            <v>תל אביב - יפו</v>
          </cell>
          <cell r="D1860">
            <v>411141</v>
          </cell>
          <cell r="E1860" t="str">
            <v>חי</v>
          </cell>
          <cell r="F1860" t="str">
            <v>חי תל אביב - יפו</v>
          </cell>
          <cell r="G1860" t="str">
            <v>תנועת מהפך ירוק בתל אביב - לתת לחיות התנועה הירוקה</v>
          </cell>
          <cell r="I1860" t="str">
            <v xml:space="preserve">תל אביב - יפו </v>
          </cell>
          <cell r="J1860">
            <v>136996</v>
          </cell>
          <cell r="K1860">
            <v>136996</v>
          </cell>
          <cell r="L1860">
            <v>3.5636076965750822E-2</v>
          </cell>
          <cell r="M1860">
            <v>4882</v>
          </cell>
          <cell r="N1860">
            <v>3.5636076965750822E-2</v>
          </cell>
          <cell r="O1860">
            <v>4882</v>
          </cell>
          <cell r="P1860">
            <v>31</v>
          </cell>
          <cell r="Q1860" t="b">
            <v>1</v>
          </cell>
          <cell r="R1860">
            <v>1.1000000000000001</v>
          </cell>
          <cell r="S1860">
            <v>4419</v>
          </cell>
          <cell r="T1860">
            <v>26.799999999999997</v>
          </cell>
          <cell r="U1860" t="str">
            <v>Gap</v>
          </cell>
          <cell r="V1860">
            <v>0</v>
          </cell>
          <cell r="W1860" t="str">
            <v>TRUE תל אביב - יפו</v>
          </cell>
          <cell r="X1860">
            <v>119009</v>
          </cell>
          <cell r="Y1860">
            <v>1</v>
          </cell>
          <cell r="Z1860">
            <v>29</v>
          </cell>
          <cell r="AA1860" t="str">
            <v>Gap</v>
          </cell>
          <cell r="AB1860">
            <v>1</v>
          </cell>
        </row>
        <row r="1861">
          <cell r="B1861">
            <v>5000</v>
          </cell>
          <cell r="C1861" t="str">
            <v>תל אביב - יפו</v>
          </cell>
          <cell r="D1861">
            <v>411141</v>
          </cell>
          <cell r="E1861" t="str">
            <v>צד</v>
          </cell>
          <cell r="F1861" t="str">
            <v>צד תל אביב - יפו</v>
          </cell>
          <cell r="G1861" t="str">
            <v>צדק חברתי בראשות כרמלה עוזרי</v>
          </cell>
          <cell r="I1861" t="str">
            <v xml:space="preserve">תל אביב - יפו </v>
          </cell>
          <cell r="J1861">
            <v>136996</v>
          </cell>
          <cell r="K1861">
            <v>136996</v>
          </cell>
          <cell r="L1861">
            <v>3.4044789628894276E-2</v>
          </cell>
          <cell r="M1861">
            <v>4664</v>
          </cell>
          <cell r="N1861">
            <v>3.4044789628894276E-2</v>
          </cell>
          <cell r="O1861">
            <v>4664</v>
          </cell>
          <cell r="P1861">
            <v>31</v>
          </cell>
          <cell r="Q1861" t="b">
            <v>1</v>
          </cell>
          <cell r="R1861">
            <v>1.1000000000000001</v>
          </cell>
          <cell r="S1861">
            <v>4419</v>
          </cell>
          <cell r="T1861">
            <v>26.799999999999997</v>
          </cell>
          <cell r="U1861" t="str">
            <v>Gap</v>
          </cell>
          <cell r="V1861">
            <v>0</v>
          </cell>
          <cell r="W1861" t="str">
            <v>TRUE תל אביב - יפו</v>
          </cell>
          <cell r="X1861">
            <v>119009</v>
          </cell>
          <cell r="Y1861">
            <v>1</v>
          </cell>
          <cell r="Z1861">
            <v>29</v>
          </cell>
          <cell r="AA1861" t="str">
            <v>Gap</v>
          </cell>
          <cell r="AB1861">
            <v>1</v>
          </cell>
        </row>
        <row r="1862">
          <cell r="B1862">
            <v>5000</v>
          </cell>
          <cell r="C1862" t="str">
            <v>תל אביב - יפו</v>
          </cell>
          <cell r="D1862">
            <v>411141</v>
          </cell>
          <cell r="E1862" t="str">
            <v>דר</v>
          </cell>
          <cell r="F1862" t="str">
            <v>דר תל אביב - יפו</v>
          </cell>
          <cell r="G1862" t="str">
            <v>סיעת דרום העיר</v>
          </cell>
          <cell r="I1862" t="str">
            <v xml:space="preserve">תל אביב - יפו </v>
          </cell>
          <cell r="J1862">
            <v>136996</v>
          </cell>
          <cell r="K1862">
            <v>136996</v>
          </cell>
          <cell r="L1862">
            <v>3.2635989371952466E-2</v>
          </cell>
          <cell r="M1862">
            <v>4471</v>
          </cell>
          <cell r="N1862">
            <v>3.2635989371952466E-2</v>
          </cell>
          <cell r="O1862">
            <v>4471</v>
          </cell>
          <cell r="P1862">
            <v>31</v>
          </cell>
          <cell r="Q1862" t="b">
            <v>1</v>
          </cell>
          <cell r="R1862">
            <v>1</v>
          </cell>
          <cell r="S1862">
            <v>4419</v>
          </cell>
          <cell r="T1862">
            <v>26.799999999999997</v>
          </cell>
          <cell r="U1862" t="str">
            <v>Gap</v>
          </cell>
          <cell r="V1862">
            <v>0</v>
          </cell>
          <cell r="W1862" t="str">
            <v>TRUE תל אביב - יפו</v>
          </cell>
          <cell r="X1862">
            <v>119009</v>
          </cell>
          <cell r="Y1862">
            <v>1</v>
          </cell>
          <cell r="Z1862">
            <v>29</v>
          </cell>
          <cell r="AA1862" t="str">
            <v>Gap</v>
          </cell>
          <cell r="AB1862">
            <v>1</v>
          </cell>
        </row>
        <row r="1863">
          <cell r="B1863">
            <v>5000</v>
          </cell>
          <cell r="C1863" t="str">
            <v>תל אביב - יפו</v>
          </cell>
          <cell r="D1863">
            <v>411141</v>
          </cell>
          <cell r="E1863" t="str">
            <v>נץ</v>
          </cell>
          <cell r="F1863" t="str">
            <v>נץ תל אביב - יפו</v>
          </cell>
          <cell r="G1863" t="str">
            <v>תל אביב בטוחה בראשות שלמה מוסלאי</v>
          </cell>
          <cell r="I1863" t="str">
            <v xml:space="preserve">תל אביב - יפו </v>
          </cell>
          <cell r="J1863">
            <v>136996</v>
          </cell>
          <cell r="K1863">
            <v>136996</v>
          </cell>
          <cell r="L1863">
            <v>2.8606674647434962E-2</v>
          </cell>
          <cell r="M1863">
            <v>3919</v>
          </cell>
          <cell r="N1863">
            <v>2.8606674647434962E-2</v>
          </cell>
          <cell r="O1863">
            <v>3919</v>
          </cell>
          <cell r="P1863">
            <v>31</v>
          </cell>
          <cell r="Q1863" t="b">
            <v>1</v>
          </cell>
          <cell r="R1863">
            <v>0.9</v>
          </cell>
          <cell r="S1863">
            <v>4419</v>
          </cell>
          <cell r="T1863">
            <v>26.799999999999997</v>
          </cell>
          <cell r="U1863" t="str">
            <v>Gap</v>
          </cell>
          <cell r="V1863">
            <v>0</v>
          </cell>
          <cell r="W1863" t="str">
            <v>TRUE תל אביב - יפו</v>
          </cell>
          <cell r="X1863">
            <v>119009</v>
          </cell>
          <cell r="Y1863">
            <v>1</v>
          </cell>
          <cell r="Z1863">
            <v>29</v>
          </cell>
          <cell r="AA1863" t="str">
            <v>Gap</v>
          </cell>
          <cell r="AB1863">
            <v>1</v>
          </cell>
        </row>
        <row r="1864">
          <cell r="B1864">
            <v>5000</v>
          </cell>
          <cell r="C1864" t="str">
            <v>תל אביב - יפו</v>
          </cell>
          <cell r="D1864">
            <v>411141</v>
          </cell>
          <cell r="E1864" t="str">
            <v>פה</v>
          </cell>
          <cell r="F1864" t="str">
            <v>פה תל אביב - יפו</v>
          </cell>
          <cell r="G1864" t="str">
            <v>יש עתיד בתל אביב יפו בראשות דן להט</v>
          </cell>
          <cell r="I1864" t="str">
            <v xml:space="preserve">תל אביב - יפו </v>
          </cell>
          <cell r="J1864">
            <v>136996</v>
          </cell>
          <cell r="K1864">
            <v>136996</v>
          </cell>
          <cell r="L1864">
            <v>2.6285438990919441E-2</v>
          </cell>
          <cell r="M1864">
            <v>3601</v>
          </cell>
          <cell r="N1864">
            <v>2.6285438990919441E-2</v>
          </cell>
          <cell r="O1864">
            <v>3601</v>
          </cell>
          <cell r="P1864">
            <v>31</v>
          </cell>
          <cell r="Q1864" t="b">
            <v>1</v>
          </cell>
          <cell r="R1864">
            <v>0.8</v>
          </cell>
          <cell r="S1864">
            <v>4419</v>
          </cell>
          <cell r="T1864">
            <v>26.799999999999997</v>
          </cell>
          <cell r="U1864" t="str">
            <v>Gap</v>
          </cell>
          <cell r="V1864">
            <v>0</v>
          </cell>
          <cell r="W1864" t="str">
            <v>TRUE תל אביב - יפו</v>
          </cell>
          <cell r="X1864">
            <v>119009</v>
          </cell>
          <cell r="Y1864">
            <v>1</v>
          </cell>
          <cell r="Z1864">
            <v>29</v>
          </cell>
          <cell r="AA1864" t="str">
            <v>Gap</v>
          </cell>
          <cell r="AB1864">
            <v>1</v>
          </cell>
        </row>
        <row r="1865">
          <cell r="B1865">
            <v>5000</v>
          </cell>
          <cell r="C1865" t="str">
            <v>תל אביב - יפו</v>
          </cell>
          <cell r="D1865">
            <v>411141</v>
          </cell>
          <cell r="E1865" t="str">
            <v>נ</v>
          </cell>
          <cell r="F1865" t="str">
            <v>נ תל אביב - יפו</v>
          </cell>
          <cell r="G1865" t="str">
            <v>רשימת הורים</v>
          </cell>
          <cell r="I1865" t="str">
            <v xml:space="preserve">תל אביב - יפו </v>
          </cell>
          <cell r="J1865">
            <v>136996</v>
          </cell>
          <cell r="K1865">
            <v>136996</v>
          </cell>
          <cell r="L1865">
            <v>2.198604338812812E-2</v>
          </cell>
          <cell r="M1865">
            <v>3012</v>
          </cell>
          <cell r="N1865">
            <v>2.198604338812812E-2</v>
          </cell>
          <cell r="O1865">
            <v>3012</v>
          </cell>
          <cell r="P1865">
            <v>31</v>
          </cell>
          <cell r="Q1865" t="b">
            <v>0</v>
          </cell>
          <cell r="R1865">
            <v>0</v>
          </cell>
          <cell r="S1865">
            <v>4419</v>
          </cell>
          <cell r="T1865">
            <v>26.799999999999997</v>
          </cell>
          <cell r="U1865" t="str">
            <v>Gap</v>
          </cell>
          <cell r="V1865">
            <v>0</v>
          </cell>
          <cell r="W1865" t="str">
            <v>FALSE תל אביב - יפו</v>
          </cell>
          <cell r="X1865">
            <v>17987</v>
          </cell>
          <cell r="Y1865">
            <v>0</v>
          </cell>
          <cell r="Z1865">
            <v>29</v>
          </cell>
          <cell r="AA1865" t="str">
            <v>Gap</v>
          </cell>
          <cell r="AB1865">
            <v>0</v>
          </cell>
        </row>
        <row r="1866">
          <cell r="B1866">
            <v>5000</v>
          </cell>
          <cell r="C1866" t="str">
            <v>תל אביב - יפו</v>
          </cell>
          <cell r="D1866">
            <v>411141</v>
          </cell>
          <cell r="E1866" t="str">
            <v>א</v>
          </cell>
          <cell r="F1866" t="str">
            <v>א תל אביב - יפו</v>
          </cell>
          <cell r="G1866" t="str">
            <v>אמת מפלגת העבודה, מכניסים אמת למועצה</v>
          </cell>
          <cell r="I1866" t="str">
            <v xml:space="preserve">תל אביב - יפו </v>
          </cell>
          <cell r="J1866">
            <v>136996</v>
          </cell>
          <cell r="K1866">
            <v>136996</v>
          </cell>
          <cell r="L1866">
            <v>2.1402084732400947E-2</v>
          </cell>
          <cell r="M1866">
            <v>2932</v>
          </cell>
          <cell r="N1866">
            <v>2.1402084732400947E-2</v>
          </cell>
          <cell r="O1866">
            <v>2932</v>
          </cell>
          <cell r="P1866">
            <v>31</v>
          </cell>
          <cell r="Q1866" t="b">
            <v>0</v>
          </cell>
          <cell r="R1866">
            <v>0</v>
          </cell>
          <cell r="S1866">
            <v>4419</v>
          </cell>
          <cell r="T1866">
            <v>26.799999999999997</v>
          </cell>
          <cell r="U1866" t="str">
            <v>Gap</v>
          </cell>
          <cell r="V1866">
            <v>0</v>
          </cell>
          <cell r="W1866" t="str">
            <v>FALSE תל אביב - יפו</v>
          </cell>
          <cell r="X1866">
            <v>17987</v>
          </cell>
          <cell r="Y1866">
            <v>0</v>
          </cell>
          <cell r="Z1866">
            <v>29</v>
          </cell>
          <cell r="AA1866" t="str">
            <v>Gap</v>
          </cell>
          <cell r="AB1866">
            <v>0</v>
          </cell>
        </row>
        <row r="1867">
          <cell r="B1867">
            <v>5000</v>
          </cell>
          <cell r="C1867" t="str">
            <v>תל אביב - יפו</v>
          </cell>
          <cell r="D1867">
            <v>411141</v>
          </cell>
          <cell r="E1867" t="str">
            <v>ף</v>
          </cell>
          <cell r="F1867" t="str">
            <v>ף תל אביב - יפו</v>
          </cell>
          <cell r="G1867" t="str">
            <v>בני בביוף אלי אמינוב והשכונות</v>
          </cell>
          <cell r="I1867" t="str">
            <v xml:space="preserve">תל אביב - יפו </v>
          </cell>
          <cell r="J1867">
            <v>136996</v>
          </cell>
          <cell r="K1867">
            <v>136996</v>
          </cell>
          <cell r="L1867">
            <v>2.0372857601681799E-2</v>
          </cell>
          <cell r="M1867">
            <v>2791</v>
          </cell>
          <cell r="N1867">
            <v>2.0372857601681799E-2</v>
          </cell>
          <cell r="O1867">
            <v>2791</v>
          </cell>
          <cell r="P1867">
            <v>31</v>
          </cell>
          <cell r="Q1867" t="b">
            <v>0</v>
          </cell>
          <cell r="R1867">
            <v>0</v>
          </cell>
          <cell r="S1867">
            <v>4419</v>
          </cell>
          <cell r="T1867">
            <v>26.799999999999997</v>
          </cell>
          <cell r="U1867" t="str">
            <v>Gap</v>
          </cell>
          <cell r="V1867">
            <v>0</v>
          </cell>
          <cell r="W1867" t="str">
            <v>FALSE תל אביב - יפו</v>
          </cell>
          <cell r="X1867">
            <v>17987</v>
          </cell>
          <cell r="Y1867">
            <v>0</v>
          </cell>
          <cell r="Z1867">
            <v>29</v>
          </cell>
          <cell r="AA1867" t="str">
            <v>Gap</v>
          </cell>
          <cell r="AB1867">
            <v>0</v>
          </cell>
        </row>
        <row r="1868">
          <cell r="B1868">
            <v>5000</v>
          </cell>
          <cell r="C1868" t="str">
            <v>תל אביב - יפו</v>
          </cell>
          <cell r="D1868">
            <v>411141</v>
          </cell>
          <cell r="E1868" t="str">
            <v>רק</v>
          </cell>
          <cell r="F1868" t="str">
            <v>רק תל אביב - יפו</v>
          </cell>
          <cell r="G1868" t="str">
            <v>הירוקים בראשות מיכאל רועה- ממשיכים לעשות</v>
          </cell>
          <cell r="I1868" t="str">
            <v xml:space="preserve">תל אביב - יפו </v>
          </cell>
          <cell r="J1868">
            <v>136996</v>
          </cell>
          <cell r="K1868">
            <v>136996</v>
          </cell>
          <cell r="L1868">
            <v>1.9314432538176298E-2</v>
          </cell>
          <cell r="M1868">
            <v>2646</v>
          </cell>
          <cell r="N1868">
            <v>1.9314432538176298E-2</v>
          </cell>
          <cell r="O1868">
            <v>2646</v>
          </cell>
          <cell r="P1868">
            <v>31</v>
          </cell>
          <cell r="Q1868" t="b">
            <v>0</v>
          </cell>
          <cell r="R1868">
            <v>0</v>
          </cell>
          <cell r="S1868">
            <v>4419</v>
          </cell>
          <cell r="T1868">
            <v>26.799999999999997</v>
          </cell>
          <cell r="U1868" t="str">
            <v>Gap</v>
          </cell>
          <cell r="V1868">
            <v>0</v>
          </cell>
          <cell r="W1868" t="str">
            <v>FALSE תל אביב - יפו</v>
          </cell>
          <cell r="X1868">
            <v>17987</v>
          </cell>
          <cell r="Y1868">
            <v>0</v>
          </cell>
          <cell r="Z1868">
            <v>29</v>
          </cell>
          <cell r="AA1868" t="str">
            <v>Gap</v>
          </cell>
          <cell r="AB1868">
            <v>0</v>
          </cell>
        </row>
        <row r="1869">
          <cell r="B1869">
            <v>5000</v>
          </cell>
          <cell r="C1869" t="str">
            <v>תל אביב - יפו</v>
          </cell>
          <cell r="D1869">
            <v>411141</v>
          </cell>
          <cell r="E1869" t="str">
            <v>יף</v>
          </cell>
          <cell r="F1869" t="str">
            <v>יף תל אביב - יפו</v>
          </cell>
          <cell r="G1869" t="str">
            <v>רשימת יאפא</v>
          </cell>
          <cell r="I1869" t="str">
            <v xml:space="preserve">תל אביב - יפו </v>
          </cell>
          <cell r="J1869">
            <v>136996</v>
          </cell>
          <cell r="K1869">
            <v>136996</v>
          </cell>
          <cell r="L1869">
            <v>1.602236561651435E-2</v>
          </cell>
          <cell r="M1869">
            <v>2195</v>
          </cell>
          <cell r="N1869">
            <v>1.602236561651435E-2</v>
          </cell>
          <cell r="O1869">
            <v>2195</v>
          </cell>
          <cell r="P1869">
            <v>31</v>
          </cell>
          <cell r="Q1869" t="b">
            <v>0</v>
          </cell>
          <cell r="R1869">
            <v>0</v>
          </cell>
          <cell r="S1869">
            <v>4419</v>
          </cell>
          <cell r="T1869">
            <v>26.799999999999997</v>
          </cell>
          <cell r="U1869" t="str">
            <v>Gap</v>
          </cell>
          <cell r="V1869">
            <v>0</v>
          </cell>
          <cell r="W1869" t="str">
            <v>FALSE תל אביב - יפו</v>
          </cell>
          <cell r="X1869">
            <v>17987</v>
          </cell>
          <cell r="Y1869">
            <v>0</v>
          </cell>
          <cell r="Z1869">
            <v>29</v>
          </cell>
          <cell r="AA1869" t="str">
            <v>Gap</v>
          </cell>
          <cell r="AB1869">
            <v>0</v>
          </cell>
        </row>
        <row r="1870">
          <cell r="B1870">
            <v>5000</v>
          </cell>
          <cell r="C1870" t="str">
            <v>תל אביב - יפו</v>
          </cell>
          <cell r="D1870">
            <v>411141</v>
          </cell>
          <cell r="E1870" t="str">
            <v>ק</v>
          </cell>
          <cell r="F1870" t="str">
            <v>ק תל אביב - יפו</v>
          </cell>
          <cell r="G1870" t="str">
            <v>עיר ללא גבולות</v>
          </cell>
          <cell r="I1870" t="str">
            <v xml:space="preserve">תל אביב - יפו </v>
          </cell>
          <cell r="J1870">
            <v>136996</v>
          </cell>
          <cell r="K1870">
            <v>136996</v>
          </cell>
          <cell r="L1870">
            <v>1.3584338228853398E-2</v>
          </cell>
          <cell r="M1870">
            <v>1861</v>
          </cell>
          <cell r="N1870">
            <v>1.3584338228853398E-2</v>
          </cell>
          <cell r="O1870">
            <v>1861</v>
          </cell>
          <cell r="P1870">
            <v>31</v>
          </cell>
          <cell r="Q1870" t="b">
            <v>0</v>
          </cell>
          <cell r="R1870">
            <v>0</v>
          </cell>
          <cell r="S1870">
            <v>4419</v>
          </cell>
          <cell r="T1870">
            <v>26.799999999999997</v>
          </cell>
          <cell r="U1870" t="str">
            <v>Gap</v>
          </cell>
          <cell r="V1870">
            <v>0</v>
          </cell>
          <cell r="W1870" t="str">
            <v>FALSE תל אביב - יפו</v>
          </cell>
          <cell r="X1870">
            <v>17987</v>
          </cell>
          <cell r="Y1870">
            <v>0</v>
          </cell>
          <cell r="Z1870">
            <v>29</v>
          </cell>
          <cell r="AA1870" t="str">
            <v>Gap</v>
          </cell>
          <cell r="AB1870">
            <v>0</v>
          </cell>
        </row>
        <row r="1871">
          <cell r="B1871">
            <v>5000</v>
          </cell>
          <cell r="C1871" t="str">
            <v>תל אביב - יפו</v>
          </cell>
          <cell r="D1871">
            <v>411141</v>
          </cell>
          <cell r="E1871" t="str">
            <v>ץף</v>
          </cell>
          <cell r="F1871" t="str">
            <v>ץף תל אביב - יפו</v>
          </cell>
          <cell r="G1871" t="str">
            <v>הרשת החברתית בראשות דוד כהן</v>
          </cell>
          <cell r="I1871" t="str">
            <v xml:space="preserve">תל אביב - יפו </v>
          </cell>
          <cell r="J1871">
            <v>136996</v>
          </cell>
          <cell r="K1871">
            <v>136996</v>
          </cell>
          <cell r="L1871">
            <v>9.4455312563870471E-3</v>
          </cell>
          <cell r="M1871">
            <v>1294</v>
          </cell>
          <cell r="N1871">
            <v>9.4455312563870471E-3</v>
          </cell>
          <cell r="O1871">
            <v>1294</v>
          </cell>
          <cell r="P1871">
            <v>31</v>
          </cell>
          <cell r="Q1871" t="b">
            <v>0</v>
          </cell>
          <cell r="R1871">
            <v>0</v>
          </cell>
          <cell r="S1871">
            <v>4419</v>
          </cell>
          <cell r="T1871">
            <v>26.799999999999997</v>
          </cell>
          <cell r="U1871" t="str">
            <v>Gap</v>
          </cell>
          <cell r="V1871">
            <v>0</v>
          </cell>
          <cell r="W1871" t="str">
            <v>FALSE תל אביב - יפו</v>
          </cell>
          <cell r="X1871">
            <v>17987</v>
          </cell>
          <cell r="Y1871">
            <v>0</v>
          </cell>
          <cell r="Z1871">
            <v>29</v>
          </cell>
          <cell r="AA1871" t="str">
            <v>Gap</v>
          </cell>
          <cell r="AB1871">
            <v>0</v>
          </cell>
        </row>
        <row r="1872">
          <cell r="B1872">
            <v>5000</v>
          </cell>
          <cell r="C1872" t="str">
            <v>תל אביב - יפו</v>
          </cell>
          <cell r="D1872">
            <v>411141</v>
          </cell>
          <cell r="E1872" t="str">
            <v>ץ</v>
          </cell>
          <cell r="F1872" t="str">
            <v>ץ תל אביב - יפו</v>
          </cell>
          <cell r="G1872" t="str">
            <v>מדינת תל אביב בראשות ישראל גודוביץ'</v>
          </cell>
          <cell r="I1872" t="str">
            <v xml:space="preserve">תל אביב - יפו </v>
          </cell>
          <cell r="J1872">
            <v>136996</v>
          </cell>
          <cell r="K1872">
            <v>136996</v>
          </cell>
          <cell r="L1872">
            <v>6.8469152384011212E-3</v>
          </cell>
          <cell r="M1872">
            <v>938</v>
          </cell>
          <cell r="N1872">
            <v>6.8469152384011212E-3</v>
          </cell>
          <cell r="O1872">
            <v>938</v>
          </cell>
          <cell r="P1872">
            <v>31</v>
          </cell>
          <cell r="Q1872" t="b">
            <v>0</v>
          </cell>
          <cell r="R1872">
            <v>0</v>
          </cell>
          <cell r="S1872">
            <v>4419</v>
          </cell>
          <cell r="T1872">
            <v>26.799999999999997</v>
          </cell>
          <cell r="U1872" t="str">
            <v>Gap</v>
          </cell>
          <cell r="V1872">
            <v>0</v>
          </cell>
          <cell r="W1872" t="str">
            <v>FALSE תל אביב - יפו</v>
          </cell>
          <cell r="X1872">
            <v>17987</v>
          </cell>
          <cell r="Y1872">
            <v>0</v>
          </cell>
          <cell r="Z1872">
            <v>29</v>
          </cell>
          <cell r="AA1872" t="str">
            <v>Gap</v>
          </cell>
          <cell r="AB1872">
            <v>0</v>
          </cell>
        </row>
        <row r="1873">
          <cell r="B1873">
            <v>5000</v>
          </cell>
          <cell r="C1873" t="str">
            <v>תל אביב - יפו</v>
          </cell>
          <cell r="D1873">
            <v>411141</v>
          </cell>
          <cell r="E1873" t="str">
            <v>קץ</v>
          </cell>
          <cell r="F1873" t="str">
            <v>קץ תל אביב - יפו</v>
          </cell>
          <cell r="G1873" t="str">
            <v>שוויון לכולם</v>
          </cell>
          <cell r="I1873" t="str">
            <v xml:space="preserve">תל אביב - יפו </v>
          </cell>
          <cell r="J1873">
            <v>136996</v>
          </cell>
          <cell r="K1873">
            <v>136996</v>
          </cell>
          <cell r="L1873">
            <v>2.3212356565155186E-3</v>
          </cell>
          <cell r="M1873">
            <v>318</v>
          </cell>
          <cell r="N1873">
            <v>2.3212356565155186E-3</v>
          </cell>
          <cell r="O1873">
            <v>318</v>
          </cell>
          <cell r="P1873">
            <v>31</v>
          </cell>
          <cell r="Q1873" t="b">
            <v>0</v>
          </cell>
          <cell r="R1873">
            <v>0</v>
          </cell>
          <cell r="S1873">
            <v>4419</v>
          </cell>
          <cell r="T1873">
            <v>26.799999999999997</v>
          </cell>
          <cell r="U1873" t="str">
            <v>Gap</v>
          </cell>
          <cell r="V1873">
            <v>0</v>
          </cell>
          <cell r="W1873" t="str">
            <v>FALSE תל אביב - יפו</v>
          </cell>
          <cell r="X1873">
            <v>17987</v>
          </cell>
          <cell r="Y1873">
            <v>0</v>
          </cell>
          <cell r="Z1873">
            <v>29</v>
          </cell>
          <cell r="AA1873" t="str">
            <v>Gap</v>
          </cell>
          <cell r="AB1873">
            <v>0</v>
          </cell>
        </row>
        <row r="1874">
          <cell r="B1874">
            <v>154</v>
          </cell>
          <cell r="C1874" t="str">
            <v>תל מונד</v>
          </cell>
          <cell r="D1874">
            <v>7902</v>
          </cell>
          <cell r="E1874" t="str">
            <v>ת</v>
          </cell>
          <cell r="F1874" t="str">
            <v>ת תל מונד</v>
          </cell>
          <cell r="G1874" t="str">
            <v>התקווה</v>
          </cell>
          <cell r="H1874" t="str">
            <v>גולן רוני</v>
          </cell>
          <cell r="I1874" t="str">
            <v>תל מונד גולן רוני</v>
          </cell>
          <cell r="J1874">
            <v>5079</v>
          </cell>
          <cell r="K1874">
            <v>5079</v>
          </cell>
          <cell r="L1874">
            <v>0.34239023429809018</v>
          </cell>
          <cell r="M1874">
            <v>1739</v>
          </cell>
          <cell r="N1874">
            <v>0.34239023429809018</v>
          </cell>
          <cell r="O1874">
            <v>1739</v>
          </cell>
          <cell r="P1874">
            <v>11</v>
          </cell>
          <cell r="Q1874" t="b">
            <v>1</v>
          </cell>
          <cell r="R1874">
            <v>3.8</v>
          </cell>
          <cell r="S1874">
            <v>462</v>
          </cell>
          <cell r="T1874">
            <v>9.2000000000000011</v>
          </cell>
          <cell r="U1874" t="str">
            <v>Gap</v>
          </cell>
          <cell r="V1874">
            <v>1</v>
          </cell>
          <cell r="W1874" t="str">
            <v>TRUE תל מונד</v>
          </cell>
          <cell r="X1874">
            <v>4211</v>
          </cell>
          <cell r="Y1874">
            <v>5</v>
          </cell>
          <cell r="Z1874">
            <v>12</v>
          </cell>
          <cell r="AA1874" t="str">
            <v>Gap</v>
          </cell>
          <cell r="AB1874">
            <v>5</v>
          </cell>
        </row>
        <row r="1875">
          <cell r="B1875">
            <v>154</v>
          </cell>
          <cell r="C1875" t="str">
            <v>תל מונד</v>
          </cell>
          <cell r="D1875">
            <v>7902</v>
          </cell>
          <cell r="E1875" t="str">
            <v>פה</v>
          </cell>
          <cell r="F1875" t="str">
            <v>פה תל מונד</v>
          </cell>
          <cell r="G1875" t="str">
            <v>בראשות לין קפלן</v>
          </cell>
          <cell r="H1875" t="str">
            <v>קפלן לין</v>
          </cell>
          <cell r="I1875" t="str">
            <v>תל מונד קפלן לין</v>
          </cell>
          <cell r="J1875">
            <v>5079</v>
          </cell>
          <cell r="K1875">
            <v>5079</v>
          </cell>
          <cell r="L1875">
            <v>0.27367592045678285</v>
          </cell>
          <cell r="M1875">
            <v>1390</v>
          </cell>
          <cell r="N1875">
            <v>0.27367592045678285</v>
          </cell>
          <cell r="O1875">
            <v>1390</v>
          </cell>
          <cell r="P1875">
            <v>11</v>
          </cell>
          <cell r="Q1875" t="b">
            <v>1</v>
          </cell>
          <cell r="R1875">
            <v>3</v>
          </cell>
          <cell r="S1875">
            <v>462</v>
          </cell>
          <cell r="T1875">
            <v>9.2000000000000011</v>
          </cell>
          <cell r="U1875" t="str">
            <v>Gap</v>
          </cell>
          <cell r="V1875">
            <v>0</v>
          </cell>
          <cell r="W1875" t="str">
            <v>TRUE תל מונד</v>
          </cell>
          <cell r="X1875">
            <v>4211</v>
          </cell>
          <cell r="Y1875">
            <v>4</v>
          </cell>
          <cell r="Z1875">
            <v>12</v>
          </cell>
          <cell r="AA1875" t="str">
            <v>Gap</v>
          </cell>
          <cell r="AB1875">
            <v>4</v>
          </cell>
        </row>
        <row r="1876">
          <cell r="B1876">
            <v>154</v>
          </cell>
          <cell r="C1876" t="str">
            <v>תל מונד</v>
          </cell>
          <cell r="D1876">
            <v>7902</v>
          </cell>
          <cell r="E1876" t="str">
            <v>ט</v>
          </cell>
          <cell r="F1876" t="str">
            <v>ט תל מונד</v>
          </cell>
          <cell r="G1876" t="str">
            <v>הבחירה הטבעית</v>
          </cell>
          <cell r="I1876" t="str">
            <v xml:space="preserve">תל מונד </v>
          </cell>
          <cell r="J1876">
            <v>5079</v>
          </cell>
          <cell r="K1876">
            <v>5079</v>
          </cell>
          <cell r="L1876">
            <v>0.14451663713329396</v>
          </cell>
          <cell r="M1876">
            <v>734</v>
          </cell>
          <cell r="N1876">
            <v>0.14451663713329396</v>
          </cell>
          <cell r="O1876">
            <v>734</v>
          </cell>
          <cell r="P1876">
            <v>11</v>
          </cell>
          <cell r="Q1876" t="b">
            <v>1</v>
          </cell>
          <cell r="R1876">
            <v>1.6</v>
          </cell>
          <cell r="S1876">
            <v>462</v>
          </cell>
          <cell r="T1876">
            <v>9.2000000000000011</v>
          </cell>
          <cell r="U1876" t="str">
            <v>Gap</v>
          </cell>
          <cell r="V1876">
            <v>0</v>
          </cell>
          <cell r="W1876" t="str">
            <v>TRUE תל מונד</v>
          </cell>
          <cell r="X1876">
            <v>4211</v>
          </cell>
          <cell r="Y1876">
            <v>2</v>
          </cell>
          <cell r="Z1876">
            <v>12</v>
          </cell>
          <cell r="AA1876" t="str">
            <v>Gap</v>
          </cell>
          <cell r="AB1876">
            <v>2</v>
          </cell>
        </row>
        <row r="1877">
          <cell r="B1877">
            <v>154</v>
          </cell>
          <cell r="C1877" t="str">
            <v>תל מונד</v>
          </cell>
          <cell r="D1877">
            <v>7902</v>
          </cell>
          <cell r="E1877" t="str">
            <v>לב</v>
          </cell>
          <cell r="F1877" t="str">
            <v>לב תל מונד</v>
          </cell>
          <cell r="G1877" t="str">
            <v>סיעת לב בראשות שלמה אוחנה</v>
          </cell>
          <cell r="H1877" t="str">
            <v>אוחנה שלמה</v>
          </cell>
          <cell r="I1877" t="str">
            <v>תל מונד אוחנה שלמה</v>
          </cell>
          <cell r="J1877">
            <v>5079</v>
          </cell>
          <cell r="K1877">
            <v>5079</v>
          </cell>
          <cell r="L1877">
            <v>6.8517424689899589E-2</v>
          </cell>
          <cell r="M1877">
            <v>348</v>
          </cell>
          <cell r="N1877">
            <v>6.8517424689899589E-2</v>
          </cell>
          <cell r="O1877">
            <v>348</v>
          </cell>
          <cell r="P1877">
            <v>11</v>
          </cell>
          <cell r="Q1877" t="b">
            <v>1</v>
          </cell>
          <cell r="R1877">
            <v>0.8</v>
          </cell>
          <cell r="S1877">
            <v>462</v>
          </cell>
          <cell r="T1877">
            <v>9.2000000000000011</v>
          </cell>
          <cell r="U1877" t="str">
            <v>Gap</v>
          </cell>
          <cell r="V1877">
            <v>0</v>
          </cell>
          <cell r="W1877" t="str">
            <v>TRUE תל מונד</v>
          </cell>
          <cell r="X1877">
            <v>4211</v>
          </cell>
          <cell r="Y1877">
            <v>1</v>
          </cell>
          <cell r="Z1877">
            <v>12</v>
          </cell>
          <cell r="AA1877" t="str">
            <v>Gap</v>
          </cell>
          <cell r="AB1877">
            <v>1</v>
          </cell>
        </row>
        <row r="1878">
          <cell r="B1878">
            <v>154</v>
          </cell>
          <cell r="C1878" t="str">
            <v>תל מונד</v>
          </cell>
          <cell r="D1878">
            <v>7902</v>
          </cell>
          <cell r="E1878" t="str">
            <v>ני</v>
          </cell>
          <cell r="F1878" t="str">
            <v>ני תל מונד</v>
          </cell>
          <cell r="G1878" t="str">
            <v>אחדות תל מונד</v>
          </cell>
          <cell r="I1878" t="str">
            <v xml:space="preserve">תל מונד </v>
          </cell>
          <cell r="J1878">
            <v>5079</v>
          </cell>
          <cell r="K1878">
            <v>5079</v>
          </cell>
          <cell r="L1878">
            <v>6.7336089781453043E-2</v>
          </cell>
          <cell r="M1878">
            <v>342</v>
          </cell>
          <cell r="N1878">
            <v>6.7336089781453043E-2</v>
          </cell>
          <cell r="O1878">
            <v>342</v>
          </cell>
          <cell r="P1878">
            <v>11</v>
          </cell>
          <cell r="Q1878" t="b">
            <v>0</v>
          </cell>
          <cell r="R1878">
            <v>0</v>
          </cell>
          <cell r="S1878">
            <v>462</v>
          </cell>
          <cell r="T1878">
            <v>9.2000000000000011</v>
          </cell>
          <cell r="U1878" t="str">
            <v>Gap</v>
          </cell>
          <cell r="V1878">
            <v>0</v>
          </cell>
          <cell r="W1878" t="str">
            <v>FALSE תל מונד</v>
          </cell>
          <cell r="X1878">
            <v>868</v>
          </cell>
          <cell r="Y1878">
            <v>0</v>
          </cell>
          <cell r="Z1878">
            <v>12</v>
          </cell>
          <cell r="AA1878" t="str">
            <v>Gap</v>
          </cell>
          <cell r="AB1878">
            <v>0</v>
          </cell>
        </row>
        <row r="1879">
          <cell r="B1879">
            <v>154</v>
          </cell>
          <cell r="C1879" t="str">
            <v>תל מונד</v>
          </cell>
          <cell r="D1879">
            <v>7902</v>
          </cell>
          <cell r="E1879" t="str">
            <v>קץ</v>
          </cell>
          <cell r="F1879" t="str">
            <v>קץ תל מונד</v>
          </cell>
          <cell r="G1879" t="str">
            <v>סיעת אור</v>
          </cell>
          <cell r="H1879" t="str">
            <v>ינאי שלמה</v>
          </cell>
          <cell r="I1879" t="str">
            <v>תל מונד ינאי שלמה</v>
          </cell>
          <cell r="J1879">
            <v>5079</v>
          </cell>
          <cell r="K1879">
            <v>5079</v>
          </cell>
          <cell r="L1879">
            <v>4.2921835006891118E-2</v>
          </cell>
          <cell r="M1879">
            <v>218</v>
          </cell>
          <cell r="N1879">
            <v>4.2921835006891118E-2</v>
          </cell>
          <cell r="O1879">
            <v>218</v>
          </cell>
          <cell r="P1879">
            <v>11</v>
          </cell>
          <cell r="Q1879" t="b">
            <v>0</v>
          </cell>
          <cell r="R1879">
            <v>0</v>
          </cell>
          <cell r="S1879">
            <v>462</v>
          </cell>
          <cell r="T1879">
            <v>9.2000000000000011</v>
          </cell>
          <cell r="U1879" t="str">
            <v>Gap</v>
          </cell>
          <cell r="V1879">
            <v>0</v>
          </cell>
          <cell r="W1879" t="str">
            <v>FALSE תל מונד</v>
          </cell>
          <cell r="X1879">
            <v>868</v>
          </cell>
          <cell r="Y1879">
            <v>0</v>
          </cell>
          <cell r="Z1879">
            <v>12</v>
          </cell>
          <cell r="AA1879" t="str">
            <v>Gap</v>
          </cell>
          <cell r="AB1879">
            <v>0</v>
          </cell>
        </row>
        <row r="1880">
          <cell r="B1880">
            <v>154</v>
          </cell>
          <cell r="C1880" t="str">
            <v>תל מונד</v>
          </cell>
          <cell r="D1880">
            <v>7902</v>
          </cell>
          <cell r="E1880" t="str">
            <v>ה</v>
          </cell>
          <cell r="F1880" t="str">
            <v>ה תל מונד</v>
          </cell>
          <cell r="G1880" t="str">
            <v>יחד</v>
          </cell>
          <cell r="H1880" t="str">
            <v>אמיר ריבה</v>
          </cell>
          <cell r="I1880" t="str">
            <v>תל מונד אמיר ריבה</v>
          </cell>
          <cell r="J1880">
            <v>5079</v>
          </cell>
          <cell r="K1880">
            <v>5079</v>
          </cell>
          <cell r="L1880">
            <v>4.0559165189998032E-2</v>
          </cell>
          <cell r="M1880">
            <v>206</v>
          </cell>
          <cell r="N1880">
            <v>4.0559165189998032E-2</v>
          </cell>
          <cell r="O1880">
            <v>206</v>
          </cell>
          <cell r="P1880">
            <v>11</v>
          </cell>
          <cell r="Q1880" t="b">
            <v>0</v>
          </cell>
          <cell r="R1880">
            <v>0</v>
          </cell>
          <cell r="S1880">
            <v>462</v>
          </cell>
          <cell r="T1880">
            <v>9.2000000000000011</v>
          </cell>
          <cell r="U1880" t="str">
            <v>Gap</v>
          </cell>
          <cell r="V1880">
            <v>0</v>
          </cell>
          <cell r="W1880" t="str">
            <v>FALSE תל מונד</v>
          </cell>
          <cell r="X1880">
            <v>868</v>
          </cell>
          <cell r="Y1880">
            <v>0</v>
          </cell>
          <cell r="Z1880">
            <v>12</v>
          </cell>
          <cell r="AA1880" t="str">
            <v>Gap</v>
          </cell>
          <cell r="AB1880">
            <v>0</v>
          </cell>
        </row>
        <row r="1881">
          <cell r="B1881">
            <v>154</v>
          </cell>
          <cell r="C1881" t="str">
            <v>תל מונד</v>
          </cell>
          <cell r="D1881">
            <v>7902</v>
          </cell>
          <cell r="E1881" t="str">
            <v>מחל</v>
          </cell>
          <cell r="F1881" t="str">
            <v>מחל תל מונד</v>
          </cell>
          <cell r="G1881" t="str">
            <v>הליכוד תנועה ליברלית לאומית</v>
          </cell>
          <cell r="H1881" t="str">
            <v>נחום דוד</v>
          </cell>
          <cell r="I1881" t="str">
            <v>תל מונד נחום דוד</v>
          </cell>
          <cell r="J1881">
            <v>5079</v>
          </cell>
          <cell r="K1881">
            <v>5079</v>
          </cell>
          <cell r="L1881">
            <v>2.008269344359126E-2</v>
          </cell>
          <cell r="M1881">
            <v>102</v>
          </cell>
          <cell r="N1881">
            <v>2.008269344359126E-2</v>
          </cell>
          <cell r="O1881">
            <v>102.00000000000001</v>
          </cell>
          <cell r="P1881">
            <v>11</v>
          </cell>
          <cell r="Q1881" t="b">
            <v>0</v>
          </cell>
          <cell r="R1881">
            <v>0</v>
          </cell>
          <cell r="S1881">
            <v>462</v>
          </cell>
          <cell r="T1881">
            <v>9.2000000000000011</v>
          </cell>
          <cell r="U1881" t="str">
            <v>Gap</v>
          </cell>
          <cell r="V1881">
            <v>0</v>
          </cell>
          <cell r="W1881" t="str">
            <v>FALSE תל מונד</v>
          </cell>
          <cell r="X1881">
            <v>868</v>
          </cell>
          <cell r="Y1881">
            <v>0</v>
          </cell>
          <cell r="Z1881">
            <v>12</v>
          </cell>
          <cell r="AA1881" t="str">
            <v>Gap</v>
          </cell>
          <cell r="AB1881">
            <v>0</v>
          </cell>
        </row>
        <row r="1882">
          <cell r="B1882">
            <v>1054</v>
          </cell>
          <cell r="C1882" t="str">
            <v>תל שבע</v>
          </cell>
          <cell r="D1882">
            <v>7714</v>
          </cell>
          <cell r="E1882" t="str">
            <v>ם</v>
          </cell>
          <cell r="F1882" t="str">
            <v>ם תל שבע</v>
          </cell>
          <cell r="G1882" t="str">
            <v>אלרסאלה לשינוי</v>
          </cell>
          <cell r="H1882" t="str">
            <v>אבו רקייק טואמן</v>
          </cell>
          <cell r="I1882" t="str">
            <v>תל שבע אבו רקייק טואמן</v>
          </cell>
          <cell r="J1882">
            <v>5971</v>
          </cell>
          <cell r="K1882">
            <v>5971</v>
          </cell>
          <cell r="L1882">
            <v>0.3565566906715793</v>
          </cell>
          <cell r="M1882">
            <v>2129</v>
          </cell>
          <cell r="N1882">
            <v>0.3565566906715793</v>
          </cell>
          <cell r="O1882">
            <v>2129</v>
          </cell>
          <cell r="P1882">
            <v>13</v>
          </cell>
          <cell r="Q1882" t="b">
            <v>1</v>
          </cell>
          <cell r="R1882">
            <v>4.5999999999999996</v>
          </cell>
          <cell r="S1882">
            <v>459</v>
          </cell>
          <cell r="T1882">
            <v>12.6</v>
          </cell>
          <cell r="U1882" t="str">
            <v>Gap</v>
          </cell>
          <cell r="V1882">
            <v>1</v>
          </cell>
          <cell r="W1882" t="str">
            <v>TRUE תל שבע</v>
          </cell>
          <cell r="X1882">
            <v>5763</v>
          </cell>
          <cell r="Y1882">
            <v>5</v>
          </cell>
          <cell r="Z1882">
            <v>13</v>
          </cell>
          <cell r="AA1882" t="str">
            <v/>
          </cell>
          <cell r="AB1882">
            <v>6</v>
          </cell>
        </row>
        <row r="1883">
          <cell r="B1883">
            <v>1054</v>
          </cell>
          <cell r="C1883" t="str">
            <v>תל שבע</v>
          </cell>
          <cell r="D1883">
            <v>7714</v>
          </cell>
          <cell r="E1883" t="str">
            <v>א</v>
          </cell>
          <cell r="F1883" t="str">
            <v>א תל שבע</v>
          </cell>
          <cell r="G1883" t="str">
            <v>אלמוסתקבל</v>
          </cell>
          <cell r="H1883" t="str">
            <v>אבו עמרה נואף</v>
          </cell>
          <cell r="I1883" t="str">
            <v>תל שבע אבו עמרה נואף</v>
          </cell>
          <cell r="J1883">
            <v>5971</v>
          </cell>
          <cell r="K1883">
            <v>5971</v>
          </cell>
          <cell r="L1883">
            <v>0.270306481326411</v>
          </cell>
          <cell r="M1883">
            <v>1614</v>
          </cell>
          <cell r="N1883">
            <v>0.270306481326411</v>
          </cell>
          <cell r="O1883">
            <v>1614</v>
          </cell>
          <cell r="P1883">
            <v>13</v>
          </cell>
          <cell r="Q1883" t="b">
            <v>1</v>
          </cell>
          <cell r="R1883">
            <v>3.5</v>
          </cell>
          <cell r="S1883">
            <v>459</v>
          </cell>
          <cell r="T1883">
            <v>12.6</v>
          </cell>
          <cell r="U1883" t="str">
            <v>Gap</v>
          </cell>
          <cell r="V1883">
            <v>0</v>
          </cell>
          <cell r="W1883" t="str">
            <v>TRUE תל שבע</v>
          </cell>
          <cell r="X1883">
            <v>5763</v>
          </cell>
          <cell r="Y1883">
            <v>4</v>
          </cell>
          <cell r="Z1883">
            <v>13</v>
          </cell>
          <cell r="AA1883" t="str">
            <v/>
          </cell>
          <cell r="AB1883">
            <v>4</v>
          </cell>
        </row>
        <row r="1884">
          <cell r="B1884">
            <v>1054</v>
          </cell>
          <cell r="C1884" t="str">
            <v>תל שבע</v>
          </cell>
          <cell r="D1884">
            <v>7714</v>
          </cell>
          <cell r="E1884" t="str">
            <v>ני</v>
          </cell>
          <cell r="F1884" t="str">
            <v>ני תל שבע</v>
          </cell>
          <cell r="G1884" t="str">
            <v>מקומית מאוחדת ואלנור לשינוי</v>
          </cell>
          <cell r="H1884" t="str">
            <v>אלאעסם ענאד</v>
          </cell>
          <cell r="I1884" t="str">
            <v>תל שבע אלאעסם ענאד</v>
          </cell>
          <cell r="J1884">
            <v>5971</v>
          </cell>
          <cell r="K1884">
            <v>5971</v>
          </cell>
          <cell r="L1884">
            <v>0.15826494724501758</v>
          </cell>
          <cell r="M1884">
            <v>945</v>
          </cell>
          <cell r="N1884">
            <v>0.15826494724501758</v>
          </cell>
          <cell r="O1884">
            <v>945</v>
          </cell>
          <cell r="P1884">
            <v>13</v>
          </cell>
          <cell r="Q1884" t="b">
            <v>1</v>
          </cell>
          <cell r="R1884">
            <v>2.1</v>
          </cell>
          <cell r="S1884">
            <v>459</v>
          </cell>
          <cell r="T1884">
            <v>12.6</v>
          </cell>
          <cell r="U1884" t="str">
            <v>Gap</v>
          </cell>
          <cell r="V1884">
            <v>0</v>
          </cell>
          <cell r="W1884" t="str">
            <v>TRUE תל שבע</v>
          </cell>
          <cell r="X1884">
            <v>5763</v>
          </cell>
          <cell r="Y1884">
            <v>2</v>
          </cell>
          <cell r="Z1884">
            <v>13</v>
          </cell>
          <cell r="AA1884" t="str">
            <v/>
          </cell>
          <cell r="AB1884">
            <v>2</v>
          </cell>
        </row>
        <row r="1885">
          <cell r="B1885">
            <v>1054</v>
          </cell>
          <cell r="C1885" t="str">
            <v>תל שבע</v>
          </cell>
          <cell r="D1885">
            <v>7714</v>
          </cell>
          <cell r="E1885" t="str">
            <v>קע</v>
          </cell>
          <cell r="F1885" t="str">
            <v>קע תל שבע</v>
          </cell>
          <cell r="G1885" t="str">
            <v>אלאנקאד</v>
          </cell>
          <cell r="I1885" t="str">
            <v xml:space="preserve">תל שבע </v>
          </cell>
          <cell r="J1885">
            <v>5971</v>
          </cell>
          <cell r="K1885">
            <v>5971</v>
          </cell>
          <cell r="L1885">
            <v>9.6968681962820297E-2</v>
          </cell>
          <cell r="M1885">
            <v>579</v>
          </cell>
          <cell r="N1885">
            <v>9.6968681962820297E-2</v>
          </cell>
          <cell r="O1885">
            <v>579</v>
          </cell>
          <cell r="P1885">
            <v>13</v>
          </cell>
          <cell r="Q1885" t="b">
            <v>1</v>
          </cell>
          <cell r="R1885">
            <v>1.3</v>
          </cell>
          <cell r="S1885">
            <v>459</v>
          </cell>
          <cell r="T1885">
            <v>12.6</v>
          </cell>
          <cell r="U1885" t="str">
            <v>Gap</v>
          </cell>
          <cell r="V1885">
            <v>0</v>
          </cell>
          <cell r="W1885" t="str">
            <v>TRUE תל שבע</v>
          </cell>
          <cell r="X1885">
            <v>5763</v>
          </cell>
          <cell r="Y1885">
            <v>1</v>
          </cell>
          <cell r="Z1885">
            <v>13</v>
          </cell>
          <cell r="AA1885" t="str">
            <v/>
          </cell>
          <cell r="AB1885">
            <v>1</v>
          </cell>
        </row>
        <row r="1886">
          <cell r="B1886">
            <v>1054</v>
          </cell>
          <cell r="C1886" t="str">
            <v>תל שבע</v>
          </cell>
          <cell r="D1886">
            <v>7714</v>
          </cell>
          <cell r="E1886" t="str">
            <v>ו</v>
          </cell>
          <cell r="F1886" t="str">
            <v>ו תל שבע</v>
          </cell>
          <cell r="G1886" t="str">
            <v>השיויון והשינוי</v>
          </cell>
          <cell r="H1886" t="str">
            <v>אל אעסם איבראהים</v>
          </cell>
          <cell r="I1886" t="str">
            <v>תל שבע אל אעסם איבראהים</v>
          </cell>
          <cell r="J1886">
            <v>5971</v>
          </cell>
          <cell r="K1886">
            <v>5971</v>
          </cell>
          <cell r="L1886">
            <v>8.3068162786802874E-2</v>
          </cell>
          <cell r="M1886">
            <v>496</v>
          </cell>
          <cell r="N1886">
            <v>8.3068162786802874E-2</v>
          </cell>
          <cell r="O1886">
            <v>495.99999999999994</v>
          </cell>
          <cell r="P1886">
            <v>13</v>
          </cell>
          <cell r="Q1886" t="b">
            <v>1</v>
          </cell>
          <cell r="R1886">
            <v>1.1000000000000001</v>
          </cell>
          <cell r="S1886">
            <v>459</v>
          </cell>
          <cell r="T1886">
            <v>12.6</v>
          </cell>
          <cell r="U1886" t="str">
            <v>Gap</v>
          </cell>
          <cell r="V1886">
            <v>0</v>
          </cell>
          <cell r="W1886" t="str">
            <v>TRUE תל שבע</v>
          </cell>
          <cell r="X1886">
            <v>5763</v>
          </cell>
          <cell r="Y1886">
            <v>1</v>
          </cell>
          <cell r="Z1886">
            <v>13</v>
          </cell>
          <cell r="AA1886" t="str">
            <v/>
          </cell>
          <cell r="AB1886">
            <v>1</v>
          </cell>
        </row>
        <row r="1887">
          <cell r="B1887">
            <v>1054</v>
          </cell>
          <cell r="C1887" t="str">
            <v>תל שבע</v>
          </cell>
          <cell r="D1887">
            <v>7714</v>
          </cell>
          <cell r="E1887" t="str">
            <v>ד</v>
          </cell>
          <cell r="F1887" t="str">
            <v>ד תל שבע</v>
          </cell>
          <cell r="G1887" t="str">
            <v>בני הישוב</v>
          </cell>
          <cell r="H1887" t="str">
            <v>אלאעסם מחמד</v>
          </cell>
          <cell r="I1887" t="str">
            <v>תל שבע אלאעסם מחמד</v>
          </cell>
          <cell r="J1887">
            <v>5971</v>
          </cell>
          <cell r="K1887">
            <v>5971</v>
          </cell>
          <cell r="L1887">
            <v>3.4835036007368952E-2</v>
          </cell>
          <cell r="M1887">
            <v>208</v>
          </cell>
          <cell r="N1887">
            <v>3.4835036007368952E-2</v>
          </cell>
          <cell r="O1887">
            <v>208.00000000000003</v>
          </cell>
          <cell r="P1887">
            <v>13</v>
          </cell>
          <cell r="Q1887" t="b">
            <v>0</v>
          </cell>
          <cell r="R1887">
            <v>0</v>
          </cell>
          <cell r="S1887">
            <v>459</v>
          </cell>
          <cell r="T1887">
            <v>12.6</v>
          </cell>
          <cell r="U1887" t="str">
            <v>Gap</v>
          </cell>
          <cell r="V1887">
            <v>0</v>
          </cell>
          <cell r="W1887" t="str">
            <v>FALSE תל שבע</v>
          </cell>
          <cell r="X1887">
            <v>208</v>
          </cell>
          <cell r="Y1887">
            <v>0</v>
          </cell>
          <cell r="Z1887">
            <v>13</v>
          </cell>
          <cell r="AA1887" t="str">
            <v/>
          </cell>
          <cell r="AB1887">
            <v>0</v>
          </cell>
        </row>
      </sheetData>
      <sheetData sheetId="5">
        <row r="1">
          <cell r="M1" t="str">
            <v>23/10/2013 13:40:29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65"/>
  <sheetViews>
    <sheetView rightToLeft="1" tabSelected="1" workbookViewId="0">
      <pane ySplit="1" topLeftCell="A21" activePane="bottomLeft" state="frozen"/>
      <selection pane="bottomLeft" activeCell="A34" sqref="A34"/>
    </sheetView>
  </sheetViews>
  <sheetFormatPr defaultRowHeight="14" x14ac:dyDescent="0.3"/>
  <cols>
    <col min="1" max="1" width="34.75" bestFit="1" customWidth="1"/>
    <col min="2" max="3" width="16.58203125" style="22" customWidth="1"/>
    <col min="4" max="4" width="15.4140625" style="22" bestFit="1" customWidth="1"/>
    <col min="5" max="5" width="15.83203125" style="22" customWidth="1"/>
    <col min="6" max="10" width="11.4140625" style="22" bestFit="1" customWidth="1"/>
    <col min="11" max="11" width="14.25" style="22" bestFit="1" customWidth="1"/>
    <col min="12" max="14" width="11.4140625" style="22" bestFit="1" customWidth="1"/>
    <col min="15" max="15" width="11.58203125" style="22" bestFit="1" customWidth="1"/>
    <col min="16" max="17" width="11.4140625" style="22" bestFit="1" customWidth="1"/>
    <col min="18" max="18" width="11.58203125" style="22" bestFit="1" customWidth="1"/>
    <col min="19" max="35" width="11.4140625" style="22" bestFit="1" customWidth="1"/>
    <col min="36" max="36" width="18.4140625" style="22" bestFit="1" customWidth="1"/>
    <col min="37" max="37" width="12.1640625" style="22" bestFit="1" customWidth="1"/>
    <col min="38" max="38" width="14.1640625" style="22" bestFit="1" customWidth="1"/>
    <col min="39" max="40" width="11.4140625" style="22" bestFit="1" customWidth="1"/>
    <col min="41" max="41" width="18.4140625" style="22" bestFit="1" customWidth="1"/>
    <col min="42" max="42" width="12.1640625" style="22" bestFit="1" customWidth="1"/>
    <col min="43" max="43" width="14.1640625" style="22" bestFit="1" customWidth="1"/>
    <col min="44" max="53" width="11.4140625" style="22" bestFit="1" customWidth="1"/>
    <col min="54" max="54" width="11.58203125" style="22" bestFit="1" customWidth="1"/>
    <col min="55" max="59" width="11.4140625" style="22" bestFit="1" customWidth="1"/>
    <col min="60" max="60" width="11.58203125" style="22" bestFit="1" customWidth="1"/>
    <col min="61" max="70" width="11.4140625" style="22" bestFit="1" customWidth="1"/>
    <col min="71" max="71" width="7.75" bestFit="1" customWidth="1"/>
    <col min="72" max="72" width="10.1640625" bestFit="1" customWidth="1"/>
    <col min="73" max="73" width="6" bestFit="1" customWidth="1"/>
    <col min="74" max="74" width="6.58203125" bestFit="1" customWidth="1"/>
    <col min="75" max="75" width="7.1640625" bestFit="1" customWidth="1"/>
    <col min="76" max="76" width="11.1640625" bestFit="1" customWidth="1"/>
  </cols>
  <sheetData>
    <row r="1" spans="1:71" x14ac:dyDescent="0.3">
      <c r="A1" s="2" t="str">
        <f>'נתוני 2008'!B1</f>
        <v>שם  הרשות</v>
      </c>
      <c r="B1" s="2" t="str">
        <f>'נתוני 2008'!C1</f>
        <v>אום אל-פחם</v>
      </c>
      <c r="C1" s="2" t="str">
        <f>'נתוני 2008'!D1</f>
        <v>אור יהודה</v>
      </c>
      <c r="D1" s="2" t="str">
        <f>'נתוני 2008'!E1</f>
        <v>אור עקיבא</v>
      </c>
      <c r="E1" s="2" t="str">
        <f>'נתוני 2008'!F1</f>
        <v>אילת</v>
      </c>
      <c r="F1" s="2" t="str">
        <f>'נתוני 2008'!G1</f>
        <v>אלעד</v>
      </c>
      <c r="G1" s="2" t="str">
        <f>'נתוני 2008'!H1</f>
        <v>אריאל</v>
      </c>
      <c r="H1" s="2" t="str">
        <f>'נתוני 2008'!I1</f>
        <v>אשדוד</v>
      </c>
      <c r="I1" s="2" t="str">
        <f>'נתוני 2008'!J1</f>
        <v>אשקלון</v>
      </c>
      <c r="J1" s="2" t="str">
        <f>'נתוני 2008'!K1</f>
        <v>באר שבע</v>
      </c>
      <c r="K1" s="2" t="str">
        <f>'נתוני 2008'!L1</f>
        <v>בית שאן</v>
      </c>
      <c r="L1" s="2" t="str">
        <f>'נתוני 2008'!M1</f>
        <v>בית שמש</v>
      </c>
      <c r="M1" s="2" t="str">
        <f>'נתוני 2008'!N1</f>
        <v>בני ברק</v>
      </c>
      <c r="N1" s="2" t="str">
        <f>'נתוני 2008'!O1</f>
        <v>בת ים</v>
      </c>
      <c r="O1" s="2" t="str">
        <f>'נתוני 2008'!P1</f>
        <v>גבעת שמואל</v>
      </c>
      <c r="P1" s="2" t="str">
        <f>'נתוני 2008'!Q1</f>
        <v>גבעתיים</v>
      </c>
      <c r="Q1" s="2" t="str">
        <f>'נתוני 2008'!R1</f>
        <v>דימונה</v>
      </c>
      <c r="R1" s="2" t="str">
        <f>'נתוני 2008'!S1</f>
        <v>הוד השרון</v>
      </c>
      <c r="S1" s="2" t="str">
        <f>'נתוני 2008'!T1</f>
        <v>הרצלייה</v>
      </c>
      <c r="T1" s="2" t="str">
        <f>'נתוני 2008'!U1</f>
        <v>חדרה</v>
      </c>
      <c r="U1" s="2" t="str">
        <f>'נתוני 2008'!V1</f>
        <v>חולון</v>
      </c>
      <c r="V1" s="2" t="str">
        <f>'נתוני 2008'!W1</f>
        <v>חיפה</v>
      </c>
      <c r="W1" s="2" t="str">
        <f>'נתוני 2008'!X1</f>
        <v>טבריה</v>
      </c>
      <c r="X1" s="2" t="str">
        <f>'נתוני 2008'!Y1</f>
        <v>טירה</v>
      </c>
      <c r="Y1" s="2" t="str">
        <f>'נתוני 2008'!Z1</f>
        <v>טירת כרמל</v>
      </c>
      <c r="Z1" s="2" t="str">
        <f>'נתוני 2008'!AA1</f>
        <v>טמרה</v>
      </c>
      <c r="AA1" s="2" t="str">
        <f>'נתוני 2008'!AB1</f>
        <v>יבנה</v>
      </c>
      <c r="AB1" s="2" t="str">
        <f>'נתוני 2008'!AC1</f>
        <v>יהוד</v>
      </c>
      <c r="AC1" s="2" t="str">
        <f>'נתוני 2008'!AD1</f>
        <v>יקנעם עילית</v>
      </c>
      <c r="AD1" s="2" t="str">
        <f>'נתוני 2008'!AE1</f>
        <v>ירושלים</v>
      </c>
      <c r="AE1" s="2" t="str">
        <f>'נתוני 2008'!AF1</f>
        <v>כפר סבא</v>
      </c>
      <c r="AF1" s="2" t="str">
        <f>'נתוני 2008'!AG1</f>
        <v>כפר קאסם</v>
      </c>
      <c r="AG1" s="2" t="str">
        <f>'נתוני 2008'!AH1</f>
        <v>כרמיאל</v>
      </c>
      <c r="AH1" s="2" t="str">
        <f>'נתוני 2008'!AI1</f>
        <v>מגדל העמק</v>
      </c>
      <c r="AI1" s="2" t="str">
        <f>'נתוני 2008'!AJ1</f>
        <v>מודיעין עילית</v>
      </c>
      <c r="AJ1" s="2" t="str">
        <f>'נתוני 2008'!AK1</f>
        <v>מודיעין-מכבים-רעות*</v>
      </c>
      <c r="AK1" s="2" t="str">
        <f>'נתוני 2008'!AL1</f>
        <v>מעלה אדומים</v>
      </c>
      <c r="AL1" s="2" t="str">
        <f>'נתוני 2008'!AM1</f>
        <v>מעלות-תרשיחא</v>
      </c>
      <c r="AM1" s="2" t="str">
        <f>'נתוני 2008'!AN1</f>
        <v>נהרייה</v>
      </c>
      <c r="AN1" s="2" t="str">
        <f>'נתוני 2008'!AO1</f>
        <v>נס ציונה</v>
      </c>
      <c r="AO1" s="2" t="str">
        <f>'נתוני 2008'!AP1</f>
        <v>נצרת</v>
      </c>
      <c r="AP1" s="2" t="str">
        <f>'נתוני 2008'!AQ1</f>
        <v>נצרת עילית</v>
      </c>
      <c r="AQ1" s="2" t="str">
        <f>'נתוני 2008'!AR1</f>
        <v>נשר</v>
      </c>
      <c r="AR1" s="2" t="str">
        <f>'נתוני 2008'!AS1</f>
        <v>נתיבות</v>
      </c>
      <c r="AS1" s="2" t="str">
        <f>'נתוני 2008'!AT1</f>
        <v>נתניה</v>
      </c>
      <c r="AT1" s="2" t="str">
        <f>'נתוני 2008'!AU1</f>
        <v>סח'נין</v>
      </c>
      <c r="AU1" s="2" t="str">
        <f>'נתוני 2008'!AV1</f>
        <v>עכו</v>
      </c>
      <c r="AV1" s="2" t="str">
        <f>'נתוני 2008'!AW1</f>
        <v>עפולה</v>
      </c>
      <c r="AW1" s="2" t="str">
        <f>'נתוני 2008'!AX1</f>
        <v>פתח תקווה</v>
      </c>
      <c r="AX1" s="2" t="str">
        <f>'נתוני 2008'!AY1</f>
        <v>צפת</v>
      </c>
      <c r="AY1" s="2" t="str">
        <f>'נתוני 2008'!AZ1</f>
        <v>קלנסווה</v>
      </c>
      <c r="AZ1" s="2" t="str">
        <f>'נתוני 2008'!BA1</f>
        <v>קריית אונו</v>
      </c>
      <c r="BA1" s="2" t="str">
        <f>'נתוני 2008'!BB1</f>
        <v>קריית אתא</v>
      </c>
      <c r="BB1" s="2" t="str">
        <f>'נתוני 2008'!BC1</f>
        <v>קריית ביאליק</v>
      </c>
      <c r="BC1" s="2" t="str">
        <f>'נתוני 2008'!BD1</f>
        <v>קריית גת</v>
      </c>
      <c r="BD1" s="2" t="str">
        <f>'נתוני 2008'!BE1</f>
        <v>קריית ים</v>
      </c>
      <c r="BE1" s="2" t="str">
        <f>'נתוני 2008'!BF1</f>
        <v>קריית מוצקין</v>
      </c>
      <c r="BF1" s="2" t="str">
        <f>'נתוני 2008'!BG1</f>
        <v>קריית מלאכי</v>
      </c>
      <c r="BG1" s="2" t="str">
        <f>'נתוני 2008'!BH1</f>
        <v>קריית שמונה</v>
      </c>
      <c r="BH1" s="2" t="str">
        <f>'נתוני 2008'!BI1</f>
        <v>ראש העין</v>
      </c>
      <c r="BI1" s="2" t="str">
        <f>'נתוני 2008'!BJ1</f>
        <v>ראשון לציון</v>
      </c>
      <c r="BJ1" s="2" t="str">
        <f>'נתוני 2008'!BK1</f>
        <v>רהט</v>
      </c>
      <c r="BK1" s="2" t="str">
        <f>'נתוני 2008'!BL1</f>
        <v>רחובות</v>
      </c>
      <c r="BL1" s="2" t="str">
        <f>'נתוני 2008'!BM1</f>
        <v>רמלה</v>
      </c>
      <c r="BM1" s="2" t="str">
        <f>'נתוני 2008'!BN1</f>
        <v>רמת גן</v>
      </c>
      <c r="BN1" s="2" t="str">
        <f>'נתוני 2008'!BO1</f>
        <v>רמת השרון</v>
      </c>
      <c r="BO1" s="2" t="str">
        <f>'נתוני 2008'!BP1</f>
        <v>רעננה</v>
      </c>
      <c r="BP1" s="2" t="str">
        <f>'נתוני 2008'!BQ1</f>
        <v>שדרות</v>
      </c>
      <c r="BQ1" s="2" t="str">
        <f>'נתוני 2008'!BR1</f>
        <v>שפרעם</v>
      </c>
      <c r="BR1" s="2" t="str">
        <f>'נתוני 2008'!BS1</f>
        <v>תל אביב -יפו</v>
      </c>
      <c r="BS1">
        <f>COUNTA(B1:BR1)</f>
        <v>69</v>
      </c>
    </row>
    <row r="2" spans="1:71" x14ac:dyDescent="0.3">
      <c r="A2" s="114" t="str">
        <f>'נתוני 2008'!B5</f>
        <v xml:space="preserve">מספר חברי מועצה </v>
      </c>
      <c r="B2" s="115">
        <f>'נתוני 2008'!C5</f>
        <v>16</v>
      </c>
      <c r="C2" s="115">
        <f>'נתוני 2008'!D5</f>
        <v>15</v>
      </c>
      <c r="D2" s="115">
        <f>'נתוני 2008'!E5</f>
        <v>13</v>
      </c>
      <c r="E2" s="115">
        <f>'נתוני 2008'!F5</f>
        <v>17</v>
      </c>
      <c r="F2" s="115">
        <f>'נתוני 2008'!G5</f>
        <v>15</v>
      </c>
      <c r="G2" s="115">
        <f>'נתוני 2008'!H5</f>
        <v>11</v>
      </c>
      <c r="H2" s="115">
        <f>'נתוני 2008'!I5</f>
        <v>27</v>
      </c>
      <c r="I2" s="115">
        <f>'נתוני 2008'!J5</f>
        <v>21</v>
      </c>
      <c r="J2" s="115">
        <f>'נתוני 2008'!K5</f>
        <v>25</v>
      </c>
      <c r="K2" s="115">
        <f>'נתוני 2008'!L5</f>
        <v>13</v>
      </c>
      <c r="L2" s="115">
        <f>'נתוני 2008'!M5</f>
        <v>17</v>
      </c>
      <c r="M2" s="115">
        <f>'נתוני 2008'!N5</f>
        <v>25</v>
      </c>
      <c r="N2" s="115">
        <f>'נתוני 2008'!O5</f>
        <v>25</v>
      </c>
      <c r="O2" s="115">
        <f>'נתוני 2008'!P5</f>
        <v>13</v>
      </c>
      <c r="P2" s="115">
        <f>'נתוני 2008'!Q5</f>
        <v>17</v>
      </c>
      <c r="Q2" s="115">
        <f>'נתוני 2008'!R5</f>
        <v>15</v>
      </c>
      <c r="R2" s="115">
        <f>'נתוני 2008'!S5</f>
        <v>15</v>
      </c>
      <c r="S2" s="115">
        <f>'נתוני 2008'!T5</f>
        <v>19</v>
      </c>
      <c r="T2" s="115">
        <f>'נתוני 2008'!U5</f>
        <v>19</v>
      </c>
      <c r="U2" s="115">
        <f>'נתוני 2008'!V5</f>
        <v>25</v>
      </c>
      <c r="V2" s="115">
        <f>'נתוני 2008'!W5</f>
        <v>31</v>
      </c>
      <c r="W2" s="115">
        <f>'נתוני 2008'!X5</f>
        <v>15</v>
      </c>
      <c r="X2" s="115">
        <f>'נתוני 2008'!Y5</f>
        <v>14</v>
      </c>
      <c r="Y2" s="115">
        <f>'נתוני 2008'!Z5</f>
        <v>13</v>
      </c>
      <c r="Z2" s="115">
        <f>'נתוני 2008'!AA5</f>
        <v>17</v>
      </c>
      <c r="AA2" s="115">
        <f>'נתוני 2008'!AB5</f>
        <v>15</v>
      </c>
      <c r="AB2" s="115">
        <f>'נתוני 2008'!AC5</f>
        <v>15</v>
      </c>
      <c r="AC2" s="115">
        <f>'נתוני 2008'!AD5</f>
        <v>13</v>
      </c>
      <c r="AD2" s="115">
        <f>'נתוני 2008'!AE5</f>
        <v>31</v>
      </c>
      <c r="AE2" s="115">
        <f>'נתוני 2008'!AF5</f>
        <v>19</v>
      </c>
      <c r="AF2" s="115">
        <f>'נתוני 2008'!AG5</f>
        <v>11</v>
      </c>
      <c r="AG2" s="115">
        <f>'נתוני 2008'!AH5</f>
        <v>17</v>
      </c>
      <c r="AH2" s="115">
        <f>'נתוני 2008'!AI5</f>
        <v>15</v>
      </c>
      <c r="AI2" s="115">
        <f>'נתוני 2008'!AJ5</f>
        <v>15</v>
      </c>
      <c r="AJ2" s="115">
        <f>'נתוני 2008'!AK5</f>
        <v>17</v>
      </c>
      <c r="AK2" s="115">
        <f>'נתוני 2008'!AL5</f>
        <v>15</v>
      </c>
      <c r="AL2" s="115">
        <f>'נתוני 2008'!AM5</f>
        <v>13</v>
      </c>
      <c r="AM2" s="115">
        <f>'נתוני 2008'!AN5</f>
        <v>17</v>
      </c>
      <c r="AN2" s="115">
        <f>'נתוני 2008'!AO5</f>
        <v>15</v>
      </c>
      <c r="AO2" s="115">
        <f>'נתוני 2008'!AP5</f>
        <v>17</v>
      </c>
      <c r="AP2" s="115">
        <f>'נתוני 2008'!AQ5</f>
        <v>17</v>
      </c>
      <c r="AQ2" s="115">
        <f>'נתוני 2008'!AR5</f>
        <v>15</v>
      </c>
      <c r="AR2" s="115">
        <f>'נתוני 2008'!AS5</f>
        <v>12</v>
      </c>
      <c r="AS2" s="115">
        <f>'נתוני 2008'!AT5</f>
        <v>27</v>
      </c>
      <c r="AT2" s="115">
        <f>'נתוני 2008'!AU5</f>
        <v>16</v>
      </c>
      <c r="AU2" s="115">
        <f>'נתוני 2008'!AV5</f>
        <v>17</v>
      </c>
      <c r="AV2" s="115">
        <f>'נתוני 2008'!AW5</f>
        <v>15</v>
      </c>
      <c r="AW2" s="115">
        <f>'נתוני 2008'!AX5</f>
        <v>25</v>
      </c>
      <c r="AX2" s="115">
        <f>'נתוני 2008'!AY5</f>
        <v>15</v>
      </c>
      <c r="AY2" s="115">
        <f>'נתוני 2008'!AZ5</f>
        <v>13</v>
      </c>
      <c r="AZ2" s="115">
        <f>'נתוני 2008'!BA5</f>
        <v>15</v>
      </c>
      <c r="BA2" s="115">
        <f>'נתוני 2008'!BB5</f>
        <v>17</v>
      </c>
      <c r="BB2" s="115">
        <f>'נתוני 2008'!BC5</f>
        <v>15</v>
      </c>
      <c r="BC2" s="115">
        <f>'נתוני 2008'!BD5</f>
        <v>17</v>
      </c>
      <c r="BD2" s="115">
        <f>'נתוני 2008'!BE5</f>
        <v>15</v>
      </c>
      <c r="BE2" s="115">
        <f>'נתוני 2008'!BF5</f>
        <v>15</v>
      </c>
      <c r="BF2" s="115">
        <f>'נתוני 2008'!BG5</f>
        <v>13</v>
      </c>
      <c r="BG2" s="115">
        <f>'נתוני 2008'!BH5</f>
        <v>13</v>
      </c>
      <c r="BH2" s="115">
        <f>'נתוני 2008'!BI5</f>
        <v>15</v>
      </c>
      <c r="BI2" s="115">
        <f>'נתוני 2008'!BJ5</f>
        <v>27</v>
      </c>
      <c r="BJ2" s="115">
        <f>'נתוני 2008'!BK5</f>
        <v>15</v>
      </c>
      <c r="BK2" s="115">
        <f>'נתוני 2008'!BL5</f>
        <v>21</v>
      </c>
      <c r="BL2" s="115">
        <f>'נתוני 2008'!BM5</f>
        <v>17</v>
      </c>
      <c r="BM2" s="115">
        <f>'נתוני 2008'!BN5</f>
        <v>25</v>
      </c>
      <c r="BN2" s="115">
        <f>'נתוני 2008'!BO5</f>
        <v>15</v>
      </c>
      <c r="BO2" s="115">
        <f>'נתוני 2008'!BP5</f>
        <v>19</v>
      </c>
      <c r="BP2" s="115">
        <f>'נתוני 2008'!BQ5</f>
        <v>13</v>
      </c>
      <c r="BQ2" s="115">
        <f>'נתוני 2008'!BR5</f>
        <v>15</v>
      </c>
      <c r="BR2" s="115">
        <f>'נתוני 2008'!BS5</f>
        <v>30</v>
      </c>
      <c r="BS2">
        <f>SUM(B2:BR2)</f>
        <v>1202</v>
      </c>
    </row>
    <row r="3" spans="1:71" x14ac:dyDescent="0.3">
      <c r="A3" s="114" t="str">
        <f>'נתוני 2008'!B6</f>
        <v>מספר נשים במועצה</v>
      </c>
      <c r="B3" s="115">
        <f>'נתוני 2008'!C6</f>
        <v>0</v>
      </c>
      <c r="C3" s="115">
        <f>'נתוני 2008'!D6</f>
        <v>2</v>
      </c>
      <c r="D3" s="115">
        <f>'נתוני 2008'!E6</f>
        <v>0</v>
      </c>
      <c r="E3" s="115">
        <f>'נתוני 2008'!F6</f>
        <v>3</v>
      </c>
      <c r="F3" s="115">
        <f>'נתוני 2008'!G6</f>
        <v>0</v>
      </c>
      <c r="G3" s="115">
        <f>'נתוני 2008'!H6</f>
        <v>1</v>
      </c>
      <c r="H3" s="115">
        <f>'נתוני 2008'!I6</f>
        <v>4</v>
      </c>
      <c r="I3" s="115">
        <f>'נתוני 2008'!J6</f>
        <v>1</v>
      </c>
      <c r="J3" s="115">
        <f>'נתוני 2008'!K6</f>
        <v>5</v>
      </c>
      <c r="K3" s="115">
        <f>'נתוני 2008'!L6</f>
        <v>0</v>
      </c>
      <c r="L3" s="115">
        <f>'נתוני 2008'!M6</f>
        <v>2</v>
      </c>
      <c r="M3" s="115">
        <f>'נתוני 2008'!N6</f>
        <v>0</v>
      </c>
      <c r="N3" s="115">
        <f>'נתוני 2008'!O6</f>
        <v>4</v>
      </c>
      <c r="O3" s="115">
        <f>'נתוני 2008'!P6</f>
        <v>1</v>
      </c>
      <c r="P3" s="115">
        <f>'נתוני 2008'!Q6</f>
        <v>5</v>
      </c>
      <c r="Q3" s="115">
        <f>'נתוני 2008'!R6</f>
        <v>1</v>
      </c>
      <c r="R3" s="115">
        <f>'נתוני 2008'!S6</f>
        <v>2</v>
      </c>
      <c r="S3" s="115">
        <f>'נתוני 2008'!T6</f>
        <v>5</v>
      </c>
      <c r="T3" s="115">
        <f>'נתוני 2008'!U6</f>
        <v>3</v>
      </c>
      <c r="U3" s="115">
        <f>'נתוני 2008'!V6</f>
        <v>3</v>
      </c>
      <c r="V3" s="115">
        <f>'נתוני 2008'!W6</f>
        <v>5</v>
      </c>
      <c r="W3" s="115">
        <f>'נתוני 2008'!X6</f>
        <v>1</v>
      </c>
      <c r="X3" s="115">
        <f>'נתוני 2008'!Y6</f>
        <v>0</v>
      </c>
      <c r="Y3" s="115">
        <f>'נתוני 2008'!Z6</f>
        <v>1</v>
      </c>
      <c r="Z3" s="115">
        <f>'נתוני 2008'!AA6</f>
        <v>0</v>
      </c>
      <c r="AA3" s="115">
        <f>'נתוני 2008'!AB6</f>
        <v>2</v>
      </c>
      <c r="AB3" s="115">
        <f>'נתוני 2008'!AC6</f>
        <v>2</v>
      </c>
      <c r="AC3" s="115">
        <f>'נתוני 2008'!AD6</f>
        <v>3</v>
      </c>
      <c r="AD3" s="115">
        <f>'נתוני 2008'!AE6</f>
        <v>6</v>
      </c>
      <c r="AE3" s="115">
        <f>'נתוני 2008'!AF6</f>
        <v>3</v>
      </c>
      <c r="AF3" s="115">
        <f>'נתוני 2008'!AG6</f>
        <v>0</v>
      </c>
      <c r="AG3" s="115">
        <f>'נתוני 2008'!AH6</f>
        <v>3</v>
      </c>
      <c r="AH3" s="115">
        <f>'נתוני 2008'!AI6</f>
        <v>1</v>
      </c>
      <c r="AI3" s="115">
        <f>'נתוני 2008'!AJ6</f>
        <v>0</v>
      </c>
      <c r="AJ3" s="115">
        <f>'נתוני 2008'!AK6</f>
        <v>3</v>
      </c>
      <c r="AK3" s="115">
        <f>'נתוני 2008'!AL6</f>
        <v>2</v>
      </c>
      <c r="AL3" s="115">
        <f>'נתוני 2008'!AM6</f>
        <v>1</v>
      </c>
      <c r="AM3" s="115">
        <f>'נתוני 2008'!AN6</f>
        <v>3</v>
      </c>
      <c r="AN3" s="115">
        <f>'נתוני 2008'!AO6</f>
        <v>4</v>
      </c>
      <c r="AO3" s="115">
        <f>'נתוני 2008'!AP6</f>
        <v>0</v>
      </c>
      <c r="AP3" s="115">
        <f>'נתוני 2008'!AQ6</f>
        <v>3</v>
      </c>
      <c r="AQ3" s="115">
        <f>'נתוני 2008'!AR6</f>
        <v>0</v>
      </c>
      <c r="AR3" s="115">
        <f>'נתוני 2008'!AS6</f>
        <v>0</v>
      </c>
      <c r="AS3" s="115">
        <f>'נתוני 2008'!AT6</f>
        <v>5</v>
      </c>
      <c r="AT3" s="115">
        <f>'נתוני 2008'!AU6</f>
        <v>0</v>
      </c>
      <c r="AU3" s="115">
        <f>'נתוני 2008'!AV6</f>
        <v>2</v>
      </c>
      <c r="AV3" s="115">
        <f>'נתוני 2008'!AW6</f>
        <v>1</v>
      </c>
      <c r="AW3" s="115">
        <f>'נתוני 2008'!AX6</f>
        <v>2</v>
      </c>
      <c r="AX3" s="115">
        <f>'נתוני 2008'!AY6</f>
        <v>0</v>
      </c>
      <c r="AY3" s="115">
        <f>'נתוני 2008'!AZ6</f>
        <v>0</v>
      </c>
      <c r="AZ3" s="115">
        <f>'נתוני 2008'!BA6</f>
        <v>2</v>
      </c>
      <c r="BA3" s="115">
        <f>'נתוני 2008'!BB6</f>
        <v>5</v>
      </c>
      <c r="BB3" s="115">
        <f>'נתוני 2008'!BC6</f>
        <v>4</v>
      </c>
      <c r="BC3" s="115">
        <f>'נתוני 2008'!BD6</f>
        <v>2</v>
      </c>
      <c r="BD3" s="115">
        <f>'נתוני 2008'!BE6</f>
        <v>1</v>
      </c>
      <c r="BE3" s="115">
        <f>'נתוני 2008'!BF6</f>
        <v>1</v>
      </c>
      <c r="BF3" s="115">
        <f>'נתוני 2008'!BG6</f>
        <v>1</v>
      </c>
      <c r="BG3" s="115">
        <f>'נתוני 2008'!BH6</f>
        <v>3</v>
      </c>
      <c r="BH3" s="115">
        <f>'נתוני 2008'!BI6</f>
        <v>3</v>
      </c>
      <c r="BI3" s="115">
        <f>'נתוני 2008'!BJ6</f>
        <v>2</v>
      </c>
      <c r="BJ3" s="115">
        <f>'נתוני 2008'!BK6</f>
        <v>0</v>
      </c>
      <c r="BK3" s="115">
        <f>'נתוני 2008'!BL6</f>
        <v>1</v>
      </c>
      <c r="BL3" s="115">
        <f>'נתוני 2008'!BM6</f>
        <v>3</v>
      </c>
      <c r="BM3" s="115">
        <f>'נתוני 2008'!BN6</f>
        <v>3</v>
      </c>
      <c r="BN3" s="115">
        <f>'נתוני 2008'!BO6</f>
        <v>2</v>
      </c>
      <c r="BO3" s="115">
        <f>'נתוני 2008'!BP6</f>
        <v>7</v>
      </c>
      <c r="BP3" s="115">
        <f>'נתוני 2008'!BQ6</f>
        <v>1</v>
      </c>
      <c r="BQ3" s="115">
        <f>'נתוני 2008'!BR6</f>
        <v>0</v>
      </c>
      <c r="BR3" s="115">
        <f>'נתוני 2008'!BS6</f>
        <v>7</v>
      </c>
      <c r="BS3">
        <f>SUM(B3:BR3)</f>
        <v>143</v>
      </c>
    </row>
    <row r="4" spans="1:71" x14ac:dyDescent="0.3">
      <c r="A4" s="114" t="str">
        <f>'נתוני 2008'!B7</f>
        <v>אחוז נשים במועצה</v>
      </c>
      <c r="B4" s="116">
        <f>'נתוני 2008'!C7</f>
        <v>0</v>
      </c>
      <c r="C4" s="116">
        <f>'נתוני 2008'!D7</f>
        <v>0.13333333333333333</v>
      </c>
      <c r="D4" s="116">
        <f>'נתוני 2008'!E7</f>
        <v>0</v>
      </c>
      <c r="E4" s="116">
        <f>'נתוני 2008'!F7</f>
        <v>0.17647058823529413</v>
      </c>
      <c r="F4" s="116">
        <f>'נתוני 2008'!G7</f>
        <v>0</v>
      </c>
      <c r="G4" s="116">
        <f>'נתוני 2008'!H7</f>
        <v>9.0909090909090912E-2</v>
      </c>
      <c r="H4" s="116">
        <f>'נתוני 2008'!I7</f>
        <v>0.14814814814814814</v>
      </c>
      <c r="I4" s="116">
        <f>'נתוני 2008'!J7</f>
        <v>4.7619047619047616E-2</v>
      </c>
      <c r="J4" s="116">
        <f>'נתוני 2008'!K7</f>
        <v>0.2</v>
      </c>
      <c r="K4" s="116">
        <f>'נתוני 2008'!L7</f>
        <v>0</v>
      </c>
      <c r="L4" s="116">
        <f>'נתוני 2008'!M7</f>
        <v>0.11764705882352941</v>
      </c>
      <c r="M4" s="116">
        <f>'נתוני 2008'!N7</f>
        <v>0</v>
      </c>
      <c r="N4" s="116">
        <f>'נתוני 2008'!O7</f>
        <v>0.16</v>
      </c>
      <c r="O4" s="116">
        <f>'נתוני 2008'!P7</f>
        <v>7.6923076923076927E-2</v>
      </c>
      <c r="P4" s="116">
        <f>'נתוני 2008'!Q7</f>
        <v>0.29411764705882354</v>
      </c>
      <c r="Q4" s="116">
        <f>'נתוני 2008'!R7</f>
        <v>6.6666666666666666E-2</v>
      </c>
      <c r="R4" s="116">
        <f>'נתוני 2008'!S7</f>
        <v>0.13333333333333333</v>
      </c>
      <c r="S4" s="116">
        <f>'נתוני 2008'!T7</f>
        <v>0.26315789473684209</v>
      </c>
      <c r="T4" s="116">
        <f>'נתוני 2008'!U7</f>
        <v>0.15789473684210525</v>
      </c>
      <c r="U4" s="116">
        <f>'נתוני 2008'!V7</f>
        <v>0.12</v>
      </c>
      <c r="V4" s="116">
        <f>'נתוני 2008'!W7</f>
        <v>0.16129032258064516</v>
      </c>
      <c r="W4" s="116">
        <f>'נתוני 2008'!X7</f>
        <v>6.6666666666666666E-2</v>
      </c>
      <c r="X4" s="116">
        <f>'נתוני 2008'!Y7</f>
        <v>0</v>
      </c>
      <c r="Y4" s="116">
        <f>'נתוני 2008'!Z7</f>
        <v>7.6923076923076927E-2</v>
      </c>
      <c r="Z4" s="116">
        <f>'נתוני 2008'!AA7</f>
        <v>0</v>
      </c>
      <c r="AA4" s="116">
        <f>'נתוני 2008'!AB7</f>
        <v>0.13333333333333333</v>
      </c>
      <c r="AB4" s="116">
        <f>'נתוני 2008'!AC7</f>
        <v>0.13333333333333333</v>
      </c>
      <c r="AC4" s="116">
        <f>'נתוני 2008'!AD7</f>
        <v>0.23076923076923078</v>
      </c>
      <c r="AD4" s="116">
        <f>'נתוני 2008'!AE7</f>
        <v>0.19354838709677419</v>
      </c>
      <c r="AE4" s="116">
        <f>'נתוני 2008'!AF7</f>
        <v>0.15789473684210525</v>
      </c>
      <c r="AF4" s="116">
        <f>'נתוני 2008'!AG7</f>
        <v>0</v>
      </c>
      <c r="AG4" s="116">
        <f>'נתוני 2008'!AH7</f>
        <v>0.17647058823529413</v>
      </c>
      <c r="AH4" s="116">
        <f>'נתוני 2008'!AI7</f>
        <v>6.6666666666666666E-2</v>
      </c>
      <c r="AI4" s="116">
        <f>'נתוני 2008'!AJ7</f>
        <v>0</v>
      </c>
      <c r="AJ4" s="116">
        <f>'נתוני 2008'!AK7</f>
        <v>0.17647058823529413</v>
      </c>
      <c r="AK4" s="116">
        <f>'נתוני 2008'!AL7</f>
        <v>0.13333333333333333</v>
      </c>
      <c r="AL4" s="116">
        <f>'נתוני 2008'!AM7</f>
        <v>7.6923076923076927E-2</v>
      </c>
      <c r="AM4" s="116">
        <f>'נתוני 2008'!AN7</f>
        <v>0.17647058823529413</v>
      </c>
      <c r="AN4" s="116">
        <f>'נתוני 2008'!AO7</f>
        <v>0.26666666666666666</v>
      </c>
      <c r="AO4" s="116">
        <f>'נתוני 2008'!AP7</f>
        <v>0</v>
      </c>
      <c r="AP4" s="116">
        <f>'נתוני 2008'!AQ7</f>
        <v>0.17647058823529413</v>
      </c>
      <c r="AQ4" s="116">
        <f>'נתוני 2008'!AR7</f>
        <v>0</v>
      </c>
      <c r="AR4" s="116">
        <f>'נתוני 2008'!AS7</f>
        <v>0</v>
      </c>
      <c r="AS4" s="116">
        <f>'נתוני 2008'!AT7</f>
        <v>0.18518518518518517</v>
      </c>
      <c r="AT4" s="116">
        <f>'נתוני 2008'!AU7</f>
        <v>0</v>
      </c>
      <c r="AU4" s="116">
        <f>'נתוני 2008'!AV7</f>
        <v>0.11764705882352941</v>
      </c>
      <c r="AV4" s="116">
        <f>'נתוני 2008'!AW7</f>
        <v>6.6666666666666666E-2</v>
      </c>
      <c r="AW4" s="116">
        <f>'נתוני 2008'!AX7</f>
        <v>0.08</v>
      </c>
      <c r="AX4" s="116">
        <f>'נתוני 2008'!AY7</f>
        <v>0</v>
      </c>
      <c r="AY4" s="116">
        <f>'נתוני 2008'!AZ7</f>
        <v>0</v>
      </c>
      <c r="AZ4" s="116">
        <f>'נתוני 2008'!BA7</f>
        <v>0.13333333333333333</v>
      </c>
      <c r="BA4" s="116">
        <f>'נתוני 2008'!BB7</f>
        <v>0.29411764705882354</v>
      </c>
      <c r="BB4" s="116">
        <f>'נתוני 2008'!BC7</f>
        <v>0.26666666666666666</v>
      </c>
      <c r="BC4" s="116">
        <f>'נתוני 2008'!BD7</f>
        <v>0.11764705882352941</v>
      </c>
      <c r="BD4" s="116">
        <f>'נתוני 2008'!BE7</f>
        <v>6.6666666666666666E-2</v>
      </c>
      <c r="BE4" s="116">
        <f>'נתוני 2008'!BF7</f>
        <v>6.6666666666666666E-2</v>
      </c>
      <c r="BF4" s="116">
        <f>'נתוני 2008'!BG7</f>
        <v>7.6923076923076927E-2</v>
      </c>
      <c r="BG4" s="116">
        <f>'נתוני 2008'!BH7</f>
        <v>0.23076923076923078</v>
      </c>
      <c r="BH4" s="116">
        <f>'נתוני 2008'!BI7</f>
        <v>0.2</v>
      </c>
      <c r="BI4" s="116">
        <f>'נתוני 2008'!BJ7</f>
        <v>7.407407407407407E-2</v>
      </c>
      <c r="BJ4" s="116">
        <f>'נתוני 2008'!BK7</f>
        <v>0</v>
      </c>
      <c r="BK4" s="116">
        <f>'נתוני 2008'!BL7</f>
        <v>4.7619047619047616E-2</v>
      </c>
      <c r="BL4" s="116">
        <f>'נתוני 2008'!BM7</f>
        <v>0.17647058823529413</v>
      </c>
      <c r="BM4" s="116">
        <f>'נתוני 2008'!BN7</f>
        <v>0.12</v>
      </c>
      <c r="BN4" s="116">
        <f>'נתוני 2008'!BO7</f>
        <v>0.13333333333333333</v>
      </c>
      <c r="BO4" s="116">
        <f>'נתוני 2008'!BP7</f>
        <v>0.36842105263157893</v>
      </c>
      <c r="BP4" s="116">
        <f>'נתוני 2008'!BQ7</f>
        <v>7.6923076923076927E-2</v>
      </c>
      <c r="BQ4" s="116">
        <f>'נתוני 2008'!BR7</f>
        <v>0</v>
      </c>
      <c r="BR4" s="116">
        <f>'נתוני 2008'!BS7</f>
        <v>0.23333333333333334</v>
      </c>
      <c r="BS4" s="103">
        <f>AVERAGE(B4:BR4)</f>
        <v>0.1119118198614274</v>
      </c>
    </row>
    <row r="5" spans="1:71" x14ac:dyDescent="0.3">
      <c r="A5" s="114" t="str">
        <f>'נתוני 2008'!B8</f>
        <v xml:space="preserve">רמה חברתית-כלכלית (10 הגבוה ביותר) </v>
      </c>
      <c r="B5" s="115" t="str">
        <f>'נתוני 2008'!C8</f>
        <v>2</v>
      </c>
      <c r="C5" s="115" t="str">
        <f>'נתוני 2008'!D8</f>
        <v>5</v>
      </c>
      <c r="D5" s="115" t="str">
        <f>'נתוני 2008'!E8</f>
        <v>5</v>
      </c>
      <c r="E5" s="115" t="str">
        <f>'נתוני 2008'!F8</f>
        <v>5</v>
      </c>
      <c r="F5" s="115" t="str">
        <f>'נתוני 2008'!G8</f>
        <v>2</v>
      </c>
      <c r="G5" s="115" t="str">
        <f>'נתוני 2008'!H8</f>
        <v>6</v>
      </c>
      <c r="H5" s="115" t="str">
        <f>'נתוני 2008'!I8</f>
        <v>5</v>
      </c>
      <c r="I5" s="115" t="str">
        <f>'נתוני 2008'!J8</f>
        <v>5</v>
      </c>
      <c r="J5" s="115" t="str">
        <f>'נתוני 2008'!K8</f>
        <v>5</v>
      </c>
      <c r="K5" s="115" t="str">
        <f>'נתוני 2008'!L8</f>
        <v>5</v>
      </c>
      <c r="L5" s="115" t="str">
        <f>'נתוני 2008'!M8</f>
        <v>3</v>
      </c>
      <c r="M5" s="115" t="str">
        <f>'נתוני 2008'!N8</f>
        <v>2</v>
      </c>
      <c r="N5" s="115" t="str">
        <f>'נתוני 2008'!O8</f>
        <v>6</v>
      </c>
      <c r="O5" s="115" t="str">
        <f>'נתוני 2008'!P8</f>
        <v>8</v>
      </c>
      <c r="P5" s="115" t="str">
        <f>'נתוני 2008'!Q8</f>
        <v>9</v>
      </c>
      <c r="Q5" s="115" t="str">
        <f>'נתוני 2008'!R8</f>
        <v>4</v>
      </c>
      <c r="R5" s="115" t="str">
        <f>'נתוני 2008'!S8</f>
        <v>8</v>
      </c>
      <c r="S5" s="115" t="str">
        <f>'נתוני 2008'!T8</f>
        <v>8</v>
      </c>
      <c r="T5" s="115" t="str">
        <f>'נתוני 2008'!U8</f>
        <v>6</v>
      </c>
      <c r="U5" s="115" t="str">
        <f>'נתוני 2008'!V8</f>
        <v>6</v>
      </c>
      <c r="V5" s="115" t="str">
        <f>'נתוני 2008'!W8</f>
        <v>7</v>
      </c>
      <c r="W5" s="115" t="str">
        <f>'נתוני 2008'!X8</f>
        <v>5</v>
      </c>
      <c r="X5" s="115" t="str">
        <f>'נתוני 2008'!Y8</f>
        <v>4</v>
      </c>
      <c r="Y5" s="115" t="str">
        <f>'נתוני 2008'!Z8</f>
        <v>5</v>
      </c>
      <c r="Z5" s="115" t="str">
        <f>'נתוני 2008'!AA8</f>
        <v>3</v>
      </c>
      <c r="AA5" s="115" t="str">
        <f>'נתוני 2008'!AB8</f>
        <v>6</v>
      </c>
      <c r="AB5" s="115" t="str">
        <f>'נתוני 2008'!AC8</f>
        <v>7</v>
      </c>
      <c r="AC5" s="115" t="str">
        <f>'נתוני 2008'!AD8</f>
        <v>6</v>
      </c>
      <c r="AD5" s="115" t="str">
        <f>'נתוני 2008'!AE8</f>
        <v>4</v>
      </c>
      <c r="AE5" s="115" t="str">
        <f>'נתוני 2008'!AF8</f>
        <v>7</v>
      </c>
      <c r="AF5" s="115" t="str">
        <f>'נתוני 2008'!AG8</f>
        <v>3</v>
      </c>
      <c r="AG5" s="115" t="str">
        <f>'נתוני 2008'!AH8</f>
        <v>6</v>
      </c>
      <c r="AH5" s="115" t="str">
        <f>'נתוני 2008'!AI8</f>
        <v>5</v>
      </c>
      <c r="AI5" s="115" t="str">
        <f>'נתוני 2008'!AJ8</f>
        <v>1</v>
      </c>
      <c r="AJ5" s="115" t="str">
        <f>'נתוני 2008'!AK8</f>
        <v>8</v>
      </c>
      <c r="AK5" s="115" t="str">
        <f>'נתוני 2008'!AL8</f>
        <v>6</v>
      </c>
      <c r="AL5" s="115" t="str">
        <f>'נתוני 2008'!AM8</f>
        <v>5</v>
      </c>
      <c r="AM5" s="115" t="str">
        <f>'נתוני 2008'!AN8</f>
        <v>6</v>
      </c>
      <c r="AN5" s="115" t="str">
        <f>'נתוני 2008'!AO8</f>
        <v>7</v>
      </c>
      <c r="AO5" s="115" t="str">
        <f>'נתוני 2008'!AP8</f>
        <v>4</v>
      </c>
      <c r="AP5" s="115" t="str">
        <f>'נתוני 2008'!AQ8</f>
        <v>6</v>
      </c>
      <c r="AQ5" s="115" t="str">
        <f>'נתוני 2008'!AR8</f>
        <v>7</v>
      </c>
      <c r="AR5" s="115" t="str">
        <f>'נתוני 2008'!AS8</f>
        <v>3</v>
      </c>
      <c r="AS5" s="115" t="str">
        <f>'נתוני 2008'!AT8</f>
        <v>6</v>
      </c>
      <c r="AT5" s="115" t="str">
        <f>'נתוני 2008'!AU8</f>
        <v>2</v>
      </c>
      <c r="AU5" s="115" t="str">
        <f>'נתוני 2008'!AV8</f>
        <v>4</v>
      </c>
      <c r="AV5" s="115" t="str">
        <f>'נתוני 2008'!AW8</f>
        <v>5</v>
      </c>
      <c r="AW5" s="115" t="str">
        <f>'נתוני 2008'!AX8</f>
        <v>6</v>
      </c>
      <c r="AX5" s="115" t="str">
        <f>'נתוני 2008'!AY8</f>
        <v>3</v>
      </c>
      <c r="AY5" s="115" t="str">
        <f>'נתוני 2008'!AZ8</f>
        <v>2</v>
      </c>
      <c r="AZ5" s="115" t="str">
        <f>'נתוני 2008'!BA8</f>
        <v>9</v>
      </c>
      <c r="BA5" s="115" t="str">
        <f>'נתוני 2008'!BB8</f>
        <v>6</v>
      </c>
      <c r="BB5" s="115" t="str">
        <f>'נתוני 2008'!BC8</f>
        <v>7</v>
      </c>
      <c r="BC5" s="115" t="str">
        <f>'נתוני 2008'!BD8</f>
        <v>4</v>
      </c>
      <c r="BD5" s="115" t="str">
        <f>'נתוני 2008'!BE8</f>
        <v>5</v>
      </c>
      <c r="BE5" s="115" t="str">
        <f>'נתוני 2008'!BF8</f>
        <v>7</v>
      </c>
      <c r="BF5" s="115" t="str">
        <f>'נתוני 2008'!BG8</f>
        <v>4</v>
      </c>
      <c r="BG5" s="115" t="str">
        <f>'נתוני 2008'!BH8</f>
        <v>5</v>
      </c>
      <c r="BH5" s="115" t="str">
        <f>'נתוני 2008'!BI8</f>
        <v>6</v>
      </c>
      <c r="BI5" s="115" t="str">
        <f>'נתוני 2008'!BJ8</f>
        <v>7</v>
      </c>
      <c r="BJ5" s="115" t="str">
        <f>'נתוני 2008'!BK8</f>
        <v>1</v>
      </c>
      <c r="BK5" s="115" t="str">
        <f>'נתוני 2008'!BL8</f>
        <v>6</v>
      </c>
      <c r="BL5" s="115" t="str">
        <f>'נתוני 2008'!BM8</f>
        <v>4</v>
      </c>
      <c r="BM5" s="115" t="str">
        <f>'נתוני 2008'!BN8</f>
        <v>8</v>
      </c>
      <c r="BN5" s="115" t="str">
        <f>'נתוני 2008'!BO8</f>
        <v>9</v>
      </c>
      <c r="BO5" s="115" t="str">
        <f>'נתוני 2008'!BP8</f>
        <v>8</v>
      </c>
      <c r="BP5" s="115" t="str">
        <f>'נתוני 2008'!BQ8</f>
        <v>5</v>
      </c>
      <c r="BQ5" s="115" t="str">
        <f>'נתוני 2008'!BR8</f>
        <v>3</v>
      </c>
      <c r="BR5" s="115" t="str">
        <f>'נתוני 2008'!BS8</f>
        <v>8</v>
      </c>
    </row>
    <row r="6" spans="1:71" ht="14.5" thickBot="1" x14ac:dyDescent="0.35">
      <c r="A6" s="114"/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19"/>
      <c r="BA6" s="119"/>
      <c r="BB6" s="119"/>
      <c r="BC6" s="119"/>
      <c r="BD6" s="119"/>
      <c r="BE6" s="119"/>
      <c r="BF6" s="119"/>
      <c r="BG6" s="119"/>
      <c r="BH6" s="119"/>
      <c r="BI6" s="119"/>
      <c r="BJ6" s="119"/>
      <c r="BK6" s="119"/>
      <c r="BL6" s="119"/>
      <c r="BM6" s="119"/>
      <c r="BN6" s="119"/>
      <c r="BO6" s="119"/>
      <c r="BP6" s="119"/>
      <c r="BQ6" s="119"/>
      <c r="BR6" s="119"/>
    </row>
    <row r="7" spans="1:71" x14ac:dyDescent="0.3">
      <c r="A7" s="3" t="s">
        <v>183</v>
      </c>
      <c r="B7" s="117">
        <f>INDEX('נתוני 2008'!$B$1:$BY$35,MATCH('ריכוז ומחולל גרפים'!$A7,'נתוני 2008'!$B$1:$B$35,0),MATCH('ריכוז ומחולל גרפים'!B$20,'נתוני 2008'!$B$1:$BY$1,0))</f>
        <v>44.5</v>
      </c>
      <c r="C7" s="117">
        <f>INDEX('נתוני 2008'!$B$1:$BY$35,MATCH('ריכוז ומחולל גרפים'!$A7,'נתוני 2008'!$B$1:$B$35,0),MATCH('ריכוז ומחולל גרפים'!C$20,'נתוני 2008'!$B$1:$BY$1,0))</f>
        <v>32.6</v>
      </c>
      <c r="D7" s="117">
        <f>INDEX('נתוני 2008'!$B$1:$BY$35,MATCH('ריכוז ומחולל גרפים'!$A7,'נתוני 2008'!$B$1:$B$35,0),MATCH('ריכוז ומחולל גרפים'!D$20,'נתוני 2008'!$B$1:$BY$1,0))</f>
        <v>15.9</v>
      </c>
      <c r="E7" s="117">
        <f>INDEX('נתוני 2008'!$B$1:$BY$35,MATCH('ריכוז ומחולל גרפים'!$A7,'נתוני 2008'!$B$1:$B$35,0),MATCH('ריכוז ומחולל גרפים'!E$20,'נתוני 2008'!$B$1:$BY$1,0))</f>
        <v>46.6</v>
      </c>
      <c r="F7" s="117">
        <f>INDEX('נתוני 2008'!$B$1:$BY$35,MATCH('ריכוז ומחולל גרפים'!$A7,'נתוני 2008'!$B$1:$B$35,0),MATCH('ריכוז ומחולל גרפים'!F$20,'נתוני 2008'!$B$1:$BY$1,0))</f>
        <v>33.799999999999997</v>
      </c>
      <c r="G7" s="117">
        <f>INDEX('נתוני 2008'!$B$1:$BY$35,MATCH('ריכוז ומחולל גרפים'!$A7,'נתוני 2008'!$B$1:$B$35,0),MATCH('ריכוז ומחולל גרפים'!G$20,'נתוני 2008'!$B$1:$BY$1,0))</f>
        <v>16.7</v>
      </c>
      <c r="H7" s="117">
        <f>INDEX('נתוני 2008'!$B$1:$BY$35,MATCH('ריכוז ומחולל גרפים'!$A7,'נתוני 2008'!$B$1:$B$35,0),MATCH('ריכוז ומחולל גרפים'!H$20,'נתוני 2008'!$B$1:$BY$1,0))</f>
        <v>209.2</v>
      </c>
      <c r="I7" s="117">
        <f>INDEX('נתוני 2008'!$B$1:$BY$35,MATCH('ריכוז ומחולל גרפים'!$A7,'נתוני 2008'!$B$1:$B$35,0),MATCH('ריכוז ומחולל גרפים'!I$20,'נתוני 2008'!$B$1:$BY$1,0))</f>
        <v>110.4</v>
      </c>
      <c r="J7" s="117">
        <f>INDEX('נתוני 2008'!$B$1:$BY$35,MATCH('ריכוז ומחולל גרפים'!$A7,'נתוני 2008'!$B$1:$B$35,0),MATCH('ריכוז ומחולל גרפים'!J$20,'נתוני 2008'!$B$1:$BY$1,0))</f>
        <v>187.2</v>
      </c>
      <c r="K7" s="117">
        <f>INDEX('נתוני 2008'!$B$1:$BY$35,MATCH('ריכוז ומחולל גרפים'!$A7,'נתוני 2008'!$B$1:$B$35,0),MATCH('ריכוז ומחולל גרפים'!K$20,'נתוני 2008'!$B$1:$BY$1,0))</f>
        <v>16.8</v>
      </c>
      <c r="L7" s="117">
        <f>INDEX('נתוני 2008'!$B$1:$BY$35,MATCH('ריכוז ומחולל גרפים'!$A7,'נתוני 2008'!$B$1:$B$35,0),MATCH('ריכוז ומחולל גרפים'!L$20,'נתוני 2008'!$B$1:$BY$1,0))</f>
        <v>76.099999999999994</v>
      </c>
      <c r="M7" s="117">
        <f>INDEX('נתוני 2008'!$B$1:$BY$35,MATCH('ריכוז ומחולל גרפים'!$A7,'נתוני 2008'!$B$1:$B$35,0),MATCH('ריכוז ומחולל גרפים'!M$20,'נתוני 2008'!$B$1:$BY$1,0))</f>
        <v>153.30000000000001</v>
      </c>
      <c r="N7" s="117">
        <f>INDEX('נתוני 2008'!$B$1:$BY$35,MATCH('ריכוז ומחולל גרפים'!$A7,'נתוני 2008'!$B$1:$B$35,0),MATCH('ריכוז ומחולל גרפים'!N$20,'נתוני 2008'!$B$1:$BY$1,0))</f>
        <v>128.9</v>
      </c>
      <c r="O7" s="117">
        <f>INDEX('נתוני 2008'!$B$1:$BY$35,MATCH('ריכוז ומחולל גרפים'!$A7,'נתוני 2008'!$B$1:$B$35,0),MATCH('ריכוז ומחולל גרפים'!O$20,'נתוני 2008'!$B$1:$BY$1,0))</f>
        <v>20.3</v>
      </c>
      <c r="P7" s="117">
        <f>INDEX('נתוני 2008'!$B$1:$BY$35,MATCH('ריכוז ומחולל גרפים'!$A7,'נתוני 2008'!$B$1:$B$35,0),MATCH('ריכוז ומחולל גרפים'!P$20,'נתוני 2008'!$B$1:$BY$1,0))</f>
        <v>49.9</v>
      </c>
      <c r="Q7" s="117">
        <f>INDEX('נתוני 2008'!$B$1:$BY$35,MATCH('ריכוז ומחולל גרפים'!$A7,'נתוני 2008'!$B$1:$B$35,0),MATCH('ריכוז ומחולל גרפים'!Q$20,'נתוני 2008'!$B$1:$BY$1,0))</f>
        <v>33.700000000000003</v>
      </c>
      <c r="R7" s="117">
        <f>INDEX('נתוני 2008'!$B$1:$BY$35,MATCH('ריכוז ומחולל גרפים'!$A7,'נתוני 2008'!$B$1:$B$35,0),MATCH('ריכוז ומחולל גרפים'!R$20,'נתוני 2008'!$B$1:$BY$1,0))</f>
        <v>46.9</v>
      </c>
      <c r="S7" s="117">
        <f>INDEX('נתוני 2008'!$B$1:$BY$35,MATCH('ריכוז ומחולל גרפים'!$A7,'נתוני 2008'!$B$1:$B$35,0),MATCH('ריכוז ומחולל גרפים'!S$20,'נתוני 2008'!$B$1:$BY$1,0))</f>
        <v>84.4</v>
      </c>
      <c r="T7" s="117">
        <f>INDEX('נתוני 2008'!$B$1:$BY$35,MATCH('ריכוז ומחולל גרפים'!$A7,'נתוני 2008'!$B$1:$B$35,0),MATCH('ריכוז ומחולל גרפים'!T$20,'נתוני 2008'!$B$1:$BY$1,0))</f>
        <v>78.2</v>
      </c>
      <c r="U7" s="117">
        <f>INDEX('נתוני 2008'!$B$1:$BY$35,MATCH('ריכוז ומחולל גרפים'!$A7,'נתוני 2008'!$B$1:$B$35,0),MATCH('ריכוז ומחולל גרפים'!U$20,'נתוני 2008'!$B$1:$BY$1,0))</f>
        <v>170.6</v>
      </c>
      <c r="V7" s="117">
        <f>INDEX('נתוני 2008'!$B$1:$BY$35,MATCH('ריכוז ומחולל גרפים'!$A7,'נתוני 2008'!$B$1:$B$35,0),MATCH('ריכוז ומחולל גרפים'!V$20,'נתוני 2008'!$B$1:$BY$1,0))</f>
        <v>264.8</v>
      </c>
      <c r="W7" s="117">
        <f>INDEX('נתוני 2008'!$B$1:$BY$35,MATCH('ריכוז ומחולל גרפים'!$A7,'נתוני 2008'!$B$1:$B$35,0),MATCH('ריכוז ומחולל גרפים'!W$20,'נתוני 2008'!$B$1:$BY$1,0))</f>
        <v>39.799999999999997</v>
      </c>
      <c r="X7" s="117">
        <f>INDEX('נתוני 2008'!$B$1:$BY$35,MATCH('ריכוז ומחולל גרפים'!$A7,'נתוני 2008'!$B$1:$B$35,0),MATCH('ריכוז ומחולל גרפים'!X$20,'נתוני 2008'!$B$1:$BY$1,0))</f>
        <v>21.9</v>
      </c>
      <c r="Y7" s="117">
        <f>INDEX('נתוני 2008'!$B$1:$BY$35,MATCH('ריכוז ומחולל גרפים'!$A7,'נתוני 2008'!$B$1:$B$35,0),MATCH('ריכוז ומחולל גרפים'!Y$20,'נתוני 2008'!$B$1:$BY$1,0))</f>
        <v>18.8</v>
      </c>
      <c r="Z7" s="117">
        <f>INDEX('נתוני 2008'!$B$1:$BY$35,MATCH('ריכוז ומחולל גרפים'!$A7,'נתוני 2008'!$B$1:$B$35,0),MATCH('ריכוז ומחולל גרפים'!Z$20,'נתוני 2008'!$B$1:$BY$1,0))</f>
        <v>27.9</v>
      </c>
      <c r="AA7" s="117">
        <f>INDEX('נתוני 2008'!$B$1:$BY$35,MATCH('ריכוז ומחולל גרפים'!$A7,'נתוני 2008'!$B$1:$B$35,0),MATCH('ריכוז ומחולל גרפים'!AA$20,'נתוני 2008'!$B$1:$BY$1,0))</f>
        <v>32.4</v>
      </c>
      <c r="AB7" s="117">
        <f>INDEX('נתוני 2008'!$B$1:$BY$35,MATCH('ריכוז ומחולל גרפים'!$A7,'נתוני 2008'!$B$1:$B$35,0),MATCH('ריכוז ומחולל גרפים'!AB$20,'נתוני 2008'!$B$1:$BY$1,0))</f>
        <v>26.3</v>
      </c>
      <c r="AC7" s="117">
        <f>INDEX('נתוני 2008'!$B$1:$BY$35,MATCH('ריכוז ומחולל גרפים'!$A7,'נתוני 2008'!$B$1:$B$35,0),MATCH('ריכוז ומחולל גרפים'!AC$20,'נתוני 2008'!$B$1:$BY$1,0))</f>
        <v>18.7</v>
      </c>
      <c r="AD7" s="117">
        <f>INDEX('נתוני 2008'!$B$1:$BY$35,MATCH('ריכוז ומחולל גרפים'!$A7,'נתוני 2008'!$B$1:$B$35,0),MATCH('ריכוז ומחולל גרפים'!AD$20,'נתוני 2008'!$B$1:$BY$1,0))</f>
        <v>763.6</v>
      </c>
      <c r="AE7" s="117">
        <f>INDEX('נתוני 2008'!$B$1:$BY$35,MATCH('ריכוז ומחולל גרפים'!$A7,'נתוני 2008'!$B$1:$B$35,0),MATCH('ריכוז ומחולל גרפים'!AE$20,'נתוני 2008'!$B$1:$BY$1,0))</f>
        <v>82.9</v>
      </c>
      <c r="AF7" s="117">
        <f>INDEX('נתוני 2008'!$B$1:$BY$35,MATCH('ריכוז ומחולל גרפים'!$A7,'נתוני 2008'!$B$1:$B$35,0),MATCH('ריכוז ומחולל גרפים'!AF$20,'נתוני 2008'!$B$1:$BY$1,0))</f>
        <v>18.5</v>
      </c>
      <c r="AG7" s="117">
        <f>INDEX('נתוני 2008'!$B$1:$BY$35,MATCH('ריכוז ומחולל גרפים'!$A7,'נתוני 2008'!$B$1:$B$35,0),MATCH('ריכוז ומחולל גרפים'!AG$20,'נתוני 2008'!$B$1:$BY$1,0))</f>
        <v>44.7</v>
      </c>
      <c r="AH7" s="117">
        <f>INDEX('נתוני 2008'!$B$1:$BY$35,MATCH('ריכוז ומחולל גרפים'!$A7,'נתוני 2008'!$B$1:$B$35,0),MATCH('ריכוז ומחולל גרפים'!AH$20,'נתוני 2008'!$B$1:$BY$1,0))</f>
        <v>24.8</v>
      </c>
      <c r="AI7" s="117">
        <f>INDEX('נתוני 2008'!$B$1:$BY$35,MATCH('ריכוז ומחולל גרפים'!$A7,'נתוני 2008'!$B$1:$B$35,0),MATCH('ריכוז ומחולל גרפים'!AI$20,'נתוני 2008'!$B$1:$BY$1,0))</f>
        <v>41.9</v>
      </c>
      <c r="AJ7" s="117">
        <f>INDEX('נתוני 2008'!$B$1:$BY$35,MATCH('ריכוז ומחולל גרפים'!$A7,'נתוני 2008'!$B$1:$B$35,0),MATCH('ריכוז ומחולל גרפים'!AJ$20,'נתוני 2008'!$B$1:$BY$1,0))</f>
        <v>70.599999999999994</v>
      </c>
      <c r="AK7" s="117">
        <f>INDEX('נתוני 2008'!$B$1:$BY$35,MATCH('ריכוז ומחולל גרפים'!$A7,'נתוני 2008'!$B$1:$B$35,0),MATCH('ריכוז ומחולל גרפים'!AK$20,'נתוני 2008'!$B$1:$BY$1,0))</f>
        <v>33.799999999999997</v>
      </c>
      <c r="AL7" s="117">
        <f>INDEX('נתוני 2008'!$B$1:$BY$35,MATCH('ריכוז ומחולל גרפים'!$A7,'נתוני 2008'!$B$1:$B$35,0),MATCH('ריכוז ומחולל גרפים'!AL$20,'נתוני 2008'!$B$1:$BY$1,0))</f>
        <v>21.4</v>
      </c>
      <c r="AM7" s="117">
        <f>INDEX('נתוני 2008'!$B$1:$BY$35,MATCH('ריכוז ומחולל גרפים'!$A7,'נתוני 2008'!$B$1:$B$35,0),MATCH('ריכוז ומחולל גרפים'!AM$20,'נתוני 2008'!$B$1:$BY$1,0))</f>
        <v>51.6</v>
      </c>
      <c r="AN7" s="117">
        <f>INDEX('נתוני 2008'!$B$1:$BY$35,MATCH('ריכוז ומחולל גרפים'!$A7,'נתוני 2008'!$B$1:$B$35,0),MATCH('ריכוז ומחולל גרפים'!AN$20,'נתוני 2008'!$B$1:$BY$1,0))</f>
        <v>34.200000000000003</v>
      </c>
      <c r="AO7" s="117">
        <f>INDEX('נתוני 2008'!$B$1:$BY$35,MATCH('ריכוז ומחולל גרפים'!$A7,'נתוני 2008'!$B$1:$B$35,0),MATCH('ריכוז ומחולל גרפים'!AO$20,'נתוני 2008'!$B$1:$BY$1,0))</f>
        <v>66.400000000000006</v>
      </c>
      <c r="AP7" s="117">
        <f>INDEX('נתוני 2008'!$B$1:$BY$35,MATCH('ריכוז ומחולל גרפים'!$A7,'נתוני 2008'!$B$1:$B$35,0),MATCH('ריכוז ומחולל גרפים'!AP$20,'נתוני 2008'!$B$1:$BY$1,0))</f>
        <v>42.7</v>
      </c>
      <c r="AQ7" s="117">
        <f>INDEX('נתוני 2008'!$B$1:$BY$35,MATCH('ריכוז ומחולל גרפים'!$A7,'נתוני 2008'!$B$1:$B$35,0),MATCH('ריכוז ומחולל גרפים'!AQ$20,'נתוני 2008'!$B$1:$BY$1,0))</f>
        <v>21.4</v>
      </c>
      <c r="AR7" s="117">
        <f>INDEX('נתוני 2008'!$B$1:$BY$35,MATCH('ריכוז ומחולל גרפים'!$A7,'נתוני 2008'!$B$1:$B$35,0),MATCH('ריכוז ומחולל גרפים'!AR$20,'נתוני 2008'!$B$1:$BY$1,0))</f>
        <v>26.3</v>
      </c>
      <c r="AS7" s="117">
        <f>INDEX('נתוני 2008'!$B$1:$BY$35,MATCH('ריכוז ומחולל גרפים'!$A7,'נתוני 2008'!$B$1:$B$35,0),MATCH('ריכוז ומחולל גרפים'!AS$20,'נתוני 2008'!$B$1:$BY$1,0))</f>
        <v>179</v>
      </c>
      <c r="AT7" s="117">
        <f>INDEX('נתוני 2008'!$B$1:$BY$35,MATCH('ריכוז ומחולל גרפים'!$A7,'נתוני 2008'!$B$1:$B$35,0),MATCH('ריכוז ומחולל גרפים'!AT$20,'נתוני 2008'!$B$1:$BY$1,0))</f>
        <v>25.6</v>
      </c>
      <c r="AU7" s="117">
        <f>INDEX('נתוני 2008'!$B$1:$BY$35,MATCH('ריכוז ומחולל גרפים'!$A7,'נתוני 2008'!$B$1:$B$35,0),MATCH('ריכוז ומחולל גרפים'!AU$20,'נתוני 2008'!$B$1:$BY$1,0))</f>
        <v>46.3</v>
      </c>
      <c r="AV7" s="117">
        <f>INDEX('נתוני 2008'!$B$1:$BY$35,MATCH('ריכוז ומחולל גרפים'!$A7,'נתוני 2008'!$B$1:$B$35,0),MATCH('ריכוז ומחולל גרפים'!AV$20,'נתוני 2008'!$B$1:$BY$1,0))</f>
        <v>39.700000000000003</v>
      </c>
      <c r="AW7" s="117">
        <f>INDEX('נתוני 2008'!$B$1:$BY$35,MATCH('ריכוז ומחולל גרפים'!$A7,'נתוני 2008'!$B$1:$B$35,0),MATCH('ריכוז ומחולל גרפים'!AW$20,'נתוני 2008'!$B$1:$BY$1,0))</f>
        <v>193.9</v>
      </c>
      <c r="AX7" s="117">
        <f>INDEX('נתוני 2008'!$B$1:$BY$35,MATCH('ריכוז ומחולל גרפים'!$A7,'נתוני 2008'!$B$1:$B$35,0),MATCH('ריכוז ומחולל גרפים'!AX$20,'נתוני 2008'!$B$1:$BY$1,0))</f>
        <v>28.6</v>
      </c>
      <c r="AY7" s="117">
        <f>INDEX('נתוני 2008'!$B$1:$BY$35,MATCH('ריכוז ומחולל גרפים'!$A7,'נתוני 2008'!$B$1:$B$35,0),MATCH('ריכוז ומחולל גרפים'!AY$20,'נתוני 2008'!$B$1:$BY$1,0))</f>
        <v>18.3</v>
      </c>
      <c r="AZ7" s="117">
        <f>INDEX('נתוני 2008'!$B$1:$BY$35,MATCH('ריכוז ומחולל גרפים'!$A7,'נתוני 2008'!$B$1:$B$35,0),MATCH('ריכוז ומחולל גרפים'!AZ$20,'נתוני 2008'!$B$1:$BY$1,0))</f>
        <v>28.7</v>
      </c>
      <c r="BA7" s="117">
        <f>INDEX('נתוני 2008'!$B$1:$BY$35,MATCH('ריכוז ומחולל גרפים'!$A7,'נתוני 2008'!$B$1:$B$35,0),MATCH('ריכוז ומחולל גרפים'!BA$20,'נתוני 2008'!$B$1:$BY$1,0))</f>
        <v>49.9</v>
      </c>
      <c r="BB7" s="117">
        <f>INDEX('נתוני 2008'!$B$1:$BY$35,MATCH('ריכוז ומחולל גרפים'!$A7,'נתוני 2008'!$B$1:$B$35,0),MATCH('ריכוז ומחולל גרפים'!BB$20,'נתוני 2008'!$B$1:$BY$1,0))</f>
        <v>36.299999999999997</v>
      </c>
      <c r="BC7" s="117">
        <f>INDEX('נתוני 2008'!$B$1:$BY$35,MATCH('ריכוז ומחולל גרפים'!$A7,'נתוני 2008'!$B$1:$B$35,0),MATCH('ריכוז ומחולל גרפים'!BC$20,'נתוני 2008'!$B$1:$BY$1,0))</f>
        <v>47.9</v>
      </c>
      <c r="BD7" s="117">
        <f>INDEX('נתוני 2008'!$B$1:$BY$35,MATCH('ריכוז ומחולל גרפים'!$A7,'נתוני 2008'!$B$1:$B$35,0),MATCH('ריכוז ומחולל גרפים'!BD$20,'נתוני 2008'!$B$1:$BY$1,0))</f>
        <v>36.4</v>
      </c>
      <c r="BE7" s="117">
        <f>INDEX('נתוני 2008'!$B$1:$BY$35,MATCH('ריכוז ומחולל גרפים'!$A7,'נתוני 2008'!$B$1:$B$35,0),MATCH('ריכוז ומחולל גרפים'!BE$20,'נתוני 2008'!$B$1:$BY$1,0))</f>
        <v>39.700000000000003</v>
      </c>
      <c r="BF7" s="117">
        <f>INDEX('נתוני 2008'!$B$1:$BY$35,MATCH('ריכוז ומחולל גרפים'!$A7,'נתוני 2008'!$B$1:$B$35,0),MATCH('ריכוז ומחולל גרפים'!BF$20,'נתוני 2008'!$B$1:$BY$1,0))</f>
        <v>19.8</v>
      </c>
      <c r="BG7" s="117">
        <f>INDEX('נתוני 2008'!$B$1:$BY$35,MATCH('ריכוז ומחולל גרפים'!$A7,'נתוני 2008'!$B$1:$B$35,0),MATCH('ריכוז ומחולל גרפים'!BG$20,'נתוני 2008'!$B$1:$BY$1,0))</f>
        <v>22.2</v>
      </c>
      <c r="BH7" s="117">
        <f>INDEX('נתוני 2008'!$B$1:$BY$35,MATCH('ריכוז ומחולל גרפים'!$A7,'נתוני 2008'!$B$1:$B$35,0),MATCH('ריכוז ומחולל גרפים'!BH$20,'נתוני 2008'!$B$1:$BY$1,0))</f>
        <v>38.6</v>
      </c>
      <c r="BI7" s="117">
        <f>INDEX('נתוני 2008'!$B$1:$BY$35,MATCH('ריכוז ומחולל גרפים'!$A7,'נתוני 2008'!$B$1:$B$35,0),MATCH('ריכוז ומחולל גרפים'!BI$20,'נתוני 2008'!$B$1:$BY$1,0))</f>
        <v>226.1</v>
      </c>
      <c r="BJ7" s="117">
        <f>INDEX('נתוני 2008'!$B$1:$BY$35,MATCH('ריכוז ומחולל גרפים'!$A7,'נתוני 2008'!$B$1:$B$35,0),MATCH('ריכוז ומחולל גרפים'!BJ$20,'נתוני 2008'!$B$1:$BY$1,0))</f>
        <v>43.9</v>
      </c>
      <c r="BK7" s="117">
        <f>INDEX('נתוני 2008'!$B$1:$BY$35,MATCH('ריכוז ומחולל גרפים'!$A7,'נתוני 2008'!$B$1:$B$35,0),MATCH('ריכוז ומחולל גרפים'!BK$20,'נתוני 2008'!$B$1:$BY$1,0))</f>
        <v>108.3</v>
      </c>
      <c r="BL7" s="117">
        <f>INDEX('נתוני 2008'!$B$1:$BY$35,MATCH('ריכוז ומחולל גרפים'!$A7,'נתוני 2008'!$B$1:$B$35,0),MATCH('ריכוז ומחולל גרפים'!BL$20,'נתוני 2008'!$B$1:$BY$1,0))</f>
        <v>65.5</v>
      </c>
      <c r="BM7" s="117">
        <f>INDEX('נתוני 2008'!$B$1:$BY$35,MATCH('ריכוז ומחולל גרפים'!$A7,'נתוני 2008'!$B$1:$B$35,0),MATCH('ריכוז ומחולל גרפים'!BM$20,'נתוני 2008'!$B$1:$BY$1,0))</f>
        <v>134.30000000000001</v>
      </c>
      <c r="BN7" s="117">
        <f>INDEX('נתוני 2008'!$B$1:$BY$35,MATCH('ריכוז ומחולל גרפים'!$A7,'נתוני 2008'!$B$1:$B$35,0),MATCH('ריכוז ומחולל גרפים'!BN$20,'נתוני 2008'!$B$1:$BY$1,0))</f>
        <v>38.5</v>
      </c>
      <c r="BO7" s="117">
        <f>INDEX('נתוני 2008'!$B$1:$BY$35,MATCH('ריכוז ומחולל גרפים'!$A7,'נתוני 2008'!$B$1:$B$35,0),MATCH('ריכוז ומחולל גרפים'!BO$20,'נתוני 2008'!$B$1:$BY$1,0))</f>
        <v>73.2</v>
      </c>
      <c r="BP7" s="117">
        <f>INDEX('נתוני 2008'!$B$1:$BY$35,MATCH('ריכוז ומחולל גרפים'!$A7,'נתוני 2008'!$B$1:$B$35,0),MATCH('ריכוז ומחולל גרפים'!BP$20,'נתוני 2008'!$B$1:$BY$1,0))</f>
        <v>19.399999999999999</v>
      </c>
      <c r="BQ7" s="117">
        <f>INDEX('נתוני 2008'!$B$1:$BY$35,MATCH('ריכוז ומחולל גרפים'!$A7,'נתוני 2008'!$B$1:$B$35,0),MATCH('ריכוז ומחולל גרפים'!BQ$20,'נתוני 2008'!$B$1:$BY$1,0))</f>
        <v>34.9</v>
      </c>
      <c r="BR7" s="117">
        <f>INDEX('נתוני 2008'!$B$1:$BY$35,MATCH('ריכוז ומחולל גרפים'!$A7,'נתוני 2008'!$B$1:$B$35,0),MATCH('ריכוז ומחולל גרפים'!BR$20,'נתוני 2008'!$B$1:$BY$1,0))</f>
        <v>392.5</v>
      </c>
      <c r="BS7">
        <f>SUM(B7:BR7)</f>
        <v>5338.9000000000005</v>
      </c>
    </row>
    <row r="8" spans="1:71" x14ac:dyDescent="0.3">
      <c r="A8" s="4" t="s">
        <v>201</v>
      </c>
      <c r="B8" s="117" t="str">
        <f>INDEX('נתוני 2008'!$B$1:$BY$35,MATCH('ריכוז ומחולל גרפים'!$A8,'נתוני 2008'!$B$1:$B$35,0),MATCH('ריכוז ומחולל גרפים'!B$20,'נתוני 2008'!$B$1:$BY$1,0))</f>
        <v>-</v>
      </c>
      <c r="C8" s="117">
        <f>INDEX('נתוני 2008'!$B$1:$BY$35,MATCH('ריכוז ומחולל גרפים'!$A8,'נתוני 2008'!$B$1:$B$35,0),MATCH('ריכוז ומחולל גרפים'!C$20,'נתוני 2008'!$B$1:$BY$1,0))</f>
        <v>99.1</v>
      </c>
      <c r="D8" s="117">
        <f>INDEX('נתוני 2008'!$B$1:$BY$35,MATCH('ריכוז ומחולל גרפים'!$A8,'נתוני 2008'!$B$1:$B$35,0),MATCH('ריכוז ומחולל גרפים'!D$20,'נתוני 2008'!$B$1:$BY$1,0))</f>
        <v>91.5</v>
      </c>
      <c r="E8" s="117">
        <f>INDEX('נתוני 2008'!$B$1:$BY$35,MATCH('ריכוז ומחולל גרפים'!$A8,'נתוני 2008'!$B$1:$B$35,0),MATCH('ריכוז ומחולל גרפים'!E$20,'נתוני 2008'!$B$1:$BY$1,0))</f>
        <v>85.4</v>
      </c>
      <c r="F8" s="117">
        <f>INDEX('נתוני 2008'!$B$1:$BY$35,MATCH('ריכוז ומחולל גרפים'!$A8,'נתוני 2008'!$B$1:$B$35,0),MATCH('ריכוז ומחולל גרפים'!F$20,'נתוני 2008'!$B$1:$BY$1,0))</f>
        <v>100</v>
      </c>
      <c r="G8" s="117">
        <f>INDEX('נתוני 2008'!$B$1:$BY$35,MATCH('ריכוז ומחולל גרפים'!$A8,'נתוני 2008'!$B$1:$B$35,0),MATCH('ריכוז ומחולל גרפים'!G$20,'נתוני 2008'!$B$1:$BY$1,0))</f>
        <v>80.900000000000006</v>
      </c>
      <c r="H8" s="117">
        <f>INDEX('נתוני 2008'!$B$1:$BY$35,MATCH('ריכוז ומחולל גרפים'!$A8,'נתוני 2008'!$B$1:$B$35,0),MATCH('ריכוז ומחולל גרפים'!H$20,'נתוני 2008'!$B$1:$BY$1,0))</f>
        <v>91</v>
      </c>
      <c r="I8" s="117">
        <f>INDEX('נתוני 2008'!$B$1:$BY$35,MATCH('ריכוז ומחולל גרפים'!$A8,'נתוני 2008'!$B$1:$B$35,0),MATCH('ריכוז ומחולל גרפים'!I$20,'נתוני 2008'!$B$1:$BY$1,0))</f>
        <v>88.4</v>
      </c>
      <c r="J8" s="117">
        <f>INDEX('נתוני 2008'!$B$1:$BY$35,MATCH('ריכוז ומחולל גרפים'!$A8,'נתוני 2008'!$B$1:$B$35,0),MATCH('ריכוז ומחולל גרפים'!J$20,'נתוני 2008'!$B$1:$BY$1,0))</f>
        <v>87.9</v>
      </c>
      <c r="K8" s="117">
        <f>INDEX('נתוני 2008'!$B$1:$BY$35,MATCH('ריכוז ומחולל גרפים'!$A8,'נתוני 2008'!$B$1:$B$35,0),MATCH('ריכוז ומחולל גרפים'!K$20,'נתוני 2008'!$B$1:$BY$1,0))</f>
        <v>97.3</v>
      </c>
      <c r="L8" s="117">
        <f>INDEX('נתוני 2008'!$B$1:$BY$35,MATCH('ריכוז ומחולל גרפים'!$A8,'נתוני 2008'!$B$1:$B$35,0),MATCH('ריכוז ומחולל גרפים'!L$20,'נתוני 2008'!$B$1:$BY$1,0))</f>
        <v>98.6</v>
      </c>
      <c r="M8" s="117">
        <f>INDEX('נתוני 2008'!$B$1:$BY$35,MATCH('ריכוז ומחולל גרפים'!$A8,'נתוני 2008'!$B$1:$B$35,0),MATCH('ריכוז ומחולל גרפים'!M$20,'נתוני 2008'!$B$1:$BY$1,0))</f>
        <v>98.6</v>
      </c>
      <c r="N8" s="117">
        <f>INDEX('נתוני 2008'!$B$1:$BY$35,MATCH('ריכוז ומחולל גרפים'!$A8,'נתוני 2008'!$B$1:$B$35,0),MATCH('ריכוז ומחולל גרפים'!N$20,'נתוני 2008'!$B$1:$BY$1,0))</f>
        <v>84.9</v>
      </c>
      <c r="O8" s="117">
        <f>INDEX('נתוני 2008'!$B$1:$BY$35,MATCH('ריכוז ומחולל גרפים'!$A8,'נתוני 2008'!$B$1:$B$35,0),MATCH('ריכוז ומחולל גרפים'!O$20,'נתוני 2008'!$B$1:$BY$1,0))</f>
        <v>98.5</v>
      </c>
      <c r="P8" s="117">
        <f>INDEX('נתוני 2008'!$B$1:$BY$35,MATCH('ריכוז ומחולל גרפים'!$A8,'נתוני 2008'!$B$1:$B$35,0),MATCH('ריכוז ומחולל גרפים'!P$20,'נתוני 2008'!$B$1:$BY$1,0))</f>
        <v>97.4</v>
      </c>
      <c r="Q8" s="117">
        <f>INDEX('נתוני 2008'!$B$1:$BY$35,MATCH('ריכוז ומחולל גרפים'!$A8,'נתוני 2008'!$B$1:$B$35,0),MATCH('ריכוז ומחולל גרפים'!Q$20,'נתוני 2008'!$B$1:$BY$1,0))</f>
        <v>89.4</v>
      </c>
      <c r="R8" s="117">
        <f>INDEX('נתוני 2008'!$B$1:$BY$35,MATCH('ריכוז ומחולל גרפים'!$A8,'נתוני 2008'!$B$1:$B$35,0),MATCH('ריכוז ומחולל גרפים'!R$20,'נתוני 2008'!$B$1:$BY$1,0))</f>
        <v>98.1</v>
      </c>
      <c r="S8" s="117">
        <f>INDEX('נתוני 2008'!$B$1:$BY$35,MATCH('ריכוז ומחולל גרפים'!$A8,'נתוני 2008'!$B$1:$B$35,0),MATCH('ריכוז ומחולל גרפים'!S$20,'נתוני 2008'!$B$1:$BY$1,0))</f>
        <v>96.3</v>
      </c>
      <c r="T8" s="117">
        <f>INDEX('נתוני 2008'!$B$1:$BY$35,MATCH('ריכוז ומחולל גרפים'!$A8,'נתוני 2008'!$B$1:$B$35,0),MATCH('ריכוז ומחולל גרפים'!T$20,'נתוני 2008'!$B$1:$BY$1,0))</f>
        <v>93</v>
      </c>
      <c r="U8" s="117">
        <f>INDEX('נתוני 2008'!$B$1:$BY$35,MATCH('ריכוז ומחולל גרפים'!$A8,'נתוני 2008'!$B$1:$B$35,0),MATCH('ריכוז ומחולל גרפים'!U$20,'נתוני 2008'!$B$1:$BY$1,0))</f>
        <v>92.8</v>
      </c>
      <c r="V8" s="117">
        <f>INDEX('נתוני 2008'!$B$1:$BY$35,MATCH('ריכוז ומחולל גרפים'!$A8,'נתוני 2008'!$B$1:$B$35,0),MATCH('ריכוז ומחולל גרפים'!V$20,'נתוני 2008'!$B$1:$BY$1,0))</f>
        <v>80.900000000000006</v>
      </c>
      <c r="W8" s="117">
        <f>INDEX('נתוני 2008'!$B$1:$BY$35,MATCH('ריכוז ומחולל גרפים'!$A8,'נתוני 2008'!$B$1:$B$35,0),MATCH('ריכוז ומחולל גרפים'!W$20,'נתוני 2008'!$B$1:$BY$1,0))</f>
        <v>91.3</v>
      </c>
      <c r="X8" s="117" t="str">
        <f>INDEX('נתוני 2008'!$B$1:$BY$35,MATCH('ריכוז ומחולל גרפים'!$A8,'נתוני 2008'!$B$1:$B$35,0),MATCH('ריכוז ומחולל גרפים'!X$20,'נתוני 2008'!$B$1:$BY$1,0))</f>
        <v>-</v>
      </c>
      <c r="Y8" s="117">
        <f>INDEX('נתוני 2008'!$B$1:$BY$35,MATCH('ריכוז ומחולל גרפים'!$A8,'נתוני 2008'!$B$1:$B$35,0),MATCH('ריכוז ומחולל גרפים'!Y$20,'נתוני 2008'!$B$1:$BY$1,0))</f>
        <v>96.9</v>
      </c>
      <c r="Z8" s="117" t="str">
        <f>INDEX('נתוני 2008'!$B$1:$BY$35,MATCH('ריכוז ומחולל גרפים'!$A8,'נתוני 2008'!$B$1:$B$35,0),MATCH('ריכוז ומחולל גרפים'!Z$20,'נתוני 2008'!$B$1:$BY$1,0))</f>
        <v>-</v>
      </c>
      <c r="AA8" s="117">
        <f>INDEX('נתוני 2008'!$B$1:$BY$35,MATCH('ריכוז ומחולל גרפים'!$A8,'נתוני 2008'!$B$1:$B$35,0),MATCH('ריכוז ומחולל גרפים'!AA$20,'נתוני 2008'!$B$1:$BY$1,0))</f>
        <v>97.6</v>
      </c>
      <c r="AB8" s="117">
        <f>INDEX('נתוני 2008'!$B$1:$BY$35,MATCH('ריכוז ומחולל גרפים'!$A8,'נתוני 2008'!$B$1:$B$35,0),MATCH('ריכוז ומחולל גרפים'!AB$20,'נתוני 2008'!$B$1:$BY$1,0))</f>
        <v>98.5</v>
      </c>
      <c r="AC8" s="117">
        <f>INDEX('נתוני 2008'!$B$1:$BY$35,MATCH('ריכוז ומחולל גרפים'!$A8,'נתוני 2008'!$B$1:$B$35,0),MATCH('ריכוז ומחולל גרפים'!AC$20,'נתוני 2008'!$B$1:$BY$1,0))</f>
        <v>92.8</v>
      </c>
      <c r="AD8" s="117">
        <f>INDEX('נתוני 2008'!$B$1:$BY$35,MATCH('ריכוז ומחולל גרפים'!$A8,'נתוני 2008'!$B$1:$B$35,0),MATCH('ריכוז ומחולל גרפים'!AD$20,'נתוני 2008'!$B$1:$BY$1,0))</f>
        <v>63.4</v>
      </c>
      <c r="AE8" s="117">
        <f>INDEX('נתוני 2008'!$B$1:$BY$35,MATCH('ריכוז ומחולל גרפים'!$A8,'נתוני 2008'!$B$1:$B$35,0),MATCH('ריכוז ומחולל גרפים'!AE$20,'נתוני 2008'!$B$1:$BY$1,0))</f>
        <v>96</v>
      </c>
      <c r="AF8" s="117" t="str">
        <f>INDEX('נתוני 2008'!$B$1:$BY$35,MATCH('ריכוז ומחולל גרפים'!$A8,'נתוני 2008'!$B$1:$B$35,0),MATCH('ריכוז ומחולל גרפים'!AF$20,'נתוני 2008'!$B$1:$BY$1,0))</f>
        <v>-</v>
      </c>
      <c r="AG8" s="117">
        <f>INDEX('נתוני 2008'!$B$1:$BY$35,MATCH('ריכוז ומחולל גרפים'!$A8,'נתוני 2008'!$B$1:$B$35,0),MATCH('ריכוז ומחולל גרפים'!AG$20,'נתוני 2008'!$B$1:$BY$1,0))</f>
        <v>85.9</v>
      </c>
      <c r="AH8" s="117">
        <f>INDEX('נתוני 2008'!$B$1:$BY$35,MATCH('ריכוז ומחולל גרפים'!$A8,'נתוני 2008'!$B$1:$B$35,0),MATCH('ריכוז ומחולל גרפים'!AH$20,'נתוני 2008'!$B$1:$BY$1,0))</f>
        <v>92.3</v>
      </c>
      <c r="AI8" s="117">
        <f>INDEX('נתוני 2008'!$B$1:$BY$35,MATCH('ריכוז ומחולל גרפים'!$A8,'נתוני 2008'!$B$1:$B$35,0),MATCH('ריכוז ומחולל גרפים'!AI$20,'נתוני 2008'!$B$1:$BY$1,0))</f>
        <v>100</v>
      </c>
      <c r="AJ8" s="117">
        <f>INDEX('נתוני 2008'!$B$1:$BY$35,MATCH('ריכוז ומחולל גרפים'!$A8,'נתוני 2008'!$B$1:$B$35,0),MATCH('ריכוז ומחולל גרפים'!AJ$20,'נתוני 2008'!$B$1:$BY$1,0))</f>
        <v>98.3</v>
      </c>
      <c r="AK8" s="117">
        <f>INDEX('נתוני 2008'!$B$1:$BY$35,MATCH('ריכוז ומחולל גרפים'!$A8,'נתוני 2008'!$B$1:$B$35,0),MATCH('ריכוז ומחולל גרפים'!AK$20,'נתוני 2008'!$B$1:$BY$1,0))</f>
        <v>97.2</v>
      </c>
      <c r="AL8" s="117">
        <f>INDEX('נתוני 2008'!$B$1:$BY$35,MATCH('ריכוז ומחולל גרפים'!$A8,'נתוני 2008'!$B$1:$B$35,0),MATCH('ריכוז ומחולל גרפים'!AL$20,'נתוני 2008'!$B$1:$BY$1,0))</f>
        <v>68</v>
      </c>
      <c r="AM8" s="117">
        <f>INDEX('נתוני 2008'!$B$1:$BY$35,MATCH('ריכוז ומחולל גרפים'!$A8,'נתוני 2008'!$B$1:$B$35,0),MATCH('ריכוז ומחולל גרפים'!AM$20,'נתוני 2008'!$B$1:$BY$1,0))</f>
        <v>89.8</v>
      </c>
      <c r="AN8" s="117">
        <f>INDEX('נתוני 2008'!$B$1:$BY$35,MATCH('ריכוז ומחולל גרפים'!$A8,'נתוני 2008'!$B$1:$B$35,0),MATCH('ריכוז ומחולל גרפים'!AN$20,'נתוני 2008'!$B$1:$BY$1,0))</f>
        <v>98.2</v>
      </c>
      <c r="AO8" s="117" t="str">
        <f>INDEX('נתוני 2008'!$B$1:$BY$35,MATCH('ריכוז ומחולל גרפים'!$A8,'נתוני 2008'!$B$1:$B$35,0),MATCH('ריכוז ומחולל גרפים'!AO$20,'נתוני 2008'!$B$1:$BY$1,0))</f>
        <v>-</v>
      </c>
      <c r="AP8" s="117">
        <f>INDEX('נתוני 2008'!$B$1:$BY$35,MATCH('ריכוז ומחולל גרפים'!$A8,'נתוני 2008'!$B$1:$B$35,0),MATCH('ריכוז ומחולל גרפים'!AP$20,'נתוני 2008'!$B$1:$BY$1,0))</f>
        <v>72.400000000000006</v>
      </c>
      <c r="AQ8" s="117">
        <f>INDEX('נתוני 2008'!$B$1:$BY$35,MATCH('ריכוז ומחולל גרפים'!$A8,'נתוני 2008'!$B$1:$B$35,0),MATCH('ריכוז ומחולל גרפים'!AQ$20,'נתוני 2008'!$B$1:$BY$1,0))</f>
        <v>90.8</v>
      </c>
      <c r="AR8" s="117">
        <f>INDEX('נתוני 2008'!$B$1:$BY$35,MATCH('ריכוז ומחולל גרפים'!$A8,'נתוני 2008'!$B$1:$B$35,0),MATCH('ריכוז ומחולל גרפים'!AR$20,'נתוני 2008'!$B$1:$BY$1,0))</f>
        <v>95.8</v>
      </c>
      <c r="AS8" s="117">
        <f>INDEX('נתוני 2008'!$B$1:$BY$35,MATCH('ריכוז ומחולל גרפים'!$A8,'נתוני 2008'!$B$1:$B$35,0),MATCH('ריכוז ומחולל גרפים'!AS$20,'נתוני 2008'!$B$1:$BY$1,0))</f>
        <v>93.4</v>
      </c>
      <c r="AT8" s="117" t="str">
        <f>INDEX('נתוני 2008'!$B$1:$BY$35,MATCH('ריכוז ומחולל גרפים'!$A8,'נתוני 2008'!$B$1:$B$35,0),MATCH('ריכוז ומחולל גרפים'!AT$20,'נתוני 2008'!$B$1:$BY$1,0))</f>
        <v>-</v>
      </c>
      <c r="AU8" s="117">
        <f>INDEX('נתוני 2008'!$B$1:$BY$35,MATCH('ריכוז ומחולל גרפים'!$A8,'נתוני 2008'!$B$1:$B$35,0),MATCH('ריכוז ומחולל גרפים'!AU$20,'נתוני 2008'!$B$1:$BY$1,0))</f>
        <v>66.400000000000006</v>
      </c>
      <c r="AV8" s="117">
        <f>INDEX('נתוני 2008'!$B$1:$BY$35,MATCH('ריכוז ומחולל גרפים'!$A8,'נתוני 2008'!$B$1:$B$35,0),MATCH('ריכוז ומחולל גרפים'!AV$20,'נתוני 2008'!$B$1:$BY$1,0))</f>
        <v>91.8</v>
      </c>
      <c r="AW8" s="117">
        <f>INDEX('נתוני 2008'!$B$1:$BY$35,MATCH('ריכוז ומחולל גרפים'!$A8,'נתוני 2008'!$B$1:$B$35,0),MATCH('ריכוז ומחולל גרפים'!AW$20,'נתוני 2008'!$B$1:$BY$1,0))</f>
        <v>92.5</v>
      </c>
      <c r="AX8" s="117">
        <f>INDEX('נתוני 2008'!$B$1:$BY$35,MATCH('ריכוז ומחולל גרפים'!$A8,'נתוני 2008'!$B$1:$B$35,0),MATCH('ריכוז ומחולל גרפים'!AX$20,'נתוני 2008'!$B$1:$BY$1,0))</f>
        <v>85.8</v>
      </c>
      <c r="AY8" s="117" t="str">
        <f>INDEX('נתוני 2008'!$B$1:$BY$35,MATCH('ריכוז ומחולל גרפים'!$A8,'נתוני 2008'!$B$1:$B$35,0),MATCH('ריכוז ומחולל גרפים'!AY$20,'נתוני 2008'!$B$1:$BY$1,0))</f>
        <v>-</v>
      </c>
      <c r="AZ8" s="117">
        <f>INDEX('נתוני 2008'!$B$1:$BY$35,MATCH('ריכוז ומחולל גרפים'!$A8,'נתוני 2008'!$B$1:$B$35,0),MATCH('ריכוז ומחולל גרפים'!AZ$20,'נתוני 2008'!$B$1:$BY$1,0))</f>
        <v>97.9</v>
      </c>
      <c r="BA8" s="117">
        <f>INDEX('נתוני 2008'!$B$1:$BY$35,MATCH('ריכוז ומחולל גרפים'!$A8,'נתוני 2008'!$B$1:$B$35,0),MATCH('ריכוז ומחולל גרפים'!BA$20,'נתוני 2008'!$B$1:$BY$1,0))</f>
        <v>92.3</v>
      </c>
      <c r="BB8" s="117">
        <f>INDEX('נתוני 2008'!$B$1:$BY$35,MATCH('ריכוז ומחולל גרפים'!$A8,'נתוני 2008'!$B$1:$B$35,0),MATCH('ריכוז ומחולל גרפים'!BB$20,'נתוני 2008'!$B$1:$BY$1,0))</f>
        <v>92.7</v>
      </c>
      <c r="BC8" s="117">
        <f>INDEX('נתוני 2008'!$B$1:$BY$35,MATCH('ריכוז ומחולל גרפים'!$A8,'נתוני 2008'!$B$1:$B$35,0),MATCH('ריכוז ומחולל גרפים'!BC$20,'נתוני 2008'!$B$1:$BY$1,0))</f>
        <v>92.5</v>
      </c>
      <c r="BD8" s="117">
        <f>INDEX('נתוני 2008'!$B$1:$BY$35,MATCH('ריכוז ומחולל גרפים'!$A8,'נתוני 2008'!$B$1:$B$35,0),MATCH('ריכוז ומחולל גרפים'!BD$20,'נתוני 2008'!$B$1:$BY$1,0))</f>
        <v>86.9</v>
      </c>
      <c r="BE8" s="117">
        <f>INDEX('נתוני 2008'!$B$1:$BY$35,MATCH('ריכוז ומחולל גרפים'!$A8,'נתוני 2008'!$B$1:$B$35,0),MATCH('ריכוז ומחולל גרפים'!BE$20,'נתוני 2008'!$B$1:$BY$1,0))</f>
        <v>92.1</v>
      </c>
      <c r="BF8" s="117">
        <f>INDEX('נתוני 2008'!$B$1:$BY$35,MATCH('ריכוז ומחולל גרפים'!$A8,'נתוני 2008'!$B$1:$B$35,0),MATCH('ריכוז ומחולל גרפים'!BF$20,'נתוני 2008'!$B$1:$BY$1,0))</f>
        <v>99.3</v>
      </c>
      <c r="BG8" s="117">
        <f>INDEX('נתוני 2008'!$B$1:$BY$35,MATCH('ריכוז ומחולל גרפים'!$A8,'נתוני 2008'!$B$1:$B$35,0),MATCH('ריכוז ומחולל גרפים'!BG$20,'נתוני 2008'!$B$1:$BY$1,0))</f>
        <v>90.4</v>
      </c>
      <c r="BH8" s="117">
        <f>INDEX('נתוני 2008'!$B$1:$BY$35,MATCH('ריכוז ומחולל גרפים'!$A8,'נתוני 2008'!$B$1:$B$35,0),MATCH('ריכוז ומחולל גרפים'!BH$20,'נתוני 2008'!$B$1:$BY$1,0))</f>
        <v>98.9</v>
      </c>
      <c r="BI8" s="117">
        <f>INDEX('נתוני 2008'!$B$1:$BY$35,MATCH('ריכוז ומחולל גרפים'!$A8,'נתוני 2008'!$B$1:$B$35,0),MATCH('ריכוז ומחולל גרפים'!BI$20,'נתוני 2008'!$B$1:$BY$1,0))</f>
        <v>93.9</v>
      </c>
      <c r="BJ8" s="117" t="str">
        <f>INDEX('נתוני 2008'!$B$1:$BY$35,MATCH('ריכוז ומחולל גרפים'!$A8,'נתוני 2008'!$B$1:$B$35,0),MATCH('ריכוז ומחולל גרפים'!BJ$20,'נתוני 2008'!$B$1:$BY$1,0))</f>
        <v>-</v>
      </c>
      <c r="BK8" s="117">
        <f>INDEX('נתוני 2008'!$B$1:$BY$35,MATCH('ריכוז ומחולל גרפים'!$A8,'נתוני 2008'!$B$1:$B$35,0),MATCH('ריכוז ומחולל גרפים'!BK$20,'נתוני 2008'!$B$1:$BY$1,0))</f>
        <v>94.8</v>
      </c>
      <c r="BL8" s="117">
        <f>INDEX('נתוני 2008'!$B$1:$BY$35,MATCH('ריכוז ומחולל גרפים'!$A8,'נתוני 2008'!$B$1:$B$35,0),MATCH('ריכוז ומחולל גרפים'!BL$20,'נתוני 2008'!$B$1:$BY$1,0))</f>
        <v>73.400000000000006</v>
      </c>
      <c r="BM8" s="117">
        <f>INDEX('נתוני 2008'!$B$1:$BY$35,MATCH('ריכוז ומחולל גרפים'!$A8,'נתוני 2008'!$B$1:$B$35,0),MATCH('ריכוז ומחולל גרפים'!BM$20,'נתוני 2008'!$B$1:$BY$1,0))</f>
        <v>95.2</v>
      </c>
      <c r="BN8" s="117">
        <f>INDEX('נתוני 2008'!$B$1:$BY$35,MATCH('ריכוז ומחולל גרפים'!$A8,'נתוני 2008'!$B$1:$B$35,0),MATCH('ריכוז ומחולל גרפים'!BN$20,'נתוני 2008'!$B$1:$BY$1,0))</f>
        <v>98.9</v>
      </c>
      <c r="BO8" s="117">
        <f>INDEX('נתוני 2008'!$B$1:$BY$35,MATCH('ריכוז ומחולל גרפים'!$A8,'נתוני 2008'!$B$1:$B$35,0),MATCH('ריכוז ומחולל גרפים'!BO$20,'נתוני 2008'!$B$1:$BY$1,0))</f>
        <v>97.9</v>
      </c>
      <c r="BP8" s="117">
        <f>INDEX('נתוני 2008'!$B$1:$BY$35,MATCH('ריכוז ומחולל גרפים'!$A8,'נתוני 2008'!$B$1:$B$35,0),MATCH('ריכוז ומחולל גרפים'!BP$20,'נתוני 2008'!$B$1:$BY$1,0))</f>
        <v>93.3</v>
      </c>
      <c r="BQ8" s="117" t="str">
        <f>INDEX('נתוני 2008'!$B$1:$BY$35,MATCH('ריכוז ומחולל גרפים'!$A8,'נתוני 2008'!$B$1:$B$35,0),MATCH('ריכוז ומחולל גרפים'!BQ$20,'נתוני 2008'!$B$1:$BY$1,0))</f>
        <v>-</v>
      </c>
      <c r="BR8" s="117">
        <f>INDEX('נתוני 2008'!$B$1:$BY$35,MATCH('ריכוז ומחולל גרפים'!$A8,'נתוני 2008'!$B$1:$B$35,0),MATCH('ריכוז ומחולל גרפים'!BR$20,'נתוני 2008'!$B$1:$BY$1,0))</f>
        <v>91.4</v>
      </c>
    </row>
    <row r="9" spans="1:71" x14ac:dyDescent="0.3">
      <c r="A9" s="4" t="s">
        <v>202</v>
      </c>
      <c r="B9" s="117">
        <f>INDEX('נתוני 2008'!$B$1:$BY$35,MATCH('ריכוז ומחולל גרפים'!$A9,'נתוני 2008'!$B$1:$B$35,0),MATCH('ריכוז ומחולל גרפים'!B$20,'נתוני 2008'!$B$1:$BY$1,0))</f>
        <v>100</v>
      </c>
      <c r="C9" s="117" t="str">
        <f>INDEX('נתוני 2008'!$B$1:$BY$35,MATCH('ריכוז ומחולל גרפים'!$A9,'נתוני 2008'!$B$1:$B$35,0),MATCH('ריכוז ומחולל גרפים'!C$20,'נתוני 2008'!$B$1:$BY$1,0))</f>
        <v>-</v>
      </c>
      <c r="D9" s="117" t="str">
        <f>INDEX('נתוני 2008'!$B$1:$BY$35,MATCH('ריכוז ומחולל גרפים'!$A9,'נתוני 2008'!$B$1:$B$35,0),MATCH('ריכוז ומחולל גרפים'!D$20,'נתוני 2008'!$B$1:$BY$1,0))</f>
        <v>-</v>
      </c>
      <c r="E9" s="117" t="str">
        <f>INDEX('נתוני 2008'!$B$1:$BY$35,MATCH('ריכוז ומחולל גרפים'!$A9,'נתוני 2008'!$B$1:$B$35,0),MATCH('ריכוז ומחולל גרפים'!E$20,'נתוני 2008'!$B$1:$BY$1,0))</f>
        <v>-</v>
      </c>
      <c r="F9" s="117" t="str">
        <f>INDEX('נתוני 2008'!$B$1:$BY$35,MATCH('ריכוז ומחולל גרפים'!$A9,'נתוני 2008'!$B$1:$B$35,0),MATCH('ריכוז ומחולל גרפים'!F$20,'נתוני 2008'!$B$1:$BY$1,0))</f>
        <v>-</v>
      </c>
      <c r="G9" s="117" t="str">
        <f>INDEX('נתוני 2008'!$B$1:$BY$35,MATCH('ריכוז ומחולל גרפים'!$A9,'נתוני 2008'!$B$1:$B$35,0),MATCH('ריכוז ומחולל גרפים'!G$20,'נתוני 2008'!$B$1:$BY$1,0))</f>
        <v>-</v>
      </c>
      <c r="H9" s="117" t="str">
        <f>INDEX('נתוני 2008'!$B$1:$BY$35,MATCH('ריכוז ומחולל גרפים'!$A9,'נתוני 2008'!$B$1:$B$35,0),MATCH('ריכוז ומחולל גרפים'!H$20,'נתוני 2008'!$B$1:$BY$1,0))</f>
        <v>-</v>
      </c>
      <c r="I9" s="117" t="str">
        <f>INDEX('נתוני 2008'!$B$1:$BY$35,MATCH('ריכוז ומחולל גרפים'!$A9,'נתוני 2008'!$B$1:$B$35,0),MATCH('ריכוז ומחולל גרפים'!I$20,'נתוני 2008'!$B$1:$BY$1,0))</f>
        <v>-</v>
      </c>
      <c r="J9" s="117" t="str">
        <f>INDEX('נתוני 2008'!$B$1:$BY$35,MATCH('ריכוז ומחולל גרפים'!$A9,'נתוני 2008'!$B$1:$B$35,0),MATCH('ריכוז ומחולל גרפים'!J$20,'נתוני 2008'!$B$1:$BY$1,0))</f>
        <v>-</v>
      </c>
      <c r="K9" s="117" t="str">
        <f>INDEX('נתוני 2008'!$B$1:$BY$35,MATCH('ריכוז ומחולל גרפים'!$A9,'נתוני 2008'!$B$1:$B$35,0),MATCH('ריכוז ומחולל גרפים'!K$20,'נתוני 2008'!$B$1:$BY$1,0))</f>
        <v>-</v>
      </c>
      <c r="L9" s="117" t="str">
        <f>INDEX('נתוני 2008'!$B$1:$BY$35,MATCH('ריכוז ומחולל גרפים'!$A9,'נתוני 2008'!$B$1:$B$35,0),MATCH('ריכוז ומחולל גרפים'!L$20,'נתוני 2008'!$B$1:$BY$1,0))</f>
        <v>-</v>
      </c>
      <c r="M9" s="117" t="str">
        <f>INDEX('נתוני 2008'!$B$1:$BY$35,MATCH('ריכוז ומחולל גרפים'!$A9,'נתוני 2008'!$B$1:$B$35,0),MATCH('ריכוז ומחולל גרפים'!M$20,'נתוני 2008'!$B$1:$BY$1,0))</f>
        <v>-</v>
      </c>
      <c r="N9" s="117" t="str">
        <f>INDEX('נתוני 2008'!$B$1:$BY$35,MATCH('ריכוז ומחולל גרפים'!$A9,'נתוני 2008'!$B$1:$B$35,0),MATCH('ריכוז ומחולל גרפים'!N$20,'נתוני 2008'!$B$1:$BY$1,0))</f>
        <v>-</v>
      </c>
      <c r="O9" s="117" t="str">
        <f>INDEX('נתוני 2008'!$B$1:$BY$35,MATCH('ריכוז ומחולל גרפים'!$A9,'נתוני 2008'!$B$1:$B$35,0),MATCH('ריכוז ומחולל גרפים'!O$20,'נתוני 2008'!$B$1:$BY$1,0))</f>
        <v>-</v>
      </c>
      <c r="P9" s="117" t="str">
        <f>INDEX('נתוני 2008'!$B$1:$BY$35,MATCH('ריכוז ומחולל גרפים'!$A9,'נתוני 2008'!$B$1:$B$35,0),MATCH('ריכוז ומחולל גרפים'!P$20,'נתוני 2008'!$B$1:$BY$1,0))</f>
        <v>-</v>
      </c>
      <c r="Q9" s="117" t="str">
        <f>INDEX('נתוני 2008'!$B$1:$BY$35,MATCH('ריכוז ומחולל גרפים'!$A9,'נתוני 2008'!$B$1:$B$35,0),MATCH('ריכוז ומחולל גרפים'!Q$20,'נתוני 2008'!$B$1:$BY$1,0))</f>
        <v>-</v>
      </c>
      <c r="R9" s="117" t="str">
        <f>INDEX('נתוני 2008'!$B$1:$BY$35,MATCH('ריכוז ומחולל גרפים'!$A9,'נתוני 2008'!$B$1:$B$35,0),MATCH('ריכוז ומחולל גרפים'!R$20,'נתוני 2008'!$B$1:$BY$1,0))</f>
        <v>-</v>
      </c>
      <c r="S9" s="117" t="str">
        <f>INDEX('נתוני 2008'!$B$1:$BY$35,MATCH('ריכוז ומחולל גרפים'!$A9,'נתוני 2008'!$B$1:$B$35,0),MATCH('ריכוז ומחולל גרפים'!S$20,'נתוני 2008'!$B$1:$BY$1,0))</f>
        <v>-</v>
      </c>
      <c r="T9" s="117" t="str">
        <f>INDEX('נתוני 2008'!$B$1:$BY$35,MATCH('ריכוז ומחולל גרפים'!$A9,'נתוני 2008'!$B$1:$B$35,0),MATCH('ריכוז ומחולל גרפים'!T$20,'נתוני 2008'!$B$1:$BY$1,0))</f>
        <v>-</v>
      </c>
      <c r="U9" s="117" t="str">
        <f>INDEX('נתוני 2008'!$B$1:$BY$35,MATCH('ריכוז ומחולל גרפים'!$A9,'נתוני 2008'!$B$1:$B$35,0),MATCH('ריכוז ומחולל גרפים'!U$20,'נתוני 2008'!$B$1:$BY$1,0))</f>
        <v>-</v>
      </c>
      <c r="V9" s="117">
        <f>INDEX('נתוני 2008'!$B$1:$BY$35,MATCH('ריכוז ומחולל גרפים'!$A9,'נתוני 2008'!$B$1:$B$35,0),MATCH('ריכוז ומחולל גרפים'!V$20,'נתוני 2008'!$B$1:$BY$1,0))</f>
        <v>10.199999999999999</v>
      </c>
      <c r="W9" s="117" t="str">
        <f>INDEX('נתוני 2008'!$B$1:$BY$35,MATCH('ריכוז ומחולל גרפים'!$A9,'נתוני 2008'!$B$1:$B$35,0),MATCH('ריכוז ומחולל גרפים'!W$20,'נתוני 2008'!$B$1:$BY$1,0))</f>
        <v>-</v>
      </c>
      <c r="X9" s="117">
        <f>INDEX('נתוני 2008'!$B$1:$BY$35,MATCH('ריכוז ומחולל גרפים'!$A9,'נתוני 2008'!$B$1:$B$35,0),MATCH('ריכוז ומחולל גרפים'!X$20,'נתוני 2008'!$B$1:$BY$1,0))</f>
        <v>100</v>
      </c>
      <c r="Y9" s="117" t="str">
        <f>INDEX('נתוני 2008'!$B$1:$BY$35,MATCH('ריכוז ומחולל גרפים'!$A9,'נתוני 2008'!$B$1:$B$35,0),MATCH('ריכוז ומחולל גרפים'!Y$20,'נתוני 2008'!$B$1:$BY$1,0))</f>
        <v>-</v>
      </c>
      <c r="Z9" s="117">
        <f>INDEX('נתוני 2008'!$B$1:$BY$35,MATCH('ריכוז ומחולל גרפים'!$A9,'נתוני 2008'!$B$1:$B$35,0),MATCH('ריכוז ומחולל גרפים'!Z$20,'נתוני 2008'!$B$1:$BY$1,0))</f>
        <v>100</v>
      </c>
      <c r="AA9" s="117" t="str">
        <f>INDEX('נתוני 2008'!$B$1:$BY$35,MATCH('ריכוז ומחולל גרפים'!$A9,'נתוני 2008'!$B$1:$B$35,0),MATCH('ריכוז ומחולל גרפים'!AA$20,'נתוני 2008'!$B$1:$BY$1,0))</f>
        <v>-</v>
      </c>
      <c r="AB9" s="117" t="str">
        <f>INDEX('נתוני 2008'!$B$1:$BY$35,MATCH('ריכוז ומחולל גרפים'!$A9,'נתוני 2008'!$B$1:$B$35,0),MATCH('ריכוז ומחולל גרפים'!AB$20,'נתוני 2008'!$B$1:$BY$1,0))</f>
        <v>-</v>
      </c>
      <c r="AC9" s="117" t="str">
        <f>INDEX('נתוני 2008'!$B$1:$BY$35,MATCH('ריכוז ומחולל גרפים'!$A9,'נתוני 2008'!$B$1:$B$35,0),MATCH('ריכוז ומחולל גרפים'!AC$20,'נתוני 2008'!$B$1:$BY$1,0))</f>
        <v>-</v>
      </c>
      <c r="AD9" s="117">
        <f>INDEX('נתוני 2008'!$B$1:$BY$35,MATCH('ריכוז ומחולל גרפים'!$A9,'נתוני 2008'!$B$1:$B$35,0),MATCH('ריכוז ומחולל גרפים'!AD$20,'נתוני 2008'!$B$1:$BY$1,0))</f>
        <v>35.200000000000003</v>
      </c>
      <c r="AE9" s="117" t="str">
        <f>INDEX('נתוני 2008'!$B$1:$BY$35,MATCH('ריכוז ומחולל גרפים'!$A9,'נתוני 2008'!$B$1:$B$35,0),MATCH('ריכוז ומחולל גרפים'!AE$20,'נתוני 2008'!$B$1:$BY$1,0))</f>
        <v>-</v>
      </c>
      <c r="AF9" s="117">
        <f>INDEX('נתוני 2008'!$B$1:$BY$35,MATCH('ריכוז ומחולל גרפים'!$A9,'נתוני 2008'!$B$1:$B$35,0),MATCH('ריכוז ומחולל גרפים'!AF$20,'נתוני 2008'!$B$1:$BY$1,0))</f>
        <v>100</v>
      </c>
      <c r="AG9" s="117" t="str">
        <f>INDEX('נתוני 2008'!$B$1:$BY$35,MATCH('ריכוז ומחולל גרפים'!$A9,'נתוני 2008'!$B$1:$B$35,0),MATCH('ריכוז ומחולל גרפים'!AG$20,'נתוני 2008'!$B$1:$BY$1,0))</f>
        <v>-</v>
      </c>
      <c r="AH9" s="117" t="str">
        <f>INDEX('נתוני 2008'!$B$1:$BY$35,MATCH('ריכוז ומחולל גרפים'!$A9,'נתוני 2008'!$B$1:$B$35,0),MATCH('ריכוז ומחולל גרפים'!AH$20,'נתוני 2008'!$B$1:$BY$1,0))</f>
        <v>-</v>
      </c>
      <c r="AI9" s="117" t="str">
        <f>INDEX('נתוני 2008'!$B$1:$BY$35,MATCH('ריכוז ומחולל גרפים'!$A9,'נתוני 2008'!$B$1:$B$35,0),MATCH('ריכוז ומחולל גרפים'!AI$20,'נתוני 2008'!$B$1:$BY$1,0))</f>
        <v>-</v>
      </c>
      <c r="AJ9" s="117" t="str">
        <f>INDEX('נתוני 2008'!$B$1:$BY$35,MATCH('ריכוז ומחולל גרפים'!$A9,'נתוני 2008'!$B$1:$B$35,0),MATCH('ריכוז ומחולל גרפים'!AJ$20,'נתוני 2008'!$B$1:$BY$1,0))</f>
        <v>-</v>
      </c>
      <c r="AK9" s="117" t="str">
        <f>INDEX('נתוני 2008'!$B$1:$BY$35,MATCH('ריכוז ומחולל גרפים'!$A9,'נתוני 2008'!$B$1:$B$35,0),MATCH('ריכוז ומחולל גרפים'!AK$20,'נתוני 2008'!$B$1:$BY$1,0))</f>
        <v>-</v>
      </c>
      <c r="AL9" s="117">
        <f>INDEX('נתוני 2008'!$B$1:$BY$35,MATCH('ריכוז ומחולל גרפים'!$A9,'נתוני 2008'!$B$1:$B$35,0),MATCH('ריכוז ומחולל גרפים'!AL$20,'נתוני 2008'!$B$1:$BY$1,0))</f>
        <v>22.2</v>
      </c>
      <c r="AM9" s="117" t="str">
        <f>INDEX('נתוני 2008'!$B$1:$BY$35,MATCH('ריכוז ומחולל גרפים'!$A9,'נתוני 2008'!$B$1:$B$35,0),MATCH('ריכוז ומחולל גרפים'!AM$20,'נתוני 2008'!$B$1:$BY$1,0))</f>
        <v>-</v>
      </c>
      <c r="AN9" s="117" t="str">
        <f>INDEX('נתוני 2008'!$B$1:$BY$35,MATCH('ריכוז ומחולל גרפים'!$A9,'נתוני 2008'!$B$1:$B$35,0),MATCH('ריכוז ומחולל גרפים'!AN$20,'נתוני 2008'!$B$1:$BY$1,0))</f>
        <v>-</v>
      </c>
      <c r="AO9" s="117">
        <f>INDEX('נתוני 2008'!$B$1:$BY$35,MATCH('ריכוז ומחולל גרפים'!$A9,'נתוני 2008'!$B$1:$B$35,0),MATCH('ריכוז ומחולל גרפים'!AO$20,'נתוני 2008'!$B$1:$BY$1,0))</f>
        <v>100</v>
      </c>
      <c r="AP9" s="117">
        <f>INDEX('נתוני 2008'!$B$1:$BY$35,MATCH('ריכוז ומחולל גרפים'!$A9,'נתוני 2008'!$B$1:$B$35,0),MATCH('ריכוז ומחולל גרפים'!AP$20,'נתוני 2008'!$B$1:$BY$1,0))</f>
        <v>15.2</v>
      </c>
      <c r="AQ9" s="117" t="str">
        <f>INDEX('נתוני 2008'!$B$1:$BY$35,MATCH('ריכוז ומחולל גרפים'!$A9,'נתוני 2008'!$B$1:$B$35,0),MATCH('ריכוז ומחולל גרפים'!AQ$20,'נתוני 2008'!$B$1:$BY$1,0))</f>
        <v>-</v>
      </c>
      <c r="AR9" s="117" t="str">
        <f>INDEX('נתוני 2008'!$B$1:$BY$35,MATCH('ריכוז ומחולל גרפים'!$A9,'נתוני 2008'!$B$1:$B$35,0),MATCH('ריכוז ומחולל גרפים'!AR$20,'נתוני 2008'!$B$1:$BY$1,0))</f>
        <v>-</v>
      </c>
      <c r="AS9" s="117" t="str">
        <f>INDEX('נתוני 2008'!$B$1:$BY$35,MATCH('ריכוז ומחולל גרפים'!$A9,'נתוני 2008'!$B$1:$B$35,0),MATCH('ריכוז ומחולל גרפים'!AS$20,'נתוני 2008'!$B$1:$BY$1,0))</f>
        <v>-</v>
      </c>
      <c r="AT9" s="117">
        <f>INDEX('נתוני 2008'!$B$1:$BY$35,MATCH('ריכוז ומחולל גרפים'!$A9,'נתוני 2008'!$B$1:$B$35,0),MATCH('ריכוז ומחולל גרפים'!AT$20,'נתוני 2008'!$B$1:$BY$1,0))</f>
        <v>100</v>
      </c>
      <c r="AU9" s="117">
        <f>INDEX('נתוני 2008'!$B$1:$BY$35,MATCH('ריכוז ומחולל גרפים'!$A9,'נתוני 2008'!$B$1:$B$35,0),MATCH('ריכוז ומחולל גרפים'!AU$20,'נתוני 2008'!$B$1:$BY$1,0))</f>
        <v>28.3</v>
      </c>
      <c r="AV9" s="117" t="str">
        <f>INDEX('נתוני 2008'!$B$1:$BY$35,MATCH('ריכוז ומחולל גרפים'!$A9,'נתוני 2008'!$B$1:$B$35,0),MATCH('ריכוז ומחולל גרפים'!AV$20,'נתוני 2008'!$B$1:$BY$1,0))</f>
        <v>-</v>
      </c>
      <c r="AW9" s="117" t="str">
        <f>INDEX('נתוני 2008'!$B$1:$BY$35,MATCH('ריכוז ומחולל גרפים'!$A9,'נתוני 2008'!$B$1:$B$35,0),MATCH('ריכוז ומחולל גרפים'!AW$20,'נתוני 2008'!$B$1:$BY$1,0))</f>
        <v>-</v>
      </c>
      <c r="AX9" s="117" t="str">
        <f>INDEX('נתוני 2008'!$B$1:$BY$35,MATCH('ריכוז ומחולל גרפים'!$A9,'נתוני 2008'!$B$1:$B$35,0),MATCH('ריכוז ומחולל גרפים'!AX$20,'נתוני 2008'!$B$1:$BY$1,0))</f>
        <v>-</v>
      </c>
      <c r="AY9" s="117">
        <f>INDEX('נתוני 2008'!$B$1:$BY$35,MATCH('ריכוז ומחולל גרפים'!$A9,'נתוני 2008'!$B$1:$B$35,0),MATCH('ריכוז ומחולל גרפים'!AY$20,'נתוני 2008'!$B$1:$BY$1,0))</f>
        <v>100</v>
      </c>
      <c r="AZ9" s="117" t="str">
        <f>INDEX('נתוני 2008'!$B$1:$BY$35,MATCH('ריכוז ומחולל גרפים'!$A9,'נתוני 2008'!$B$1:$B$35,0),MATCH('ריכוז ומחולל גרפים'!AZ$20,'נתוני 2008'!$B$1:$BY$1,0))</f>
        <v>-</v>
      </c>
      <c r="BA9" s="117" t="str">
        <f>INDEX('נתוני 2008'!$B$1:$BY$35,MATCH('ריכוז ומחולל גרפים'!$A9,'נתוני 2008'!$B$1:$B$35,0),MATCH('ריכוז ומחולל גרפים'!BA$20,'נתוני 2008'!$B$1:$BY$1,0))</f>
        <v>-</v>
      </c>
      <c r="BB9" s="117" t="str">
        <f>INDEX('נתוני 2008'!$B$1:$BY$35,MATCH('ריכוז ומחולל גרפים'!$A9,'נתוני 2008'!$B$1:$B$35,0),MATCH('ריכוז ומחולל גרפים'!BB$20,'נתוני 2008'!$B$1:$BY$1,0))</f>
        <v>-</v>
      </c>
      <c r="BC9" s="117" t="str">
        <f>INDEX('נתוני 2008'!$B$1:$BY$35,MATCH('ריכוז ומחולל גרפים'!$A9,'נתוני 2008'!$B$1:$B$35,0),MATCH('ריכוז ומחולל גרפים'!BC$20,'נתוני 2008'!$B$1:$BY$1,0))</f>
        <v>-</v>
      </c>
      <c r="BD9" s="117" t="str">
        <f>INDEX('נתוני 2008'!$B$1:$BY$35,MATCH('ריכוז ומחולל גרפים'!$A9,'נתוני 2008'!$B$1:$B$35,0),MATCH('ריכוז ומחולל גרפים'!BD$20,'נתוני 2008'!$B$1:$BY$1,0))</f>
        <v>-</v>
      </c>
      <c r="BE9" s="117" t="str">
        <f>INDEX('נתוני 2008'!$B$1:$BY$35,MATCH('ריכוז ומחולל גרפים'!$A9,'נתוני 2008'!$B$1:$B$35,0),MATCH('ריכוז ומחולל גרפים'!BE$20,'נתוני 2008'!$B$1:$BY$1,0))</f>
        <v>-</v>
      </c>
      <c r="BF9" s="117" t="str">
        <f>INDEX('נתוני 2008'!$B$1:$BY$35,MATCH('ריכוז ומחולל גרפים'!$A9,'נתוני 2008'!$B$1:$B$35,0),MATCH('ריכוז ומחולל גרפים'!BF$20,'נתוני 2008'!$B$1:$BY$1,0))</f>
        <v>-</v>
      </c>
      <c r="BG9" s="117" t="str">
        <f>INDEX('נתוני 2008'!$B$1:$BY$35,MATCH('ריכוז ומחולל גרפים'!$A9,'נתוני 2008'!$B$1:$B$35,0),MATCH('ריכוז ומחולל גרפים'!BG$20,'נתוני 2008'!$B$1:$BY$1,0))</f>
        <v>-</v>
      </c>
      <c r="BH9" s="117" t="str">
        <f>INDEX('נתוני 2008'!$B$1:$BY$35,MATCH('ריכוז ומחולל גרפים'!$A9,'נתוני 2008'!$B$1:$B$35,0),MATCH('ריכוז ומחולל גרפים'!BH$20,'נתוני 2008'!$B$1:$BY$1,0))</f>
        <v>-</v>
      </c>
      <c r="BI9" s="117" t="str">
        <f>INDEX('נתוני 2008'!$B$1:$BY$35,MATCH('ריכוז ומחולל גרפים'!$A9,'נתוני 2008'!$B$1:$B$35,0),MATCH('ריכוז ומחולל גרפים'!BI$20,'נתוני 2008'!$B$1:$BY$1,0))</f>
        <v>-</v>
      </c>
      <c r="BJ9" s="117">
        <f>INDEX('נתוני 2008'!$B$1:$BY$35,MATCH('ריכוז ומחולל גרפים'!$A9,'נתוני 2008'!$B$1:$B$35,0),MATCH('ריכוז ומחולל גרפים'!BJ$20,'נתוני 2008'!$B$1:$BY$1,0))</f>
        <v>100</v>
      </c>
      <c r="BK9" s="117" t="str">
        <f>INDEX('נתוני 2008'!$B$1:$BY$35,MATCH('ריכוז ומחולל גרפים'!$A9,'נתוני 2008'!$B$1:$B$35,0),MATCH('ריכוז ומחולל גרפים'!BK$20,'נתוני 2008'!$B$1:$BY$1,0))</f>
        <v>-</v>
      </c>
      <c r="BL9" s="117">
        <f>INDEX('נתוני 2008'!$B$1:$BY$35,MATCH('ריכוז ומחולל גרפים'!$A9,'נתוני 2008'!$B$1:$B$35,0),MATCH('ריכוז ומחולל גרפים'!BL$20,'נתוני 2008'!$B$1:$BY$1,0))</f>
        <v>23</v>
      </c>
      <c r="BM9" s="117" t="str">
        <f>INDEX('נתוני 2008'!$B$1:$BY$35,MATCH('ריכוז ומחולל גרפים'!$A9,'נתוני 2008'!$B$1:$B$35,0),MATCH('ריכוז ומחולל גרפים'!BM$20,'נתוני 2008'!$B$1:$BY$1,0))</f>
        <v>-</v>
      </c>
      <c r="BN9" s="117" t="str">
        <f>INDEX('נתוני 2008'!$B$1:$BY$35,MATCH('ריכוז ומחולל גרפים'!$A9,'נתוני 2008'!$B$1:$B$35,0),MATCH('ריכוז ומחולל גרפים'!BN$20,'נתוני 2008'!$B$1:$BY$1,0))</f>
        <v>-</v>
      </c>
      <c r="BO9" s="117" t="str">
        <f>INDEX('נתוני 2008'!$B$1:$BY$35,MATCH('ריכוז ומחולל גרפים'!$A9,'נתוני 2008'!$B$1:$B$35,0),MATCH('ריכוז ומחולל גרפים'!BO$20,'נתוני 2008'!$B$1:$BY$1,0))</f>
        <v>-</v>
      </c>
      <c r="BP9" s="117" t="str">
        <f>INDEX('נתוני 2008'!$B$1:$BY$35,MATCH('ריכוז ומחולל גרפים'!$A9,'נתוני 2008'!$B$1:$B$35,0),MATCH('ריכוז ומחולל גרפים'!BP$20,'נתוני 2008'!$B$1:$BY$1,0))</f>
        <v>-</v>
      </c>
      <c r="BQ9" s="117">
        <f>INDEX('נתוני 2008'!$B$1:$BY$35,MATCH('ריכוז ומחולל גרפים'!$A9,'נתוני 2008'!$B$1:$B$35,0),MATCH('ריכוז ומחולל גרפים'!BQ$20,'נתוני 2008'!$B$1:$BY$1,0))</f>
        <v>100</v>
      </c>
      <c r="BR9" s="117">
        <f>INDEX('נתוני 2008'!$B$1:$BY$35,MATCH('ריכוז ומחולל גרפים'!$A9,'נתוני 2008'!$B$1:$B$35,0),MATCH('ריכוז ומחולל גרפים'!BR$20,'נתוני 2008'!$B$1:$BY$1,0))</f>
        <v>4.4000000000000004</v>
      </c>
    </row>
    <row r="10" spans="1:71" x14ac:dyDescent="0.3">
      <c r="A10" s="4" t="s">
        <v>6289</v>
      </c>
      <c r="B10" s="118">
        <f>100-B12-B11</f>
        <v>49.922466683147178</v>
      </c>
      <c r="C10" s="118">
        <f t="shared" ref="C10:BN10" si="0">100-C12-C11</f>
        <v>60.751879699248121</v>
      </c>
      <c r="D10" s="118">
        <f t="shared" si="0"/>
        <v>61.709100075623901</v>
      </c>
      <c r="E10" s="118">
        <f t="shared" si="0"/>
        <v>65.167671479757132</v>
      </c>
      <c r="F10" s="118">
        <f t="shared" si="0"/>
        <v>40.74238522333718</v>
      </c>
      <c r="G10" s="118">
        <f t="shared" si="0"/>
        <v>65.236898779612346</v>
      </c>
      <c r="H10" s="118">
        <f t="shared" si="0"/>
        <v>56.378382511780842</v>
      </c>
      <c r="I10" s="118">
        <f t="shared" si="0"/>
        <v>59.263150268077091</v>
      </c>
      <c r="J10" s="118">
        <f t="shared" si="0"/>
        <v>61.175779267608647</v>
      </c>
      <c r="K10" s="118">
        <f t="shared" si="0"/>
        <v>60.226190476190482</v>
      </c>
      <c r="L10" s="118">
        <f t="shared" si="0"/>
        <v>45.018270722153581</v>
      </c>
      <c r="M10" s="118">
        <f t="shared" si="0"/>
        <v>46.374599696062511</v>
      </c>
      <c r="N10" s="118">
        <f t="shared" si="0"/>
        <v>59.941327579917896</v>
      </c>
      <c r="O10" s="118">
        <f t="shared" si="0"/>
        <v>57.036745535933896</v>
      </c>
      <c r="P10" s="118">
        <f t="shared" si="0"/>
        <v>60.89631812077846</v>
      </c>
      <c r="Q10" s="118">
        <f t="shared" si="0"/>
        <v>59.88891858980071</v>
      </c>
      <c r="R10" s="118">
        <f t="shared" si="0"/>
        <v>60.833901482870296</v>
      </c>
      <c r="S10" s="118">
        <f t="shared" si="0"/>
        <v>62.724957052307332</v>
      </c>
      <c r="T10" s="118">
        <f t="shared" si="0"/>
        <v>60.845444900359198</v>
      </c>
      <c r="U10" s="118">
        <f t="shared" si="0"/>
        <v>60.634812726729301</v>
      </c>
      <c r="V10" s="118">
        <f t="shared" si="0"/>
        <v>60.437929745466086</v>
      </c>
      <c r="W10" s="118">
        <f t="shared" si="0"/>
        <v>59.014991447831775</v>
      </c>
      <c r="X10" s="118">
        <f t="shared" si="0"/>
        <v>54.964894684052155</v>
      </c>
      <c r="Y10" s="118">
        <f t="shared" si="0"/>
        <v>63.088462152242144</v>
      </c>
      <c r="Z10" s="118">
        <f t="shared" si="0"/>
        <v>53.197903955207806</v>
      </c>
      <c r="AA10" s="118">
        <f t="shared" si="0"/>
        <v>63.758637709772955</v>
      </c>
      <c r="AB10" s="118">
        <f t="shared" si="0"/>
        <v>61.432706222865413</v>
      </c>
      <c r="AC10" s="118">
        <f t="shared" si="0"/>
        <v>58.484605087014735</v>
      </c>
      <c r="AD10" s="118">
        <f t="shared" si="0"/>
        <v>51.471741797938499</v>
      </c>
      <c r="AE10" s="118">
        <f t="shared" si="0"/>
        <v>62.134037524719048</v>
      </c>
      <c r="AF10" s="118">
        <f t="shared" si="0"/>
        <v>49.703440094899172</v>
      </c>
      <c r="AG10" s="118">
        <f t="shared" si="0"/>
        <v>62.446577610704622</v>
      </c>
      <c r="AH10" s="118">
        <f t="shared" si="0"/>
        <v>58.334679373283805</v>
      </c>
      <c r="AI10" s="118">
        <f t="shared" si="0"/>
        <v>38.410279681864864</v>
      </c>
      <c r="AJ10" s="118">
        <f t="shared" si="0"/>
        <v>55.984134853743186</v>
      </c>
      <c r="AK10" s="118">
        <f t="shared" si="0"/>
        <v>58.153218414594484</v>
      </c>
      <c r="AL10" s="118">
        <f t="shared" si="0"/>
        <v>60.444838198265415</v>
      </c>
      <c r="AM10" s="118">
        <f t="shared" si="0"/>
        <v>59.806637862554005</v>
      </c>
      <c r="AN10" s="118">
        <f t="shared" si="0"/>
        <v>60.871345029239762</v>
      </c>
      <c r="AO10" s="118">
        <f t="shared" si="0"/>
        <v>53.471060681403792</v>
      </c>
      <c r="AP10" s="118">
        <f t="shared" si="0"/>
        <v>61.240056153486201</v>
      </c>
      <c r="AQ10" s="118">
        <f t="shared" si="0"/>
        <v>64.165225924022252</v>
      </c>
      <c r="AR10" s="118">
        <f t="shared" si="0"/>
        <v>51.329219987812309</v>
      </c>
      <c r="AS10" s="118">
        <f t="shared" si="0"/>
        <v>58.014358745146247</v>
      </c>
      <c r="AT10" s="118">
        <f t="shared" si="0"/>
        <v>54.217809397232429</v>
      </c>
      <c r="AU10" s="118">
        <f t="shared" si="0"/>
        <v>59.761740032863443</v>
      </c>
      <c r="AV10" s="118">
        <f t="shared" si="0"/>
        <v>61.257944113789975</v>
      </c>
      <c r="AW10" s="118">
        <f t="shared" si="0"/>
        <v>59.433928212320758</v>
      </c>
      <c r="AX10" s="118">
        <f t="shared" si="0"/>
        <v>50.568281168036371</v>
      </c>
      <c r="AY10" s="118">
        <f t="shared" si="0"/>
        <v>50.054638837285538</v>
      </c>
      <c r="AZ10" s="118">
        <f t="shared" si="0"/>
        <v>59.781321819068182</v>
      </c>
      <c r="BA10" s="118">
        <f t="shared" si="0"/>
        <v>62.105495033643066</v>
      </c>
      <c r="BB10" s="118">
        <f t="shared" si="0"/>
        <v>62.992473325797462</v>
      </c>
      <c r="BC10" s="118">
        <f t="shared" si="0"/>
        <v>59.176217615498629</v>
      </c>
      <c r="BD10" s="118">
        <f t="shared" si="0"/>
        <v>61.820678291912685</v>
      </c>
      <c r="BE10" s="118">
        <f t="shared" si="0"/>
        <v>61.669227088422694</v>
      </c>
      <c r="BF10" s="118">
        <f t="shared" si="0"/>
        <v>59.207341670028242</v>
      </c>
      <c r="BG10" s="118">
        <f t="shared" si="0"/>
        <v>63.373298476516716</v>
      </c>
      <c r="BH10" s="118">
        <f t="shared" si="0"/>
        <v>59.753667813801847</v>
      </c>
      <c r="BI10" s="118">
        <f t="shared" si="0"/>
        <v>63.896652986130761</v>
      </c>
      <c r="BJ10" s="118">
        <f t="shared" si="0"/>
        <v>38.540455509199099</v>
      </c>
      <c r="BK10" s="118">
        <f t="shared" si="0"/>
        <v>59.318295091650818</v>
      </c>
      <c r="BL10" s="118">
        <f t="shared" si="0"/>
        <v>59.178843540531055</v>
      </c>
      <c r="BM10" s="118">
        <f t="shared" si="0"/>
        <v>61.405076868072939</v>
      </c>
      <c r="BN10" s="118">
        <f t="shared" si="0"/>
        <v>58.626426473264182</v>
      </c>
      <c r="BO10" s="118">
        <f t="shared" ref="BO10:BR10" si="1">100-BO12-BO11</f>
        <v>61.927220034995621</v>
      </c>
      <c r="BP10" s="118">
        <f t="shared" si="1"/>
        <v>62.124021425628342</v>
      </c>
      <c r="BQ10" s="118">
        <f t="shared" si="1"/>
        <v>54.891631116328341</v>
      </c>
      <c r="BR10" s="118">
        <f t="shared" si="1"/>
        <v>65.676182516791172</v>
      </c>
    </row>
    <row r="11" spans="1:71" x14ac:dyDescent="0.3">
      <c r="A11" s="4" t="s">
        <v>321</v>
      </c>
      <c r="B11" s="118">
        <f>INDEX('נתוני 2008'!$B$1:$BY$35,MATCH('ריכוז ומחולל גרפים'!$A11,'נתוני 2008'!$B$1:$B$35,0),MATCH('ריכוז ומחולל גרפים'!B$20,'נתוני 2008'!$B$1:$BY$1,0))</f>
        <v>2.8855877924354449</v>
      </c>
      <c r="C11" s="118">
        <f>INDEX('נתוני 2008'!$B$1:$BY$35,MATCH('ריכוז ומחולל גרפים'!$A11,'נתוני 2008'!$B$1:$B$35,0),MATCH('ריכוז ומחולל גרפים'!C$20,'נתוני 2008'!$B$1:$BY$1,0))</f>
        <v>8.7218045112781954</v>
      </c>
      <c r="D11" s="118">
        <f>INDEX('נתוני 2008'!$B$1:$BY$35,MATCH('ריכוז ומחולל גרפים'!$A11,'נתוני 2008'!$B$1:$B$35,0),MATCH('ריכוז ומחולל גרפים'!D$20,'נתוני 2008'!$B$1:$BY$1,0))</f>
        <v>10.606251575497858</v>
      </c>
      <c r="E11" s="118">
        <f>INDEX('נתוני 2008'!$B$1:$BY$35,MATCH('ריכוז ומחולל גרפים'!$A11,'נתוני 2008'!$B$1:$B$35,0),MATCH('ריכוז ומחולל גרפים'!E$20,'נתוני 2008'!$B$1:$BY$1,0))</f>
        <v>6.9385740951318411</v>
      </c>
      <c r="F11" s="118">
        <f>INDEX('נתוני 2008'!$B$1:$BY$35,MATCH('ריכוז ומחולל גרפים'!$A11,'נתוני 2008'!$B$1:$B$35,0),MATCH('ריכוז ומחולל גרפים'!F$20,'נתוני 2008'!$B$1:$BY$1,0))</f>
        <v>0.8021786105437646</v>
      </c>
      <c r="G11" s="118">
        <f>INDEX('נתוני 2008'!$B$1:$BY$35,MATCH('ריכוז ומחולל גרפים'!$A11,'נתוני 2008'!$B$1:$B$35,0),MATCH('ריכוז ומחולל גרפים'!G$20,'נתוני 2008'!$B$1:$BY$1,0))</f>
        <v>8.8537927733907633</v>
      </c>
      <c r="H11" s="118">
        <f>INDEX('נתוני 2008'!$B$1:$BY$35,MATCH('ריכוז ומחולל גרפים'!$A11,'נתוני 2008'!$B$1:$B$35,0),MATCH('ריכוז ומחולל גרפים'!H$20,'נתוני 2008'!$B$1:$BY$1,0))</f>
        <v>11.656582456341582</v>
      </c>
      <c r="I11" s="118">
        <f>INDEX('נתוני 2008'!$B$1:$BY$35,MATCH('ריכוז ומחולל גרפים'!$A11,'נתוני 2008'!$B$1:$B$35,0),MATCH('ריכוז ומחולל גרפים'!I$20,'נתוני 2008'!$B$1:$BY$1,0))</f>
        <v>13.700007245326765</v>
      </c>
      <c r="J11" s="118">
        <f>INDEX('נתוני 2008'!$B$1:$BY$35,MATCH('ריכוז ומחולל גרפים'!$A11,'נתוני 2008'!$B$1:$B$35,0),MATCH('ריכוז ומחולל גרפים'!J$20,'נתוני 2008'!$B$1:$BY$1,0))</f>
        <v>12.216138251555865</v>
      </c>
      <c r="K11" s="118">
        <f>INDEX('נתוני 2008'!$B$1:$BY$35,MATCH('ריכוז ומחולל גרפים'!$A11,'נתוני 2008'!$B$1:$B$35,0),MATCH('ריכוז ומחולל גרפים'!K$20,'נתוני 2008'!$B$1:$BY$1,0))</f>
        <v>7.1309523809523814</v>
      </c>
      <c r="L11" s="118">
        <f>INDEX('נתוני 2008'!$B$1:$BY$35,MATCH('ריכוז ומחולל גרפים'!$A11,'נתוני 2008'!$B$1:$B$35,0),MATCH('ריכוז ומחולל גרפים'!L$20,'נתוני 2008'!$B$1:$BY$1,0))</f>
        <v>4.2995346880832832</v>
      </c>
      <c r="M11" s="118">
        <f>INDEX('נתוני 2008'!$B$1:$BY$35,MATCH('ריכוז ומחולל גרפים'!$A11,'נתוני 2008'!$B$1:$B$35,0),MATCH('ריכוז ומחולל גרפים'!M$20,'נתוני 2008'!$B$1:$BY$1,0))</f>
        <v>7.2325382693825375</v>
      </c>
      <c r="N11" s="118">
        <f>INDEX('נתוני 2008'!$B$1:$BY$35,MATCH('ריכוז ומחולל גרפים'!$A11,'נתוני 2008'!$B$1:$B$35,0),MATCH('ריכוז ומחולל גרפים'!N$20,'נתוני 2008'!$B$1:$BY$1,0))</f>
        <v>19.014210211795017</v>
      </c>
      <c r="O11" s="118">
        <f>INDEX('נתוני 2008'!$B$1:$BY$35,MATCH('ריכוז ומחולל גרפים'!$A11,'נתוני 2008'!$B$1:$B$35,0),MATCH('ריכוז ומחולל גרפים'!O$20,'נתוני 2008'!$B$1:$BY$1,0))</f>
        <v>7.9393969206552217</v>
      </c>
      <c r="P11" s="118">
        <f>INDEX('נתוני 2008'!$B$1:$BY$35,MATCH('ריכוז ומחולל גרפים'!$A11,'נתוני 2008'!$B$1:$B$35,0),MATCH('ריכוז ומחולל גרפים'!P$20,'נתוני 2008'!$B$1:$BY$1,0))</f>
        <v>17.453350169362437</v>
      </c>
      <c r="Q11" s="118">
        <f>INDEX('נתוני 2008'!$B$1:$BY$35,MATCH('ריכוז ומחולל גרפים'!$A11,'נתוני 2008'!$B$1:$B$35,0),MATCH('ריכוז ומחולל גרפים'!Q$20,'נתוני 2008'!$B$1:$BY$1,0))</f>
        <v>9.899313908937005</v>
      </c>
      <c r="R11" s="118">
        <f>INDEX('נתוני 2008'!$B$1:$BY$35,MATCH('ריכוז ומחולל גרפים'!$A11,'נתוני 2008'!$B$1:$B$35,0),MATCH('ריכוז ומחולל גרפים'!R$20,'נתוני 2008'!$B$1:$BY$1,0))</f>
        <v>8.9483552070905059</v>
      </c>
      <c r="S11" s="118">
        <f>INDEX('נתוני 2008'!$B$1:$BY$35,MATCH('ריכוז ומחולל גרפים'!$A11,'נתוני 2008'!$B$1:$B$35,0),MATCH('ריכוז ומחולל גרפים'!S$20,'נתוני 2008'!$B$1:$BY$1,0))</f>
        <v>14.359338901723831</v>
      </c>
      <c r="T11" s="118">
        <f>INDEX('נתוני 2008'!$B$1:$BY$35,MATCH('ריכוז ומחולל גרפים'!$A11,'נתוני 2008'!$B$1:$B$35,0),MATCH('ריכוז ומחולל גרפים'!T$20,'נתוני 2008'!$B$1:$BY$1,0))</f>
        <v>12.353159233551917</v>
      </c>
      <c r="U11" s="118">
        <f>INDEX('נתוני 2008'!$B$1:$BY$35,MATCH('ריכוז ומחולל גרפים'!$A11,'נתוני 2008'!$B$1:$B$35,0),MATCH('ריכוז ומחולל גרפים'!U$20,'נתוני 2008'!$B$1:$BY$1,0))</f>
        <v>15.13306335820152</v>
      </c>
      <c r="V11" s="118">
        <f>INDEX('נתוני 2008'!$B$1:$BY$35,MATCH('ריכוז ומחולל גרפים'!$A11,'נתוני 2008'!$B$1:$B$35,0),MATCH('ריכוז ומחולל גרפים'!V$20,'נתוני 2008'!$B$1:$BY$1,0))</f>
        <v>17.698055785256592</v>
      </c>
      <c r="W11" s="118">
        <f>INDEX('נתוני 2008'!$B$1:$BY$35,MATCH('ריכוז ומחולל גרפים'!$A11,'נתוני 2008'!$B$1:$B$35,0),MATCH('ריכוז ומחולל גרפים'!W$20,'נתוני 2008'!$B$1:$BY$1,0))</f>
        <v>10.257571184223766</v>
      </c>
      <c r="X11" s="118">
        <f>INDEX('נתוני 2008'!$B$1:$BY$35,MATCH('ריכוז ומחולל גרפים'!$A11,'נתוני 2008'!$B$1:$B$35,0),MATCH('ריכוז ומחולל גרפים'!X$20,'נתוני 2008'!$B$1:$BY$1,0))</f>
        <v>4.4953040941004829</v>
      </c>
      <c r="Y11" s="118">
        <f>INDEX('נתוני 2008'!$B$1:$BY$35,MATCH('ריכוז ומחולל גרפים'!$A11,'נתוני 2008'!$B$1:$B$35,0),MATCH('ריכוז ומחולל גרפים'!Y$20,'נתוני 2008'!$B$1:$BY$1,0))</f>
        <v>11.341028778126496</v>
      </c>
      <c r="Z11" s="118">
        <f>INDEX('נתוני 2008'!$B$1:$BY$35,MATCH('ריכוז ומחולל גרפים'!$A11,'נתוני 2008'!$B$1:$B$35,0),MATCH('ריכוז ומחולל גרפים'!Z$20,'נתוני 2008'!$B$1:$BY$1,0))</f>
        <v>3.4527313186418778</v>
      </c>
      <c r="AA11" s="118">
        <f>INDEX('נתוני 2008'!$B$1:$BY$35,MATCH('ריכוז ומחולל גרפים'!$A11,'נתוני 2008'!$B$1:$B$35,0),MATCH('ריכוז ומחולל גרפים'!AA$20,'נתוני 2008'!$B$1:$BY$1,0))</f>
        <v>6.6263573543928924</v>
      </c>
      <c r="AB11" s="118">
        <f>INDEX('נתוני 2008'!$B$1:$BY$35,MATCH('ריכוז ומחולל גרפים'!$A11,'נתוני 2008'!$B$1:$B$35,0),MATCH('ריכוז ומחולל גרפים'!AB$20,'נתוני 2008'!$B$1:$BY$1,0))</f>
        <v>9.8636605986746897</v>
      </c>
      <c r="AC11" s="118">
        <f>INDEX('נתוני 2008'!$B$1:$BY$35,MATCH('ריכוז ומחולל גרפים'!$A11,'נתוני 2008'!$B$1:$B$35,0),MATCH('ריכוז ומחולל גרפים'!AC$20,'נתוני 2008'!$B$1:$BY$1,0))</f>
        <v>7.4323962516733602</v>
      </c>
      <c r="AD11" s="118">
        <f>INDEX('נתוני 2008'!$B$1:$BY$35,MATCH('ריכוז ומחולל גרפים'!$A11,'נתוני 2008'!$B$1:$B$35,0),MATCH('ריכוז ומחולל גרפים'!AD$20,'נתוני 2008'!$B$1:$BY$1,0))</f>
        <v>8.0942197614255278</v>
      </c>
      <c r="AE11" s="118">
        <f>INDEX('נתוני 2008'!$B$1:$BY$35,MATCH('ריכוז ומחולל גרפים'!$A11,'נתוני 2008'!$B$1:$B$35,0),MATCH('ריכוז ומחולל גרפים'!AE$20,'נתוני 2008'!$B$1:$BY$1,0))</f>
        <v>12.279940191964501</v>
      </c>
      <c r="AF11" s="118">
        <f>INDEX('נתוני 2008'!$B$1:$BY$35,MATCH('ריכוז ומחולל גרפים'!$A11,'נתוני 2008'!$B$1:$B$35,0),MATCH('ריכוז ומחולל גרפים'!AF$20,'נתוני 2008'!$B$1:$BY$1,0))</f>
        <v>2.8200150975951686</v>
      </c>
      <c r="AG11" s="118">
        <f>INDEX('נתוני 2008'!$B$1:$BY$35,MATCH('ריכוז ומחולל גרפים'!$A11,'נתוני 2008'!$B$1:$B$35,0),MATCH('ריכוז ומחולל גרפים'!AG$20,'נתוני 2008'!$B$1:$BY$1,0))</f>
        <v>12.689355798706675</v>
      </c>
      <c r="AH11" s="118">
        <f>INDEX('נתוני 2008'!$B$1:$BY$35,MATCH('ריכוז ומחולל גרפים'!$A11,'נתוני 2008'!$B$1:$B$35,0),MATCH('ריכוז ומחולל גרפים'!AH$20,'נתוני 2008'!$B$1:$BY$1,0))</f>
        <v>11.234049426586981</v>
      </c>
      <c r="AI11" s="118">
        <f>INDEX('נתוני 2008'!$B$1:$BY$35,MATCH('ריכוז ומחולל גרפים'!$A11,'נתוני 2008'!$B$1:$B$35,0),MATCH('ריכוז ומחולל גרפים'!AI$20,'נתוני 2008'!$B$1:$BY$1,0))</f>
        <v>1.062838854522439</v>
      </c>
      <c r="AJ11" s="118">
        <f>INDEX('נתוני 2008'!$B$1:$BY$35,MATCH('ריכוז ומחולל גרפים'!$A11,'נתוני 2008'!$B$1:$B$35,0),MATCH('ריכוז ומחולל גרפים'!AJ$20,'נתוני 2008'!$B$1:$BY$1,0))</f>
        <v>3.3019335647000494</v>
      </c>
      <c r="AK11" s="118">
        <f>INDEX('נתוני 2008'!$B$1:$BY$35,MATCH('ריכוז ומחולל גרפים'!$A11,'נתוני 2008'!$B$1:$B$35,0),MATCH('ריכוז ומחולל גרפים'!AK$20,'נתוני 2008'!$B$1:$BY$1,0))</f>
        <v>5.4551905620768162</v>
      </c>
      <c r="AL11" s="118">
        <f>INDEX('נתוני 2008'!$B$1:$BY$35,MATCH('ריכוז ומחולל גרפים'!$A11,'נתוני 2008'!$B$1:$B$35,0),MATCH('ריכוז ומחולל גרפים'!AL$20,'נתוני 2008'!$B$1:$BY$1,0))</f>
        <v>11.092977711461344</v>
      </c>
      <c r="AM11" s="118">
        <f>INDEX('נתוני 2008'!$B$1:$BY$35,MATCH('ריכוז ומחולל גרפים'!$A11,'נתוני 2008'!$B$1:$B$35,0),MATCH('ריכוז ומחולל גרפים'!AM$20,'נתוני 2008'!$B$1:$BY$1,0))</f>
        <v>13.45009978106291</v>
      </c>
      <c r="AN11" s="118">
        <f>INDEX('נתוני 2008'!$B$1:$BY$35,MATCH('ריכוז ומחולל גרפים'!$A11,'נתוני 2008'!$B$1:$B$35,0),MATCH('ריכוז ומחולל גרפים'!AN$20,'נתוני 2008'!$B$1:$BY$1,0))</f>
        <v>8.8947368421052637</v>
      </c>
      <c r="AO11" s="118">
        <f>INDEX('נתוני 2008'!$B$1:$BY$35,MATCH('ריכוז ומחולל גרפים'!$A11,'נתוני 2008'!$B$1:$B$35,0),MATCH('ריכוז ומחולל גרפים'!AO$20,'נתוני 2008'!$B$1:$BY$1,0))</f>
        <v>5.8089598119434021</v>
      </c>
      <c r="AP11" s="118">
        <f>INDEX('נתוני 2008'!$B$1:$BY$35,MATCH('ריכוז ומחולל גרפים'!$A11,'נתוני 2008'!$B$1:$B$35,0),MATCH('ריכוז ומחולל גרפים'!AP$20,'נתוני 2008'!$B$1:$BY$1,0))</f>
        <v>16.350023397285916</v>
      </c>
      <c r="AQ11" s="118">
        <f>INDEX('נתוני 2008'!$B$1:$BY$35,MATCH('ריכוז ומחולל גרפים'!$A11,'נתוני 2008'!$B$1:$B$35,0),MATCH('ריכוז ומחולל גרפים'!AQ$20,'נתוני 2008'!$B$1:$BY$1,0))</f>
        <v>12.504088593990936</v>
      </c>
      <c r="AR11" s="118">
        <f>INDEX('נתוני 2008'!$B$1:$BY$35,MATCH('ריכוז ומחולל גרפים'!$A11,'נתוני 2008'!$B$1:$B$35,0),MATCH('ריכוז ומחולל גרפים'!AR$20,'נתוני 2008'!$B$1:$BY$1,0))</f>
        <v>6.3299817184643512</v>
      </c>
      <c r="AS11" s="118">
        <f>INDEX('נתוני 2008'!$B$1:$BY$35,MATCH('ריכוז ומחולל גרפים'!$A11,'נתוני 2008'!$B$1:$B$35,0),MATCH('ריכוז ומחולל גרפים'!AS$20,'נתוני 2008'!$B$1:$BY$1,0))</f>
        <v>14.859345755230885</v>
      </c>
      <c r="AT11" s="118">
        <f>INDEX('נתוני 2008'!$B$1:$BY$35,MATCH('ריכוז ומחולל גרפים'!$A11,'נתוני 2008'!$B$1:$B$35,0),MATCH('ריכוז ומחולל גרפים'!AT$20,'נתוני 2008'!$B$1:$BY$1,0))</f>
        <v>3.5337346571808301</v>
      </c>
      <c r="AU11" s="118">
        <f>INDEX('נתוני 2008'!$B$1:$BY$35,MATCH('ריכוז ומחולל גרפים'!$A11,'נתוני 2008'!$B$1:$B$35,0),MATCH('ריכוז ומחולל גרפים'!AU$20,'נתוני 2008'!$B$1:$BY$1,0))</f>
        <v>11.1368157052668</v>
      </c>
      <c r="AV11" s="118">
        <f>INDEX('נתוני 2008'!$B$1:$BY$35,MATCH('ריכוז ומחולל גרפים'!$A11,'נתוני 2008'!$B$1:$B$35,0),MATCH('ריכוז ומחולל גרפים'!AV$20,'נתוני 2008'!$B$1:$BY$1,0))</f>
        <v>12.440734389185918</v>
      </c>
      <c r="AW11" s="118">
        <f>INDEX('נתוני 2008'!$B$1:$BY$35,MATCH('ריכוז ומחולל גרפים'!$A11,'נתוני 2008'!$B$1:$B$35,0),MATCH('ריכוז ומחולל גרפים'!AW$20,'נתוני 2008'!$B$1:$BY$1,0))</f>
        <v>13.071009059829942</v>
      </c>
      <c r="AX11" s="118">
        <f>INDEX('נתוני 2008'!$B$1:$BY$35,MATCH('ריכוז ומחולל גרפים'!$A11,'נתוני 2008'!$B$1:$B$35,0),MATCH('ריכוז ומחולל גרפים'!AX$20,'נתוני 2008'!$B$1:$BY$1,0))</f>
        <v>9.6135688057352677</v>
      </c>
      <c r="AY11" s="118">
        <f>INDEX('נתוני 2008'!$B$1:$BY$35,MATCH('ריכוז ומחולל גרפים'!$A11,'נתוני 2008'!$B$1:$B$35,0),MATCH('ריכוז ומחולל גרפים'!AY$20,'נתוני 2008'!$B$1:$BY$1,0))</f>
        <v>2.8576111900338761</v>
      </c>
      <c r="AZ11" s="118">
        <f>INDEX('נתוני 2008'!$B$1:$BY$35,MATCH('ריכוז ומחולל גרפים'!$A11,'נתוני 2008'!$B$1:$B$35,0),MATCH('ריכוז ומחולל גרפים'!AZ$20,'נתוני 2008'!$B$1:$BY$1,0))</f>
        <v>12.918726930844766</v>
      </c>
      <c r="BA11" s="118">
        <f>INDEX('נתוני 2008'!$B$1:$BY$35,MATCH('ריכוז ומחולל גרפים'!$A11,'נתוני 2008'!$B$1:$B$35,0),MATCH('ריכוז ומחולל גרפים'!BA$20,'נתוני 2008'!$B$1:$BY$1,0))</f>
        <v>12.634171739826979</v>
      </c>
      <c r="BB11" s="118">
        <f>INDEX('נתוני 2008'!$B$1:$BY$35,MATCH('ריכוז ומחולל גרפים'!$A11,'נתוני 2008'!$B$1:$B$35,0),MATCH('ריכוז ומחולל גרפים'!BB$20,'נתוני 2008'!$B$1:$BY$1,0))</f>
        <v>15.563397755782857</v>
      </c>
      <c r="BC11" s="118">
        <f>INDEX('נתוני 2008'!$B$1:$BY$35,MATCH('ריכוז ומחולל גרפים'!$A11,'נתוני 2008'!$B$1:$B$35,0),MATCH('ריכוז ומחולל גרפים'!BC$20,'נתוני 2008'!$B$1:$BY$1,0))</f>
        <v>11.544644161917288</v>
      </c>
      <c r="BD11" s="118">
        <f>INDEX('נתוני 2008'!$B$1:$BY$35,MATCH('ריכוז ומחולל גרפים'!$A11,'נתוני 2008'!$B$1:$B$35,0),MATCH('ריכוז ומחולל גרפים'!BD$20,'נתוני 2008'!$B$1:$BY$1,0))</f>
        <v>17.970616504187834</v>
      </c>
      <c r="BE11" s="118">
        <f>INDEX('נתוני 2008'!$B$1:$BY$35,MATCH('ריכוז ומחולל גרפים'!$A11,'נתוני 2008'!$B$1:$B$35,0),MATCH('ריכוז ומחולל גרפים'!BE$20,'נתוני 2008'!$B$1:$BY$1,0))</f>
        <v>15.760445261540786</v>
      </c>
      <c r="BF11" s="118">
        <f>INDEX('נתוני 2008'!$B$1:$BY$35,MATCH('ריכוז ומחולל גרפים'!$A11,'נתוני 2008'!$B$1:$B$35,0),MATCH('ריכוז ומחולל גרפים'!BF$20,'נתוני 2008'!$B$1:$BY$1,0))</f>
        <v>7.5534489713594191</v>
      </c>
      <c r="BG11" s="118">
        <f>INDEX('נתוני 2008'!$B$1:$BY$35,MATCH('ריכוז ומחולל גרפים'!$A11,'נתוני 2008'!$B$1:$B$35,0),MATCH('ריכוז ומחולל גרפים'!BG$20,'נתוני 2008'!$B$1:$BY$1,0))</f>
        <v>9.2671053817722893</v>
      </c>
      <c r="BH11" s="118">
        <f>INDEX('נתוני 2008'!$B$1:$BY$35,MATCH('ריכוז ומחולל גרפים'!$A11,'נתוני 2008'!$B$1:$B$35,0),MATCH('ריכוז ומחולל גרפים'!BH$20,'נתוני 2008'!$B$1:$BY$1,0))</f>
        <v>6.5774833751649542</v>
      </c>
      <c r="BI11" s="118">
        <f>INDEX('נתוני 2008'!$B$1:$BY$35,MATCH('ריכוז ומחולל גרפים'!$A11,'נתוני 2008'!$B$1:$B$35,0),MATCH('ריכוז ומחולל גרפים'!BI$20,'נתוני 2008'!$B$1:$BY$1,0))</f>
        <v>10.576174639116898</v>
      </c>
      <c r="BJ11" s="118">
        <f>INDEX('נתוני 2008'!$B$1:$BY$35,MATCH('ריכוז ומחולל גרפים'!$A11,'נתוני 2008'!$B$1:$B$35,0),MATCH('ריכוז ומחולל גרפים'!BJ$20,'נתוני 2008'!$B$1:$BY$1,0))</f>
        <v>1.6027175523789983</v>
      </c>
      <c r="BK11" s="118">
        <f>INDEX('נתוני 2008'!$B$1:$BY$35,MATCH('ריכוז ומחולל גרפים'!$A11,'נתוני 2008'!$B$1:$B$35,0),MATCH('ריכוז ומחולל גרפים'!BK$20,'נתוני 2008'!$B$1:$BY$1,0))</f>
        <v>12.113045243940709</v>
      </c>
      <c r="BL11" s="118">
        <f>INDEX('נתוני 2008'!$B$1:$BY$35,MATCH('ריכוז ומחולל גרפים'!$A11,'נתוני 2008'!$B$1:$B$35,0),MATCH('ריכוז ומחולל גרפים'!BL$20,'נתוני 2008'!$B$1:$BY$1,0))</f>
        <v>9.2651123020780854</v>
      </c>
      <c r="BM11" s="118">
        <f>INDEX('נתוני 2008'!$B$1:$BY$35,MATCH('ריכוז ומחולל גרפים'!$A11,'נתוני 2008'!$B$1:$B$35,0),MATCH('ריכוז ומחולל גרפים'!BM$20,'נתוני 2008'!$B$1:$BY$1,0))</f>
        <v>17.262543201048743</v>
      </c>
      <c r="BN11" s="118">
        <f>INDEX('נתוני 2008'!$B$1:$BY$35,MATCH('ריכוז ומחולל גרפים'!$A11,'נתוני 2008'!$B$1:$B$35,0),MATCH('ריכוז ומחולל גרפים'!BN$20,'נתוני 2008'!$B$1:$BY$1,0))</f>
        <v>15.272037224778392</v>
      </c>
      <c r="BO11" s="118">
        <f>INDEX('נתוני 2008'!$B$1:$BY$35,MATCH('ריכוז ומחולל גרפים'!$A11,'נתוני 2008'!$B$1:$B$35,0),MATCH('ריכוז ומחולל גרפים'!BO$20,'נתוני 2008'!$B$1:$BY$1,0))</f>
        <v>10.651793525809273</v>
      </c>
      <c r="BP11" s="118">
        <f>INDEX('נתוני 2008'!$B$1:$BY$35,MATCH('ריכוז ומחולל גרפים'!$A11,'נתוני 2008'!$B$1:$B$35,0),MATCH('ריכוז ומחולל גרפים'!BP$20,'נתוני 2008'!$B$1:$BY$1,0))</f>
        <v>9.6621343222084874</v>
      </c>
      <c r="BQ11" s="118">
        <f>INDEX('נתוני 2008'!$B$1:$BY$35,MATCH('ריכוז ומחולל גרפים'!$A11,'נתוני 2008'!$B$1:$B$35,0),MATCH('ריכוז ומחולל גרפים'!BQ$20,'נתוני 2008'!$B$1:$BY$1,0))</f>
        <v>4.6325192544449854</v>
      </c>
      <c r="BR11" s="118">
        <f>INDEX('נתוני 2008'!$B$1:$BY$35,MATCH('ריכוז ומחולל גרפים'!$A11,'נתוני 2008'!$B$1:$B$35,0),MATCH('ריכוז ומחולל גרפים'!BR$20,'נתוני 2008'!$B$1:$BY$1,0))</f>
        <v>13.820235025530744</v>
      </c>
    </row>
    <row r="12" spans="1:71" x14ac:dyDescent="0.3">
      <c r="A12" s="4" t="s">
        <v>322</v>
      </c>
      <c r="B12" s="118">
        <f>INDEX('נתוני 2008'!$B$1:$BY$35,MATCH('ריכוז ומחולל גרפים'!$A12,'נתוני 2008'!$B$1:$B$35,0),MATCH('ריכוז ומחולל גרפים'!B$20,'נתוני 2008'!$B$1:$BY$1,0))</f>
        <v>47.191945524417378</v>
      </c>
      <c r="C12" s="118">
        <f>INDEX('נתוני 2008'!$B$1:$BY$35,MATCH('ריכוז ומחולל גרפים'!$A12,'נתוני 2008'!$B$1:$B$35,0),MATCH('ריכוז ומחולל גרפים'!C$20,'נתוני 2008'!$B$1:$BY$1,0))</f>
        <v>30.526315789473685</v>
      </c>
      <c r="D12" s="118">
        <f>INDEX('נתוני 2008'!$B$1:$BY$35,MATCH('ריכוז ומחולל גרפים'!$A12,'נתוני 2008'!$B$1:$B$35,0),MATCH('ריכוז ומחולל גרפים'!D$20,'נתוני 2008'!$B$1:$BY$1,0))</f>
        <v>27.684648348878245</v>
      </c>
      <c r="E12" s="118">
        <f>INDEX('נתוני 2008'!$B$1:$BY$35,MATCH('ריכוז ומחולל גרפים'!$A12,'נתוני 2008'!$B$1:$B$35,0),MATCH('ריכוז ומחולל גרפים'!E$20,'נתוני 2008'!$B$1:$BY$1,0))</f>
        <v>27.89375442511103</v>
      </c>
      <c r="F12" s="118">
        <f>INDEX('נתוני 2008'!$B$1:$BY$35,MATCH('ריכוז ומחולל גרפים'!$A12,'נתוני 2008'!$B$1:$B$35,0),MATCH('ריכוז ומחולל גרפים'!F$20,'נתוני 2008'!$B$1:$BY$1,0))</f>
        <v>58.455436166119057</v>
      </c>
      <c r="G12" s="118">
        <f>INDEX('נתוני 2008'!$B$1:$BY$35,MATCH('ריכוז ומחולל גרפים'!$A12,'נתוני 2008'!$B$1:$B$35,0),MATCH('ריכוז ומחולל גרפים'!G$20,'נתוני 2008'!$B$1:$BY$1,0))</f>
        <v>25.909308446996889</v>
      </c>
      <c r="H12" s="118">
        <f>INDEX('נתוני 2008'!$B$1:$BY$35,MATCH('ריכוז ומחולל גרפים'!$A12,'נתוני 2008'!$B$1:$B$35,0),MATCH('ריכוז ומחולל גרפים'!H$20,'נתוני 2008'!$B$1:$BY$1,0))</f>
        <v>31.965035031877576</v>
      </c>
      <c r="I12" s="118">
        <f>INDEX('נתוני 2008'!$B$1:$BY$35,MATCH('ריכוז ומחולל גרפים'!$A12,'נתוני 2008'!$B$1:$B$35,0),MATCH('ריכוז ומחולל גרפים'!I$20,'נתוני 2008'!$B$1:$BY$1,0))</f>
        <v>27.036842486596147</v>
      </c>
      <c r="J12" s="118">
        <f>INDEX('נתוני 2008'!$B$1:$BY$35,MATCH('ריכוז ומחולל גרפים'!$A12,'נתוני 2008'!$B$1:$B$35,0),MATCH('ריכוז ומחולל גרפים'!J$20,'נתוני 2008'!$B$1:$BY$1,0))</f>
        <v>26.608082480835492</v>
      </c>
      <c r="K12" s="118">
        <f>INDEX('נתוני 2008'!$B$1:$BY$35,MATCH('ריכוז ומחולל גרפים'!$A12,'נתוני 2008'!$B$1:$B$35,0),MATCH('ריכוז ומחולל גרפים'!K$20,'נתוני 2008'!$B$1:$BY$1,0))</f>
        <v>32.642857142857146</v>
      </c>
      <c r="L12" s="118">
        <f>INDEX('נתוני 2008'!$B$1:$BY$35,MATCH('ריכוז ומחולל גרפים'!$A12,'נתוני 2008'!$B$1:$B$35,0),MATCH('ריכוז ומחולל גרפים'!L$20,'נתוני 2008'!$B$1:$BY$1,0))</f>
        <v>50.682194589763135</v>
      </c>
      <c r="M12" s="118">
        <f>INDEX('נתוני 2008'!$B$1:$BY$35,MATCH('ריכוז ומחולל גרפים'!$A12,'נתוני 2008'!$B$1:$B$35,0),MATCH('ריכוז ומחולל גרפים'!M$20,'נתוני 2008'!$B$1:$BY$1,0))</f>
        <v>46.392862034554952</v>
      </c>
      <c r="N12" s="118">
        <f>INDEX('נתוני 2008'!$B$1:$BY$35,MATCH('ריכוז ומחולל גרפים'!$A12,'נתוני 2008'!$B$1:$B$35,0),MATCH('ריכוז ומחולל גרפים'!N$20,'נתוני 2008'!$B$1:$BY$1,0))</f>
        <v>21.04446220828709</v>
      </c>
      <c r="O12" s="118">
        <f>INDEX('נתוני 2008'!$B$1:$BY$35,MATCH('ריכוז ומחולל גרפים'!$A12,'נתוני 2008'!$B$1:$B$35,0),MATCH('ריכוז ומחולל גרפים'!O$20,'נתוני 2008'!$B$1:$BY$1,0))</f>
        <v>35.023857543410891</v>
      </c>
      <c r="P12" s="118">
        <f>INDEX('נתוני 2008'!$B$1:$BY$35,MATCH('ריכוז ומחולל גרפים'!$A12,'נתוני 2008'!$B$1:$B$35,0),MATCH('ריכוז ומחולל גרפים'!P$20,'נתוני 2008'!$B$1:$BY$1,0))</f>
        <v>21.650331709859099</v>
      </c>
      <c r="Q12" s="118">
        <f>INDEX('נתוני 2008'!$B$1:$BY$35,MATCH('ריכוז ומחולל גרפים'!$A12,'נתוני 2008'!$B$1:$B$35,0),MATCH('ריכוז ומחולל גרפים'!Q$20,'נתוני 2008'!$B$1:$BY$1,0))</f>
        <v>30.21176750126229</v>
      </c>
      <c r="R12" s="118">
        <f>INDEX('נתוני 2008'!$B$1:$BY$35,MATCH('ריכוז ומחולל גרפים'!$A12,'נתוני 2008'!$B$1:$B$35,0),MATCH('ריכוז ומחולל גרפים'!R$20,'נתוני 2008'!$B$1:$BY$1,0))</f>
        <v>30.217743310039204</v>
      </c>
      <c r="S12" s="118">
        <f>INDEX('נתוני 2008'!$B$1:$BY$35,MATCH('ריכוז ומחולל גרפים'!$A12,'נתוני 2008'!$B$1:$B$35,0),MATCH('ריכוז ומחולל גרפים'!S$20,'נתוני 2008'!$B$1:$BY$1,0))</f>
        <v>22.915704045968841</v>
      </c>
      <c r="T12" s="118">
        <f>INDEX('נתוני 2008'!$B$1:$BY$35,MATCH('ריכוז ומחולל גרפים'!$A12,'נתוני 2008'!$B$1:$B$35,0),MATCH('ריכוז ומחולל גרפים'!T$20,'נתוני 2008'!$B$1:$BY$1,0))</f>
        <v>26.801395866088889</v>
      </c>
      <c r="U12" s="118">
        <f>INDEX('נתוני 2008'!$B$1:$BY$35,MATCH('ריכוז ומחולל גרפים'!$A12,'נתוני 2008'!$B$1:$B$35,0),MATCH('ריכוז ומחולל גרפים'!U$20,'נתוני 2008'!$B$1:$BY$1,0))</f>
        <v>24.232123915069185</v>
      </c>
      <c r="V12" s="118">
        <f>INDEX('נתוני 2008'!$B$1:$BY$35,MATCH('ריכוז ומחולל גרפים'!$A12,'נתוני 2008'!$B$1:$B$35,0),MATCH('ריכוז ומחולל גרפים'!V$20,'נתוני 2008'!$B$1:$BY$1,0))</f>
        <v>21.864014469277329</v>
      </c>
      <c r="W12" s="118">
        <f>INDEX('נתוני 2008'!$B$1:$BY$35,MATCH('ריכוז ומחולל גרפים'!$A12,'נתוני 2008'!$B$1:$B$35,0),MATCH('ריכוז ומחולל גרפים'!W$20,'נתוני 2008'!$B$1:$BY$1,0))</f>
        <v>30.727437367944461</v>
      </c>
      <c r="X12" s="118">
        <f>INDEX('נתוני 2008'!$B$1:$BY$35,MATCH('ריכוז ומחולל גרפים'!$A12,'נתוני 2008'!$B$1:$B$35,0),MATCH('ריכוז ומחולל גרפים'!X$20,'נתוני 2008'!$B$1:$BY$1,0))</f>
        <v>40.539801221847362</v>
      </c>
      <c r="Y12" s="118">
        <f>INDEX('נתוני 2008'!$B$1:$BY$35,MATCH('ריכוז ומחולל גרפים'!$A12,'נתוני 2008'!$B$1:$B$35,0),MATCH('ריכוז ומחולל גרפים'!Y$20,'נתוני 2008'!$B$1:$BY$1,0))</f>
        <v>25.570509069631363</v>
      </c>
      <c r="Z12" s="118">
        <f>INDEX('נתוני 2008'!$B$1:$BY$35,MATCH('ריכוז ומחולל גרפים'!$A12,'נתוני 2008'!$B$1:$B$35,0),MATCH('ריכוז ומחולל גרפים'!Z$20,'נתוני 2008'!$B$1:$BY$1,0))</f>
        <v>43.349364726150313</v>
      </c>
      <c r="AA12" s="118">
        <f>INDEX('נתוני 2008'!$B$1:$BY$35,MATCH('ריכוז ומחולל גרפים'!$A12,'נתוני 2008'!$B$1:$B$35,0),MATCH('ריכוז ומחולל גרפים'!AA$20,'נתוני 2008'!$B$1:$BY$1,0))</f>
        <v>29.615004935834158</v>
      </c>
      <c r="AB12" s="118">
        <f>INDEX('נתוני 2008'!$B$1:$BY$35,MATCH('ריכוז ומחולל גרפים'!$A12,'נתוני 2008'!$B$1:$B$35,0),MATCH('ריכוז ומחולל גרפים'!AB$20,'נתוני 2008'!$B$1:$BY$1,0))</f>
        <v>28.703633178459899</v>
      </c>
      <c r="AC12" s="118">
        <f>INDEX('נתוני 2008'!$B$1:$BY$35,MATCH('ריכוז ומחולל גרפים'!$A12,'נתוני 2008'!$B$1:$B$35,0),MATCH('ריכוז ומחולל גרפים'!AC$20,'נתוני 2008'!$B$1:$BY$1,0))</f>
        <v>34.082998661311912</v>
      </c>
      <c r="AD12" s="118">
        <f>INDEX('נתוני 2008'!$B$1:$BY$35,MATCH('ריכוז ומחולל גרפים'!$A12,'נתוני 2008'!$B$1:$B$35,0),MATCH('ריכוז ומחולל גרפים'!AD$20,'נתוני 2008'!$B$1:$BY$1,0))</f>
        <v>40.434038440635973</v>
      </c>
      <c r="AE12" s="118">
        <f>INDEX('נתוני 2008'!$B$1:$BY$35,MATCH('ריכוז ומחולל גרפים'!$A12,'נתוני 2008'!$B$1:$B$35,0),MATCH('ריכוז ומחולל גרפים'!AE$20,'נתוני 2008'!$B$1:$BY$1,0))</f>
        <v>25.586022283316453</v>
      </c>
      <c r="AF12" s="118">
        <f>INDEX('נתוני 2008'!$B$1:$BY$35,MATCH('ריכוז ומחולל גרפים'!$A12,'נתוני 2008'!$B$1:$B$35,0),MATCH('ריכוז ומחולל גרפים'!AF$20,'נתוני 2008'!$B$1:$BY$1,0))</f>
        <v>47.476544807505661</v>
      </c>
      <c r="AG12" s="118">
        <f>INDEX('נתוני 2008'!$B$1:$BY$35,MATCH('ריכוז ומחולל גרפים'!$A12,'נתוני 2008'!$B$1:$B$35,0),MATCH('ריכוז ומחולל גרפים'!AG$20,'נתוני 2008'!$B$1:$BY$1,0))</f>
        <v>24.86406659058871</v>
      </c>
      <c r="AH12" s="118">
        <f>INDEX('נתוני 2008'!$B$1:$BY$35,MATCH('ריכוז ומחולל גרפים'!$A12,'נתוני 2008'!$B$1:$B$35,0),MATCH('ריכוז ומחולל גרפים'!AH$20,'נתוני 2008'!$B$1:$BY$1,0))</f>
        <v>30.43127120012922</v>
      </c>
      <c r="AI12" s="118">
        <f>INDEX('נתוני 2008'!$B$1:$BY$35,MATCH('ריכוז ומחולל גרפים'!$A12,'נתוני 2008'!$B$1:$B$35,0),MATCH('ריכוז ומחולל גרפים'!AI$20,'נתוני 2008'!$B$1:$BY$1,0))</f>
        <v>60.526881463612696</v>
      </c>
      <c r="AJ12" s="118">
        <f>INDEX('נתוני 2008'!$B$1:$BY$35,MATCH('ריכוז ומחולל גרפים'!$A12,'נתוני 2008'!$B$1:$B$35,0),MATCH('ריכוז ומחולל גרפים'!AJ$20,'נתוני 2008'!$B$1:$BY$1,0))</f>
        <v>40.713931581556764</v>
      </c>
      <c r="AK12" s="118">
        <f>INDEX('נתוני 2008'!$B$1:$BY$35,MATCH('ריכוז ומחולל גרפים'!$A12,'נתוני 2008'!$B$1:$B$35,0),MATCH('ריכוז ומחולל גרפים'!AK$20,'נתוני 2008'!$B$1:$BY$1,0))</f>
        <v>36.391591023328701</v>
      </c>
      <c r="AL12" s="118">
        <f>INDEX('נתוני 2008'!$B$1:$BY$35,MATCH('ריכוז ומחולל גרפים'!$A12,'נתוני 2008'!$B$1:$B$35,0),MATCH('ריכוז ומחולל גרפים'!AL$20,'נתוני 2008'!$B$1:$BY$1,0))</f>
        <v>28.462184090273244</v>
      </c>
      <c r="AM12" s="118">
        <f>INDEX('נתוני 2008'!$B$1:$BY$35,MATCH('ריכוז ומחולל גרפים'!$A12,'נתוני 2008'!$B$1:$B$35,0),MATCH('ריכוז ומחולל גרפים'!AM$20,'נתוני 2008'!$B$1:$BY$1,0))</f>
        <v>26.743262356383081</v>
      </c>
      <c r="AN12" s="118">
        <f>INDEX('נתוני 2008'!$B$1:$BY$35,MATCH('ריכוז ומחולל גרפים'!$A12,'נתוני 2008'!$B$1:$B$35,0),MATCH('ריכוז ומחולל גרפים'!AN$20,'נתוני 2008'!$B$1:$BY$1,0))</f>
        <v>30.23391812865497</v>
      </c>
      <c r="AO12" s="118">
        <f>INDEX('נתוני 2008'!$B$1:$BY$35,MATCH('ריכוז ומחולל גרפים'!$A12,'נתוני 2008'!$B$1:$B$35,0),MATCH('ריכוז ומחולל גרפים'!AO$20,'נתוני 2008'!$B$1:$BY$1,0))</f>
        <v>40.719979506652805</v>
      </c>
      <c r="AP12" s="118">
        <f>INDEX('נתוני 2008'!$B$1:$BY$35,MATCH('ריכוז ומחולל גרפים'!$A12,'נתוני 2008'!$B$1:$B$35,0),MATCH('ריכוז ומחולל גרפים'!AP$20,'נתוני 2008'!$B$1:$BY$1,0))</f>
        <v>22.40992044922789</v>
      </c>
      <c r="AQ12" s="118">
        <f>INDEX('נתוני 2008'!$B$1:$BY$35,MATCH('ריכוז ומחולל גרפים'!$A12,'נתוני 2008'!$B$1:$B$35,0),MATCH('ריכוז ומחולל גרפים'!AQ$20,'נתוני 2008'!$B$1:$BY$1,0))</f>
        <v>23.330685481986823</v>
      </c>
      <c r="AR12" s="118">
        <f>INDEX('נתוני 2008'!$B$1:$BY$35,MATCH('ריכוז ומחולל גרפים'!$A12,'נתוני 2008'!$B$1:$B$35,0),MATCH('ריכוז ומחולל גרפים'!AR$20,'נתוני 2008'!$B$1:$BY$1,0))</f>
        <v>42.340798293723338</v>
      </c>
      <c r="AS12" s="118">
        <f>INDEX('נתוני 2008'!$B$1:$BY$35,MATCH('ריכוז ומחולל גרפים'!$A12,'נתוני 2008'!$B$1:$B$35,0),MATCH('ריכוז ומחולל גרפים'!AS$20,'נתוני 2008'!$B$1:$BY$1,0))</f>
        <v>27.126295499622874</v>
      </c>
      <c r="AT12" s="118">
        <f>INDEX('נתוני 2008'!$B$1:$BY$35,MATCH('ריכוז ומחולל גרפים'!$A12,'נתוני 2008'!$B$1:$B$35,0),MATCH('ריכוז ומחולל גרפים'!AT$20,'נתוני 2008'!$B$1:$BY$1,0))</f>
        <v>42.248455945586741</v>
      </c>
      <c r="AU12" s="118">
        <f>INDEX('נתוני 2008'!$B$1:$BY$35,MATCH('ריכוז ומחולל גרפים'!$A12,'נתוני 2008'!$B$1:$B$35,0),MATCH('ריכוז ומחולל גרפים'!AU$20,'נתוני 2008'!$B$1:$BY$1,0))</f>
        <v>29.101444261869759</v>
      </c>
      <c r="AV12" s="118">
        <f>INDEX('נתוני 2008'!$B$1:$BY$35,MATCH('ריכוז ומחולל גרפים'!$A12,'נתוני 2008'!$B$1:$B$35,0),MATCH('ריכוז ומחולל גרפים'!AV$20,'נתוני 2008'!$B$1:$BY$1,0))</f>
        <v>26.301321497024109</v>
      </c>
      <c r="AW12" s="118">
        <f>INDEX('נתוני 2008'!$B$1:$BY$35,MATCH('ריכוז ומחולל גרפים'!$A12,'נתוני 2008'!$B$1:$B$35,0),MATCH('ריכוז ומחולל גרפים'!AW$20,'נתוני 2008'!$B$1:$BY$1,0))</f>
        <v>27.495062727849309</v>
      </c>
      <c r="AX12" s="118">
        <f>INDEX('נתוני 2008'!$B$1:$BY$35,MATCH('ריכוז ומחולל גרפים'!$A12,'נתוני 2008'!$B$1:$B$35,0),MATCH('ריכוז ומחולל גרפים'!AX$20,'נתוני 2008'!$B$1:$BY$1,0))</f>
        <v>39.818150026228359</v>
      </c>
      <c r="AY12" s="118">
        <f>INDEX('נתוני 2008'!$B$1:$BY$35,MATCH('ריכוז ומחולל גרפים'!$A12,'נתוני 2008'!$B$1:$B$35,0),MATCH('ריכוז ומחולל גרפים'!AY$20,'נתוני 2008'!$B$1:$BY$1,0))</f>
        <v>47.087749972680584</v>
      </c>
      <c r="AZ12" s="118">
        <f>INDEX('נתוני 2008'!$B$1:$BY$35,MATCH('ריכוז ומחולל גרפים'!$A12,'נתוני 2008'!$B$1:$B$35,0),MATCH('ריכוז ומחולל גרפים'!AZ$20,'נתוני 2008'!$B$1:$BY$1,0))</f>
        <v>27.299951250087055</v>
      </c>
      <c r="BA12" s="118">
        <f>INDEX('נתוני 2008'!$B$1:$BY$35,MATCH('ריכוז ומחולל גרפים'!$A12,'נתוני 2008'!$B$1:$B$35,0),MATCH('ריכוז ומחולל גרפים'!BA$20,'נתוני 2008'!$B$1:$BY$1,0))</f>
        <v>25.260333226529958</v>
      </c>
      <c r="BB12" s="118">
        <f>INDEX('נתוני 2008'!$B$1:$BY$35,MATCH('ריכוז ומחולל גרפים'!$A12,'נתוני 2008'!$B$1:$B$35,0),MATCH('ריכוז ומחולל גרפים'!BB$20,'נתוני 2008'!$B$1:$BY$1,0))</f>
        <v>21.444128918419676</v>
      </c>
      <c r="BC12" s="118">
        <f>INDEX('נתוני 2008'!$B$1:$BY$35,MATCH('ריכוז ומחולל גרפים'!$A12,'נתוני 2008'!$B$1:$B$35,0),MATCH('ריכוז ומחולל גרפים'!BC$20,'נתוני 2008'!$B$1:$BY$1,0))</f>
        <v>29.279138222584081</v>
      </c>
      <c r="BD12" s="118">
        <f>INDEX('נתוני 2008'!$B$1:$BY$35,MATCH('ריכוז ומחולל גרפים'!$A12,'נתוני 2008'!$B$1:$B$35,0),MATCH('ריכוז ומחולל גרפים'!BD$20,'נתוני 2008'!$B$1:$BY$1,0))</f>
        <v>20.208705203899491</v>
      </c>
      <c r="BE12" s="118">
        <f>INDEX('נתוני 2008'!$B$1:$BY$35,MATCH('ריכוז ומחולל גרפים'!$A12,'נתוני 2008'!$B$1:$B$35,0),MATCH('ריכוז ומחולל גרפים'!BE$20,'נתוני 2008'!$B$1:$BY$1,0))</f>
        <v>22.570327650036518</v>
      </c>
      <c r="BF12" s="118">
        <f>INDEX('נתוני 2008'!$B$1:$BY$35,MATCH('ריכוז ומחולל גרפים'!$A12,'נתוני 2008'!$B$1:$B$35,0),MATCH('ריכוז ומחולל גרפים'!BF$20,'נתוני 2008'!$B$1:$BY$1,0))</f>
        <v>33.239209358612342</v>
      </c>
      <c r="BG12" s="118">
        <f>INDEX('נתוני 2008'!$B$1:$BY$35,MATCH('ריכוז ומחולל גרפים'!$A12,'נתוני 2008'!$B$1:$B$35,0),MATCH('ריכוז ומחולל גרפים'!BG$20,'נתוני 2008'!$B$1:$BY$1,0))</f>
        <v>27.359596141710988</v>
      </c>
      <c r="BH12" s="118">
        <f>INDEX('נתוני 2008'!$B$1:$BY$35,MATCH('ריכוז ומחולל גרפים'!$A12,'נתוני 2008'!$B$1:$B$35,0),MATCH('ריכוז ומחולל גרפים'!BH$20,'נתוני 2008'!$B$1:$BY$1,0))</f>
        <v>33.6688488110332</v>
      </c>
      <c r="BI12" s="118">
        <f>INDEX('נתוני 2008'!$B$1:$BY$35,MATCH('ריכוז ומחולל גרפים'!$A12,'נתוני 2008'!$B$1:$B$35,0),MATCH('ריכוז ומחולל גרפים'!BI$20,'נתוני 2008'!$B$1:$BY$1,0))</f>
        <v>25.527172374752336</v>
      </c>
      <c r="BJ12" s="118">
        <f>INDEX('נתוני 2008'!$B$1:$BY$35,MATCH('ריכוז ומחולל גרפים'!$A12,'נתוני 2008'!$B$1:$B$35,0),MATCH('ריכוז ומחולל גרפים'!BJ$20,'נתוני 2008'!$B$1:$BY$1,0))</f>
        <v>59.856826938421904</v>
      </c>
      <c r="BK12" s="118">
        <f>INDEX('נתוני 2008'!$B$1:$BY$35,MATCH('ריכוז ומחולל גרפים'!$A12,'נתוני 2008'!$B$1:$B$35,0),MATCH('ריכוז ומחולל גרפים'!BK$20,'נתוני 2008'!$B$1:$BY$1,0))</f>
        <v>28.568659664408468</v>
      </c>
      <c r="BL12" s="118">
        <f>INDEX('נתוני 2008'!$B$1:$BY$35,MATCH('ריכוז ומחולל גרפים'!$A12,'נתוני 2008'!$B$1:$B$35,0),MATCH('ריכוז ומחולל גרפים'!BL$20,'נתוני 2008'!$B$1:$BY$1,0))</f>
        <v>31.556044157390865</v>
      </c>
      <c r="BM12" s="118">
        <f>INDEX('נתוני 2008'!$B$1:$BY$35,MATCH('ריכוז ומחולל גרפים'!$A12,'נתוני 2008'!$B$1:$B$35,0),MATCH('ריכוז ומחולל גרפים'!BM$20,'נתוני 2008'!$B$1:$BY$1,0))</f>
        <v>21.332379930878322</v>
      </c>
      <c r="BN12" s="118">
        <f>INDEX('נתוני 2008'!$B$1:$BY$35,MATCH('ריכוז ומחולל גרפים'!$A12,'נתוני 2008'!$B$1:$B$35,0),MATCH('ריכוז ומחולל גרפים'!BN$20,'נתוני 2008'!$B$1:$BY$1,0))</f>
        <v>26.10153630195742</v>
      </c>
      <c r="BO12" s="118">
        <f>INDEX('נתוני 2008'!$B$1:$BY$35,MATCH('ריכוז ומחולל גרפים'!$A12,'נתוני 2008'!$B$1:$B$35,0),MATCH('ריכוז ומחולל גרפים'!BO$20,'נתוני 2008'!$B$1:$BY$1,0))</f>
        <v>27.420986439195101</v>
      </c>
      <c r="BP12" s="118">
        <f>INDEX('נתוני 2008'!$B$1:$BY$35,MATCH('ריכוז ומחולל גרפים'!$A12,'נתוני 2008'!$B$1:$B$35,0),MATCH('ריכוז ומחולל גרפים'!BP$20,'נתוני 2008'!$B$1:$BY$1,0))</f>
        <v>28.213844252163163</v>
      </c>
      <c r="BQ12" s="118">
        <f>INDEX('נתוני 2008'!$B$1:$BY$35,MATCH('ריכוז ומחולל גרפים'!$A12,'נתוני 2008'!$B$1:$B$35,0),MATCH('ריכוז ומחולל גרפים'!BQ$20,'נתוני 2008'!$B$1:$BY$1,0))</f>
        <v>40.475849629226673</v>
      </c>
      <c r="BR12" s="118">
        <f>INDEX('נתוני 2008'!$B$1:$BY$35,MATCH('ריכוז ומחולל גרפים'!$A12,'נתוני 2008'!$B$1:$B$35,0),MATCH('ריכוז ומחולל גרפים'!BR$20,'נתוני 2008'!$B$1:$BY$1,0))</f>
        <v>20.503582457678078</v>
      </c>
    </row>
    <row r="13" spans="1:71" x14ac:dyDescent="0.3">
      <c r="A13" s="4" t="s">
        <v>323</v>
      </c>
      <c r="B13" s="118">
        <f>INDEX('נתוני 2008'!$B$1:$BY$35,MATCH('ריכוז ומחולל גרפים'!$A13,'נתוני 2008'!$B$1:$B$35,0),MATCH('ריכוז ומחולל גרפים'!B$20,'נתוני 2008'!$B$1:$BY$1,0))</f>
        <v>0.82926938894756952</v>
      </c>
      <c r="C13" s="118">
        <f>INDEX('נתוני 2008'!$B$1:$BY$35,MATCH('ריכוז ומחולל גרפים'!$A13,'נתוני 2008'!$B$1:$B$35,0),MATCH('ריכוז ומחולל גרפים'!C$20,'נתוני 2008'!$B$1:$BY$1,0))</f>
        <v>3.7010894583397267</v>
      </c>
      <c r="D13" s="118">
        <f>INDEX('נתוני 2008'!$B$1:$BY$35,MATCH('ריכוז ומחולל גרפים'!$A13,'נתוני 2008'!$B$1:$B$35,0),MATCH('ריכוז ומחולל גרפים'!D$20,'נתוני 2008'!$B$1:$BY$1,0))</f>
        <v>4.2790521804890345</v>
      </c>
      <c r="E13" s="118">
        <f>INDEX('נתוני 2008'!$B$1:$BY$35,MATCH('ריכוז ומחולל גרפים'!$A13,'נתוני 2008'!$B$1:$B$35,0),MATCH('ריכוז ומחולל גרפים'!E$20,'נתוני 2008'!$B$1:$BY$1,0))</f>
        <v>2.7526872492437082</v>
      </c>
      <c r="F13" s="118">
        <f>INDEX('נתוני 2008'!$B$1:$BY$35,MATCH('ריכוז ומחולל גרפים'!$A13,'נתוני 2008'!$B$1:$B$35,0),MATCH('ריכוז ומחולל גרפים'!F$20,'נתוני 2008'!$B$1:$BY$1,0))</f>
        <v>0.22792528786667851</v>
      </c>
      <c r="G13" s="118">
        <f>INDEX('נתוני 2008'!$B$1:$BY$35,MATCH('ריכוז ומחולל גרפים'!$A13,'נתוני 2008'!$B$1:$B$35,0),MATCH('ריכוז ומחולל גרפים'!G$20,'נתוני 2008'!$B$1:$BY$1,0))</f>
        <v>3.7329504666188082</v>
      </c>
      <c r="H13" s="118">
        <f>INDEX('נתוני 2008'!$B$1:$BY$35,MATCH('ריכוז ומחולל גרפים'!$A13,'נתוני 2008'!$B$1:$B$35,0),MATCH('ריכוז ומחולל גרפים'!H$20,'נתוני 2008'!$B$1:$BY$1,0))</f>
        <v>5.1563291562718057</v>
      </c>
      <c r="I13" s="118">
        <f>INDEX('נתוני 2008'!$B$1:$BY$35,MATCH('ריכוז ומחולל גרפים'!$A13,'נתוני 2008'!$B$1:$B$35,0),MATCH('ריכוז ומחולל גרפים'!I$20,'נתוני 2008'!$B$1:$BY$1,0))</f>
        <v>6.3233589334879001</v>
      </c>
      <c r="J13" s="118">
        <f>INDEX('נתוני 2008'!$B$1:$BY$35,MATCH('ריכוז ומחולל גרפים'!$A13,'נתוני 2008'!$B$1:$B$35,0),MATCH('ריכוז ומחולל גרפים'!J$20,'נתוני 2008'!$B$1:$BY$1,0))</f>
        <v>5.6369026950506154</v>
      </c>
      <c r="K13" s="118">
        <f>INDEX('נתוני 2008'!$B$1:$BY$35,MATCH('ריכוז ומחולל גרפים'!$A13,'נתוני 2008'!$B$1:$B$35,0),MATCH('ריכוז ומחולל גרפים'!K$20,'נתוני 2008'!$B$1:$BY$1,0))</f>
        <v>3.0535714285714284</v>
      </c>
      <c r="L13" s="118">
        <f>INDEX('נתוני 2008'!$B$1:$BY$35,MATCH('ריכוז ומחולל גרפים'!$A13,'נתוני 2008'!$B$1:$B$35,0),MATCH('ריכוז ומחולל גרפים'!L$20,'נתוני 2008'!$B$1:$BY$1,0))</f>
        <v>1.8927942374930993</v>
      </c>
      <c r="M13" s="118">
        <f>INDEX('נתוני 2008'!$B$1:$BY$35,MATCH('ריכוז ומחולל גרפים'!$A13,'נתוני 2008'!$B$1:$B$35,0),MATCH('ריכוז ומחולל גרפים'!M$20,'נתוני 2008'!$B$1:$BY$1,0))</f>
        <v>4.0607614090698601</v>
      </c>
      <c r="N13" s="118">
        <f>INDEX('נתוני 2008'!$B$1:$BY$35,MATCH('ריכוז ומחולל גרפים'!$A13,'נתוני 2008'!$B$1:$B$35,0),MATCH('ריכוז ומחולל גרפים'!N$20,'נתוני 2008'!$B$1:$BY$1,0))</f>
        <v>9.5451335263211003</v>
      </c>
      <c r="O13" s="118">
        <f>INDEX('נתוני 2008'!$B$1:$BY$35,MATCH('ריכוז ומחולל גרפים'!$A13,'נתוני 2008'!$B$1:$B$35,0),MATCH('ריכוז ומחולל גרפים'!O$20,'נתוני 2008'!$B$1:$BY$1,0))</f>
        <v>3.6401200255792219</v>
      </c>
      <c r="P13" s="118">
        <f>INDEX('נתוני 2008'!$B$1:$BY$35,MATCH('ריכוז ומחולל גרפים'!$A13,'נתוני 2008'!$B$1:$B$35,0),MATCH('ריכוז ומחולל גרפים'!P$20,'נתוני 2008'!$B$1:$BY$1,0))</f>
        <v>9.8310384222235587</v>
      </c>
      <c r="Q13" s="118">
        <f>INDEX('נתוני 2008'!$B$1:$BY$35,MATCH('ריכוז ומחולל גרפים'!$A13,'נתוני 2008'!$B$1:$B$35,0),MATCH('ריכוז ומחולל גרפים'!Q$20,'נתוני 2008'!$B$1:$BY$1,0))</f>
        <v>3.905669904066055</v>
      </c>
      <c r="R13" s="118">
        <f>INDEX('נתוני 2008'!$B$1:$BY$35,MATCH('ריכוז ומחולל גרפים'!$A13,'נתוני 2008'!$B$1:$B$35,0),MATCH('ריכוז ומחולל גרפים'!R$20,'נתוני 2008'!$B$1:$BY$1,0))</f>
        <v>4.2675132094767338</v>
      </c>
      <c r="S13" s="118">
        <f>INDEX('נתוני 2008'!$B$1:$BY$35,MATCH('ריכוז ומחולל גרפים'!$A13,'נתוני 2008'!$B$1:$B$35,0),MATCH('ריכוז ומחולל גרפים'!S$20,'נתוני 2008'!$B$1:$BY$1,0))</f>
        <v>6.8716308275576088</v>
      </c>
      <c r="T13" s="118">
        <f>INDEX('נתוני 2008'!$B$1:$BY$35,MATCH('ריכוז ומחולל גרפים'!$A13,'נתוני 2008'!$B$1:$B$35,0),MATCH('ריכוז ומחולל גרפים'!T$20,'נתוני 2008'!$B$1:$BY$1,0))</f>
        <v>5.6563254975649038</v>
      </c>
      <c r="U13" s="118">
        <f>INDEX('נתוני 2008'!$B$1:$BY$35,MATCH('ריכוז ומחולל גרפים'!$A13,'נתוני 2008'!$B$1:$B$35,0),MATCH('ריכוז ומחולל גרפים'!U$20,'נתוני 2008'!$B$1:$BY$1,0))</f>
        <v>7.1949740085446541</v>
      </c>
      <c r="V13" s="118">
        <f>INDEX('נתוני 2008'!$B$1:$BY$35,MATCH('ריכוז ומחולל גרפים'!$A13,'נתוני 2008'!$B$1:$B$35,0),MATCH('ריכוז ומחולל גרפים'!V$20,'נתוני 2008'!$B$1:$BY$1,0))</f>
        <v>9.1444926501961579</v>
      </c>
      <c r="W13" s="118">
        <f>INDEX('נתוני 2008'!$B$1:$BY$35,MATCH('ריכוז ומחולל גרפים'!$A13,'נתוני 2008'!$B$1:$B$35,0),MATCH('ריכוז ומחולל גרפים'!W$20,'נתוני 2008'!$B$1:$BY$1,0))</f>
        <v>4.3917899185028677</v>
      </c>
      <c r="X13" s="118">
        <f>INDEX('נתוני 2008'!$B$1:$BY$35,MATCH('ריכוז ומחולל גרפים'!$A13,'נתוני 2008'!$B$1:$B$35,0),MATCH('ריכוז ומחולל גרפים'!X$20,'נתוני 2008'!$B$1:$BY$1,0))</f>
        <v>1.4771587489741953</v>
      </c>
      <c r="Y13" s="118">
        <f>INDEX('נתוני 2008'!$B$1:$BY$35,MATCH('ריכוז ומחולל גרפים'!$A13,'נתוני 2008'!$B$1:$B$35,0),MATCH('ריכוז ומחולל גרפים'!Y$20,'נתוני 2008'!$B$1:$BY$1,0))</f>
        <v>4.9896271078248846</v>
      </c>
      <c r="Z13" s="118">
        <f>INDEX('נתוני 2008'!$B$1:$BY$35,MATCH('ריכוז ומחולל גרפים'!$A13,'נתוני 2008'!$B$1:$B$35,0),MATCH('ריכוז ומחולל גרפים'!Z$20,'נתוני 2008'!$B$1:$BY$1,0))</f>
        <v>0.99418562917234943</v>
      </c>
      <c r="AA13" s="118">
        <f>INDEX('נתוני 2008'!$B$1:$BY$35,MATCH('ריכוז ומחולל גרפים'!$A13,'נתוני 2008'!$B$1:$B$35,0),MATCH('ריכוז ומחולל גרפים'!AA$20,'נתוני 2008'!$B$1:$BY$1,0))</f>
        <v>2.9429911154985193</v>
      </c>
      <c r="AB13" s="118">
        <f>INDEX('נתוני 2008'!$B$1:$BY$35,MATCH('ריכוז ומחולל גרפים'!$A13,'נתוני 2008'!$B$1:$B$35,0),MATCH('ריכוז ומחולל גרפים'!AB$20,'נתוני 2008'!$B$1:$BY$1,0))</f>
        <v>4.4748267194759697</v>
      </c>
      <c r="AC13" s="118">
        <f>INDEX('נתוני 2008'!$B$1:$BY$35,MATCH('ריכוז ומחולל גרפים'!$A13,'נתוני 2008'!$B$1:$B$35,0),MATCH('ריכוז ומחולל גרפים'!AC$20,'נתוני 2008'!$B$1:$BY$1,0))</f>
        <v>3.1700133868808567</v>
      </c>
      <c r="AD13" s="118">
        <f>INDEX('נתוני 2008'!$B$1:$BY$35,MATCH('ריכוז ומחולל גרפים'!$A13,'נתוני 2008'!$B$1:$B$35,0),MATCH('ריכוז ומחולל גרפים'!AD$20,'נתוני 2008'!$B$1:$BY$1,0))</f>
        <v>3.9087555443224957</v>
      </c>
      <c r="AE13" s="118">
        <f>INDEX('נתוני 2008'!$B$1:$BY$35,MATCH('ריכוז ומחולל גרפים'!$A13,'נתוני 2008'!$B$1:$B$35,0),MATCH('ריכוז ומחולל גרפים'!AE$20,'נתוני 2008'!$B$1:$BY$1,0))</f>
        <v>6.2388462837023102</v>
      </c>
      <c r="AF13" s="118">
        <f>INDEX('נתוני 2008'!$B$1:$BY$35,MATCH('ריכוז ומחולל גרפים'!$A13,'נתוני 2008'!$B$1:$B$35,0),MATCH('ריכוז ומחולל גרפים'!AF$20,'נתוני 2008'!$B$1:$BY$1,0))</f>
        <v>0.90046371185161223</v>
      </c>
      <c r="AG13" s="118">
        <f>INDEX('נתוני 2008'!$B$1:$BY$35,MATCH('ריכוז ומחולל גרפים'!$A13,'נתוני 2008'!$B$1:$B$35,0),MATCH('ריכוז ומחולל גרפים'!AG$20,'נתוני 2008'!$B$1:$BY$1,0))</f>
        <v>5.990020362041574</v>
      </c>
      <c r="AH13" s="118">
        <f>INDEX('נתוני 2008'!$B$1:$BY$35,MATCH('ריכוז ומחולל גרפים'!$A13,'נתוני 2008'!$B$1:$B$35,0),MATCH('ריכוז ומחולל גרפים'!AH$20,'נתוני 2008'!$B$1:$BY$1,0))</f>
        <v>5.4433855596834118</v>
      </c>
      <c r="AI13" s="118">
        <f>INDEX('נתוני 2008'!$B$1:$BY$35,MATCH('ריכוז ומחולל גרפים'!$A13,'נתוני 2008'!$B$1:$B$35,0),MATCH('ריכוז ומחולל גרפים'!AI$20,'נתוני 2008'!$B$1:$BY$1,0))</f>
        <v>0.44185435525090161</v>
      </c>
      <c r="AJ13" s="118">
        <f>INDEX('נתוני 2008'!$B$1:$BY$35,MATCH('ריכוז ומחולל גרפים'!$A13,'נתוני 2008'!$B$1:$B$35,0),MATCH('ריכוז ומחולל גרפים'!AJ$20,'נתוני 2008'!$B$1:$BY$1,0))</f>
        <v>1.0793965578298745</v>
      </c>
      <c r="AK13" s="118">
        <f>INDEX('נתוני 2008'!$B$1:$BY$35,MATCH('ריכוז ומחולל גרפים'!$A13,'נתוני 2008'!$B$1:$B$35,0),MATCH('ריכוז ומחולל גרפים'!AK$20,'נתוני 2008'!$B$1:$BY$1,0))</f>
        <v>2.0697199964519086</v>
      </c>
      <c r="AL13" s="118">
        <f>INDEX('נתוני 2008'!$B$1:$BY$35,MATCH('ריכוז ומחולל גרפים'!$A13,'נתוני 2008'!$B$1:$B$35,0),MATCH('ריכוז ומחולל גרפים'!AL$20,'נתוני 2008'!$B$1:$BY$1,0))</f>
        <v>5.1711274829805092</v>
      </c>
      <c r="AM13" s="118">
        <f>INDEX('נתוני 2008'!$B$1:$BY$35,MATCH('ריכוז ומחולל גרפים'!$A13,'נתוני 2008'!$B$1:$B$35,0),MATCH('ריכוז ומחולל גרפים'!AM$20,'נתוני 2008'!$B$1:$BY$1,0))</f>
        <v>6.8548621471334741</v>
      </c>
      <c r="AN13" s="118">
        <f>INDEX('נתוני 2008'!$B$1:$BY$35,MATCH('ריכוז ומחולל גרפים'!$A13,'נתוני 2008'!$B$1:$B$35,0),MATCH('ריכוז ומחולל גרפים'!AN$20,'נתוני 2008'!$B$1:$BY$1,0))</f>
        <v>4.1695906432748542</v>
      </c>
      <c r="AO13" s="118">
        <f>INDEX('נתוני 2008'!$B$1:$BY$35,MATCH('ריכוז ומחולל גרפים'!$A13,'נתוני 2008'!$B$1:$B$35,0),MATCH('ריכוז ומחולל גרפים'!AO$20,'נתוני 2008'!$B$1:$BY$1,0))</f>
        <v>1.8338532013320676</v>
      </c>
      <c r="AP13" s="118">
        <f>INDEX('נתוני 2008'!$B$1:$BY$35,MATCH('ריכוז ומחולל גרפים'!$A13,'נתוני 2008'!$B$1:$B$35,0),MATCH('ריכוז ומחולל גרפים'!AP$20,'נתוני 2008'!$B$1:$BY$1,0))</f>
        <v>7.7515208235844639</v>
      </c>
      <c r="AQ13" s="118">
        <f>INDEX('נתוני 2008'!$B$1:$BY$35,MATCH('ריכוז ומחולל גרפים'!$A13,'נתוני 2008'!$B$1:$B$35,0),MATCH('ריכוז ומחולל גרפים'!AQ$20,'נתוני 2008'!$B$1:$BY$1,0))</f>
        <v>5.948320171954582</v>
      </c>
      <c r="AR13" s="118">
        <f>INDEX('נתוני 2008'!$B$1:$BY$35,MATCH('ריכוז ומחולל גרפים'!$A13,'נתוני 2008'!$B$1:$B$35,0),MATCH('ריכוז ומחולל גרפים'!AR$20,'נתוני 2008'!$B$1:$BY$1,0))</f>
        <v>2.6584399756246193</v>
      </c>
      <c r="AS13" s="118">
        <f>INDEX('נתוני 2008'!$B$1:$BY$35,MATCH('ריכוז ומחולל גרפים'!$A13,'נתוני 2008'!$B$1:$B$35,0),MATCH('ריכוז ומחולל גרפים'!AS$20,'נתוני 2008'!$B$1:$BY$1,0))</f>
        <v>7.6615358828952145</v>
      </c>
      <c r="AT13" s="118">
        <f>INDEX('נתוני 2008'!$B$1:$BY$35,MATCH('ריכוז ומחולל גרפים'!$A13,'נתוני 2008'!$B$1:$B$35,0),MATCH('ריכוז ומחולל גרפים'!AT$20,'נתוני 2008'!$B$1:$BY$1,0))</f>
        <v>1.0358846063638496</v>
      </c>
      <c r="AU13" s="118">
        <f>INDEX('נתוני 2008'!$B$1:$BY$35,MATCH('ריכוז ומחולל גרפים'!$A13,'נתוני 2008'!$B$1:$B$35,0),MATCH('ריכוז ומחולל גרפים'!AU$20,'נתוני 2008'!$B$1:$BY$1,0))</f>
        <v>5.1392372221741764</v>
      </c>
      <c r="AV13" s="118">
        <f>INDEX('נתוני 2008'!$B$1:$BY$35,MATCH('ריכוז ומחולל גרפים'!$A13,'נתוני 2008'!$B$1:$B$35,0),MATCH('ריכוז ומחולל גרפים'!AV$20,'נתוני 2008'!$B$1:$BY$1,0))</f>
        <v>5.873600322808433</v>
      </c>
      <c r="AW13" s="118">
        <f>INDEX('נתוני 2008'!$B$1:$BY$35,MATCH('ריכוז ומחולל גרפים'!$A13,'נתוני 2008'!$B$1:$B$35,0),MATCH('ריכוז ומחולל גרפים'!AW$20,'נתוני 2008'!$B$1:$BY$1,0))</f>
        <v>6.2588625968762406</v>
      </c>
      <c r="AX13" s="118">
        <f>INDEX('נתוני 2008'!$B$1:$BY$35,MATCH('ריכוז ומחולל גרפים'!$A13,'נתוני 2008'!$B$1:$B$35,0),MATCH('ריכוז ומחולל גרפים'!AX$20,'נתוני 2008'!$B$1:$BY$1,0))</f>
        <v>4.8120300751879697</v>
      </c>
      <c r="AY13" s="118">
        <f>INDEX('נתוני 2008'!$B$1:$BY$35,MATCH('ריכוז ומחולל גרפים'!$A13,'נתוני 2008'!$B$1:$B$35,0),MATCH('ריכוז ומחולל גרפים'!AY$20,'נתוני 2008'!$B$1:$BY$1,0))</f>
        <v>0.79226314064036718</v>
      </c>
      <c r="AZ13" s="118">
        <f>INDEX('נתוני 2008'!$B$1:$BY$35,MATCH('ריכוז ומחולל גרפים'!$A13,'נתוני 2008'!$B$1:$B$35,0),MATCH('ריכוז ומחולל גרפים'!AZ$20,'נתוני 2008'!$B$1:$BY$1,0))</f>
        <v>6.3270422731387983</v>
      </c>
      <c r="BA13" s="118">
        <f>INDEX('נתוני 2008'!$B$1:$BY$35,MATCH('ריכוז ומחולל גרפים'!$A13,'נתוני 2008'!$B$1:$B$35,0),MATCH('ריכוז ומחולל גרפים'!BA$20,'נתוני 2008'!$B$1:$BY$1,0))</f>
        <v>5.9476129445690482</v>
      </c>
      <c r="BB13" s="118">
        <f>INDEX('נתוני 2008'!$B$1:$BY$35,MATCH('ריכוז ומחולל גרפים'!$A13,'נתוני 2008'!$B$1:$B$35,0),MATCH('ריכוז ומחולל גרפים'!BB$20,'נתוני 2008'!$B$1:$BY$1,0))</f>
        <v>7.6176559786054971</v>
      </c>
      <c r="BC13" s="118">
        <f>INDEX('נתוני 2008'!$B$1:$BY$35,MATCH('ריכוז ומחולל גרפים'!$A13,'נתוני 2008'!$B$1:$B$35,0),MATCH('ריכוז ומחולל גרפים'!BC$20,'נתוני 2008'!$B$1:$BY$1,0))</f>
        <v>5.6533266528882491</v>
      </c>
      <c r="BD13" s="118">
        <f>INDEX('נתוני 2008'!$B$1:$BY$35,MATCH('ריכוז ומחולל גרפים'!$A13,'נתוני 2008'!$B$1:$B$35,0),MATCH('ריכוז ומחולל גרפים'!BD$20,'נתוני 2008'!$B$1:$BY$1,0))</f>
        <v>9.210490182617054</v>
      </c>
      <c r="BE13" s="118">
        <f>INDEX('נתוני 2008'!$B$1:$BY$35,MATCH('ריכוז ומחולל גרפים'!$A13,'נתוני 2008'!$B$1:$B$35,0),MATCH('ריכוז ומחולל גרפים'!BE$20,'נתוני 2008'!$B$1:$BY$1,0))</f>
        <v>8.2328052988138118</v>
      </c>
      <c r="BF13" s="118">
        <f>INDEX('נתוני 2008'!$B$1:$BY$35,MATCH('ריכוז ומחולל גרפים'!$A13,'נתוני 2008'!$B$1:$B$35,0),MATCH('ריכוז ומחולל גרפים'!BF$20,'נתוני 2008'!$B$1:$BY$1,0))</f>
        <v>3.0203711173860426</v>
      </c>
      <c r="BG13" s="118">
        <f>INDEX('נתוני 2008'!$B$1:$BY$35,MATCH('ריכוז ומחולל גרפים'!$A13,'נתוני 2008'!$B$1:$B$35,0),MATCH('ריכוז ומחולל גרפים'!BG$20,'נתוני 2008'!$B$1:$BY$1,0))</f>
        <v>3.8267375822590823</v>
      </c>
      <c r="BH13" s="118">
        <f>INDEX('נתוני 2008'!$B$1:$BY$35,MATCH('ריכוז ומחולל גרפים'!$A13,'נתוני 2008'!$B$1:$B$35,0),MATCH('ריכוז ומחולל גרפים'!BH$20,'נתוני 2008'!$B$1:$BY$1,0))</f>
        <v>2.4219214945532643</v>
      </c>
      <c r="BI13" s="118">
        <f>INDEX('נתוני 2008'!$B$1:$BY$35,MATCH('ריכוז ומחולל גרפים'!$A13,'נתוני 2008'!$B$1:$B$35,0),MATCH('ריכוז ומחולל גרפים'!BI$20,'נתוני 2008'!$B$1:$BY$1,0))</f>
        <v>4.8692683272006789</v>
      </c>
      <c r="BJ13" s="118">
        <f>INDEX('נתוני 2008'!$B$1:$BY$35,MATCH('ריכוז ומחולל גרפים'!$A13,'נתוני 2008'!$B$1:$B$35,0),MATCH('ריכוז ומחולל גרפים'!BJ$20,'נתוני 2008'!$B$1:$BY$1,0))</f>
        <v>0.45824499008275765</v>
      </c>
      <c r="BK13" s="118">
        <f>INDEX('נתוני 2008'!$B$1:$BY$35,MATCH('ריכוז ומחולל גרפים'!$A13,'נתוני 2008'!$B$1:$B$35,0),MATCH('ריכוז ומחולל גרפים'!BK$20,'נתוני 2008'!$B$1:$BY$1,0))</f>
        <v>5.8848503867240138</v>
      </c>
      <c r="BL13" s="118">
        <f>INDEX('נתוני 2008'!$B$1:$BY$35,MATCH('ריכוז ומחולל גרפים'!$A13,'נתוני 2008'!$B$1:$B$35,0),MATCH('ריכוז ומחולל גרפים'!BL$20,'נתוני 2008'!$B$1:$BY$1,0))</f>
        <v>4.0095888110179718</v>
      </c>
      <c r="BM13" s="118">
        <f>INDEX('נתוני 2008'!$B$1:$BY$35,MATCH('ריכוז ומחולל גרפים'!$A13,'נתוני 2008'!$B$1:$B$35,0),MATCH('ריכוז ומחולל גרפים'!BM$20,'נתוני 2008'!$B$1:$BY$1,0))</f>
        <v>9.6941663687283999</v>
      </c>
      <c r="BN13" s="118">
        <f>INDEX('נתוני 2008'!$B$1:$BY$35,MATCH('ריכוז ומחולל גרפים'!$A13,'נתוני 2008'!$B$1:$B$35,0),MATCH('ריכוז ומחולל גרפים'!BN$20,'נתוני 2008'!$B$1:$BY$1,0))</f>
        <v>6.8340741896072164</v>
      </c>
      <c r="BO13" s="118">
        <f>INDEX('נתוני 2008'!$B$1:$BY$35,MATCH('ריכוז ומחולל גרפים'!$A13,'נתוני 2008'!$B$1:$B$35,0),MATCH('ריכוז ומחולל גרפים'!BO$20,'נתוני 2008'!$B$1:$BY$1,0))</f>
        <v>5.2425087489063866</v>
      </c>
      <c r="BP13" s="118">
        <f>INDEX('נתוני 2008'!$B$1:$BY$35,MATCH('ריכוז ומחולל גרפים'!$A13,'נתוני 2008'!$B$1:$B$35,0),MATCH('ריכוז ומחולל גרפים'!BP$20,'נתוני 2008'!$B$1:$BY$1,0))</f>
        <v>3.8370416151627524</v>
      </c>
      <c r="BQ13" s="118">
        <f>INDEX('נתוני 2008'!$B$1:$BY$35,MATCH('ריכוז ומחולל גרפים'!$A13,'נתוני 2008'!$B$1:$B$35,0),MATCH('ריכוז ומחולל גרפים'!BQ$20,'נתוני 2008'!$B$1:$BY$1,0))</f>
        <v>1.4687777364216794</v>
      </c>
      <c r="BR13" s="118">
        <f>INDEX('נתוני 2008'!$B$1:$BY$35,MATCH('ריכוז ומחולל גרפים'!$A13,'נתוני 2008'!$B$1:$B$35,0),MATCH('ריכוז ומחולל גרפים'!BR$20,'נתוני 2008'!$B$1:$BY$1,0))</f>
        <v>7.4908017978535826</v>
      </c>
    </row>
    <row r="14" spans="1:71" x14ac:dyDescent="0.3">
      <c r="A14" s="4" t="s">
        <v>324</v>
      </c>
      <c r="B14" s="117">
        <f>INDEX('נתוני 2008'!$B$1:$BY$35,MATCH('ריכוז ומחולל גרפים'!$A14,'נתוני 2008'!$B$1:$B$35,0),MATCH('ריכוז ומחולל גרפים'!B$20,'נתוני 2008'!$B$1:$BY$1,0))</f>
        <v>0</v>
      </c>
      <c r="C14" s="117">
        <f>INDEX('נתוני 2008'!$B$1:$BY$35,MATCH('ריכוז ומחולל גרפים'!$A14,'נתוני 2008'!$B$1:$B$35,0),MATCH('ריכוז ומחולל גרפים'!C$20,'נתוני 2008'!$B$1:$BY$1,0))</f>
        <v>15.6</v>
      </c>
      <c r="D14" s="117">
        <f>INDEX('נתוני 2008'!$B$1:$BY$35,MATCH('ריכוז ומחולל גרפים'!$A14,'נתוני 2008'!$B$1:$B$35,0),MATCH('ריכוז ומחולל גרפים'!D$20,'נתוני 2008'!$B$1:$BY$1,0))</f>
        <v>39.1</v>
      </c>
      <c r="E14" s="117">
        <f>INDEX('נתוני 2008'!$B$1:$BY$35,MATCH('ריכוז ומחולל גרפים'!$A14,'נתוני 2008'!$B$1:$B$35,0),MATCH('ריכוז ומחולל גרפים'!E$20,'נתוני 2008'!$B$1:$BY$1,0))</f>
        <v>22.5</v>
      </c>
      <c r="F14" s="117">
        <f>INDEX('נתוני 2008'!$B$1:$BY$35,MATCH('ריכוז ומחולל גרפים'!$A14,'נתוני 2008'!$B$1:$B$35,0),MATCH('ריכוז ומחולל גרפים'!F$20,'נתוני 2008'!$B$1:$BY$1,0))</f>
        <v>3.4</v>
      </c>
      <c r="G14" s="117">
        <f>INDEX('נתוני 2008'!$B$1:$BY$35,MATCH('ריכוז ומחולל גרפים'!$A14,'נתוני 2008'!$B$1:$B$35,0),MATCH('ריכוז ומחולל גרפים'!G$20,'נתוני 2008'!$B$1:$BY$1,0))</f>
        <v>42</v>
      </c>
      <c r="H14" s="117">
        <f>INDEX('נתוני 2008'!$B$1:$BY$35,MATCH('ריכוז ומחולל גרפים'!$A14,'נתוני 2008'!$B$1:$B$35,0),MATCH('ריכוז ומחולל גרפים'!H$20,'נתוני 2008'!$B$1:$BY$1,0))</f>
        <v>33.9</v>
      </c>
      <c r="I14" s="117">
        <f>INDEX('נתוני 2008'!$B$1:$BY$35,MATCH('ריכוז ומחולל גרפים'!$A14,'נתוני 2008'!$B$1:$B$35,0),MATCH('ריכוז ומחולל גרפים'!I$20,'נתוני 2008'!$B$1:$BY$1,0))</f>
        <v>32.700000000000003</v>
      </c>
      <c r="J14" s="117">
        <f>INDEX('נתוני 2008'!$B$1:$BY$35,MATCH('ריכוז ומחולל גרפים'!$A14,'נתוני 2008'!$B$1:$B$35,0),MATCH('ריכוז ומחולל גרפים'!J$20,'נתוני 2008'!$B$1:$BY$1,0))</f>
        <v>29.3</v>
      </c>
      <c r="K14" s="117">
        <f>INDEX('נתוני 2008'!$B$1:$BY$35,MATCH('ריכוז ומחולל גרפים'!$A14,'נתוני 2008'!$B$1:$B$35,0),MATCH('ריכוז ומחולל גרפים'!K$20,'נתוני 2008'!$B$1:$BY$1,0))</f>
        <v>6.4</v>
      </c>
      <c r="L14" s="117">
        <f>INDEX('נתוני 2008'!$B$1:$BY$35,MATCH('ריכוז ומחולל גרפים'!$A14,'נתוני 2008'!$B$1:$B$35,0),MATCH('ריכוז ומחולל גרפים'!L$20,'נתוני 2008'!$B$1:$BY$1,0))</f>
        <v>22</v>
      </c>
      <c r="M14" s="117">
        <f>INDEX('נתוני 2008'!$B$1:$BY$35,MATCH('ריכוז ומחולל גרפים'!$A14,'נתוני 2008'!$B$1:$B$35,0),MATCH('ריכוז ומחולל גרפים'!M$20,'נתוני 2008'!$B$1:$BY$1,0))</f>
        <v>6</v>
      </c>
      <c r="N14" s="117">
        <f>INDEX('נתוני 2008'!$B$1:$BY$35,MATCH('ריכוז ומחולל גרפים'!$A14,'נתוני 2008'!$B$1:$B$35,0),MATCH('ריכוז ומחולל גרפים'!N$20,'נתוני 2008'!$B$1:$BY$1,0))</f>
        <v>34.4</v>
      </c>
      <c r="O14" s="117">
        <f>INDEX('נתוני 2008'!$B$1:$BY$35,MATCH('ריכוז ומחולל גרפים'!$A14,'נתוני 2008'!$B$1:$B$35,0),MATCH('ריכוז ומחולל גרפים'!O$20,'נתוני 2008'!$B$1:$BY$1,0))</f>
        <v>7.1</v>
      </c>
      <c r="P14" s="117">
        <f>INDEX('נתוני 2008'!$B$1:$BY$35,MATCH('ריכוז ומחולל גרפים'!$A14,'נתוני 2008'!$B$1:$B$35,0),MATCH('ריכוז ומחולל גרפים'!P$20,'נתוני 2008'!$B$1:$BY$1,0))</f>
        <v>6.7</v>
      </c>
      <c r="Q14" s="117">
        <f>INDEX('נתוני 2008'!$B$1:$BY$35,MATCH('ריכוז ומחולל גרפים'!$A14,'נתוני 2008'!$B$1:$B$35,0),MATCH('ריכוז ומחולל גרפים'!Q$20,'נתוני 2008'!$B$1:$BY$1,0))</f>
        <v>20.100000000000001</v>
      </c>
      <c r="R14" s="117">
        <f>INDEX('נתוני 2008'!$B$1:$BY$35,MATCH('ריכוז ומחולל גרפים'!$A14,'נתוני 2008'!$B$1:$B$35,0),MATCH('ריכוז ומחולל גרפים'!R$20,'נתוני 2008'!$B$1:$BY$1,0))</f>
        <v>6.6</v>
      </c>
      <c r="S14" s="117">
        <f>INDEX('נתוני 2008'!$B$1:$BY$35,MATCH('ריכוז ומחולל גרפים'!$A14,'נתוני 2008'!$B$1:$B$35,0),MATCH('ריכוז ומחולל גרפים'!S$20,'נתוני 2008'!$B$1:$BY$1,0))</f>
        <v>10.9</v>
      </c>
      <c r="T14" s="117">
        <f>INDEX('נתוני 2008'!$B$1:$BY$35,MATCH('ריכוז ומחולל גרפים'!$A14,'נתוני 2008'!$B$1:$B$35,0),MATCH('ריכוז ומחולל גרפים'!T$20,'נתוני 2008'!$B$1:$BY$1,0))</f>
        <v>27.8</v>
      </c>
      <c r="U14" s="117">
        <f>INDEX('נתוני 2008'!$B$1:$BY$35,MATCH('ריכוז ומחולל גרפים'!$A14,'נתוני 2008'!$B$1:$B$35,0),MATCH('ריכוז ומחולל גרפים'!U$20,'נתוני 2008'!$B$1:$BY$1,0))</f>
        <v>18.100000000000001</v>
      </c>
      <c r="V14" s="117">
        <f>INDEX('נתוני 2008'!$B$1:$BY$35,MATCH('ריכוז ומחולל גרפים'!$A14,'נתוני 2008'!$B$1:$B$35,0),MATCH('ריכוז ומחולל גרפים'!V$20,'נתוני 2008'!$B$1:$BY$1,0))</f>
        <v>24.2</v>
      </c>
      <c r="W14" s="117">
        <f>INDEX('נתוני 2008'!$B$1:$BY$35,MATCH('ריכוז ומחולל גרפים'!$A14,'נתוני 2008'!$B$1:$B$35,0),MATCH('ריכוז ומחולל גרפים'!W$20,'נתוני 2008'!$B$1:$BY$1,0))</f>
        <v>15.4</v>
      </c>
      <c r="X14" s="117">
        <f>INDEX('נתוני 2008'!$B$1:$BY$35,MATCH('ריכוז ומחולל גרפים'!$A14,'נתוני 2008'!$B$1:$B$35,0),MATCH('ריכוז ומחולל גרפים'!X$20,'נתוני 2008'!$B$1:$BY$1,0))</f>
        <v>0</v>
      </c>
      <c r="Y14" s="117">
        <f>INDEX('נתוני 2008'!$B$1:$BY$35,MATCH('ריכוז ומחולל גרפים'!$A14,'נתוני 2008'!$B$1:$B$35,0),MATCH('ריכוז ומחולל גרפים'!Y$20,'נתוני 2008'!$B$1:$BY$1,0))</f>
        <v>18.600000000000001</v>
      </c>
      <c r="Z14" s="117">
        <f>INDEX('נתוני 2008'!$B$1:$BY$35,MATCH('ריכוז ומחולל גרפים'!$A14,'נתוני 2008'!$B$1:$B$35,0),MATCH('ריכוז ומחולל גרפים'!Z$20,'נתוני 2008'!$B$1:$BY$1,0))</f>
        <v>0</v>
      </c>
      <c r="AA14" s="117">
        <f>INDEX('נתוני 2008'!$B$1:$BY$35,MATCH('ריכוז ומחולל גרפים'!$A14,'נתוני 2008'!$B$1:$B$35,0),MATCH('ריכוז ומחולל גרפים'!AA$20,'נתוני 2008'!$B$1:$BY$1,0))</f>
        <v>12.3</v>
      </c>
      <c r="AB14" s="117">
        <f>INDEX('נתוני 2008'!$B$1:$BY$35,MATCH('ריכוז ומחולל גרפים'!$A14,'נתוני 2008'!$B$1:$B$35,0),MATCH('ריכוז ומחולל גרפים'!AB$20,'נתוני 2008'!$B$1:$BY$1,0))</f>
        <v>5.9</v>
      </c>
      <c r="AC14" s="117">
        <f>INDEX('נתוני 2008'!$B$1:$BY$35,MATCH('ריכוז ומחולל גרפים'!$A14,'נתוני 2008'!$B$1:$B$35,0),MATCH('ריכוז ומחולל גרפים'!AC$20,'נתוני 2008'!$B$1:$BY$1,0))</f>
        <v>24.3</v>
      </c>
      <c r="AD14" s="117">
        <f>INDEX('נתוני 2008'!$B$1:$BY$35,MATCH('ריכוז ומחולל גרפים'!$A14,'נתוני 2008'!$B$1:$B$35,0),MATCH('ריכוז ומחולל גרפים'!AD$20,'נתוני 2008'!$B$1:$BY$1,0))</f>
        <v>8.6</v>
      </c>
      <c r="AE14" s="117">
        <f>INDEX('נתוני 2008'!$B$1:$BY$35,MATCH('ריכוז ומחולל גרפים'!$A14,'נתוני 2008'!$B$1:$B$35,0),MATCH('ריכוז ומחולל גרפים'!AE$20,'נתוני 2008'!$B$1:$BY$1,0))</f>
        <v>13.6</v>
      </c>
      <c r="AF14" s="117">
        <f>INDEX('נתוני 2008'!$B$1:$BY$35,MATCH('ריכוז ומחולל גרפים'!$A14,'נתוני 2008'!$B$1:$B$35,0),MATCH('ריכוז ומחולל גרפים'!AF$20,'נתוני 2008'!$B$1:$BY$1,0))</f>
        <v>0</v>
      </c>
      <c r="AG14" s="117">
        <f>INDEX('נתוני 2008'!$B$1:$BY$35,MATCH('ריכוז ומחולל גרפים'!$A14,'נתוני 2008'!$B$1:$B$35,0),MATCH('ריכוז ומחולל גרפים'!AG$20,'נתוני 2008'!$B$1:$BY$1,0))</f>
        <v>37.9</v>
      </c>
      <c r="AH14" s="117">
        <f>INDEX('נתוני 2008'!$B$1:$BY$35,MATCH('ריכוז ומחולל גרפים'!$A14,'נתוני 2008'!$B$1:$B$35,0),MATCH('ריכוז ומחולל גרפים'!AH$20,'נתוני 2008'!$B$1:$BY$1,0))</f>
        <v>27.5</v>
      </c>
      <c r="AI14" s="117">
        <f>INDEX('נתוני 2008'!$B$1:$BY$35,MATCH('ריכוז ומחולל גרפים'!$A14,'נתוני 2008'!$B$1:$B$35,0),MATCH('ריכוז ומחולל גרפים'!AI$20,'נתוני 2008'!$B$1:$BY$1,0))</f>
        <v>6.4</v>
      </c>
      <c r="AJ14" s="117">
        <f>INDEX('נתוני 2008'!$B$1:$BY$35,MATCH('ריכוז ומחולל גרפים'!$A14,'נתוני 2008'!$B$1:$B$35,0),MATCH('ריכוז ומחולל גרפים'!AJ$20,'נתוני 2008'!$B$1:$BY$1,0))</f>
        <v>9.6</v>
      </c>
      <c r="AK14" s="117">
        <f>INDEX('נתוני 2008'!$B$1:$BY$35,MATCH('ריכוז ומחולל גרפים'!$A14,'נתוני 2008'!$B$1:$B$35,0),MATCH('ריכוז ומחולל גרפים'!AK$20,'נתוני 2008'!$B$1:$BY$1,0))</f>
        <v>15.4</v>
      </c>
      <c r="AL14" s="117">
        <f>INDEX('נתוני 2008'!$B$1:$BY$35,MATCH('ריכוז ומחולל גרפים'!$A14,'נתוני 2008'!$B$1:$B$35,0),MATCH('ריכוז ומחולל גרפים'!AL$20,'נתוני 2008'!$B$1:$BY$1,0))</f>
        <v>34.299999999999997</v>
      </c>
      <c r="AM14" s="117">
        <f>INDEX('נתוני 2008'!$B$1:$BY$35,MATCH('ריכוז ומחולל גרפים'!$A14,'נתוני 2008'!$B$1:$B$35,0),MATCH('ריכוז ומחולל גרפים'!AM$20,'נתוני 2008'!$B$1:$BY$1,0))</f>
        <v>20</v>
      </c>
      <c r="AN14" s="117">
        <f>INDEX('נתוני 2008'!$B$1:$BY$35,MATCH('ריכוז ומחולל גרפים'!$A14,'נתוני 2008'!$B$1:$B$35,0),MATCH('ריכוז ומחולל גרפים'!AN$20,'נתוני 2008'!$B$1:$BY$1,0))</f>
        <v>7.4</v>
      </c>
      <c r="AO14" s="117">
        <f>INDEX('נתוני 2008'!$B$1:$BY$35,MATCH('ריכוז ומחולל גרפים'!$A14,'נתוני 2008'!$B$1:$B$35,0),MATCH('ריכוז ומחולל גרפים'!AO$20,'נתוני 2008'!$B$1:$BY$1,0))</f>
        <v>0</v>
      </c>
      <c r="AP14" s="117">
        <f>INDEX('נתוני 2008'!$B$1:$BY$35,MATCH('ריכוז ומחולל גרפים'!$A14,'נתוני 2008'!$B$1:$B$35,0),MATCH('ריכוז ומחולל גרפים'!AP$20,'נתוני 2008'!$B$1:$BY$1,0))</f>
        <v>43.4</v>
      </c>
      <c r="AQ14" s="117">
        <f>INDEX('נתוני 2008'!$B$1:$BY$35,MATCH('ריכוז ומחולל גרפים'!$A14,'נתוני 2008'!$B$1:$B$35,0),MATCH('ריכוז ומחולל גרפים'!AQ$20,'נתוני 2008'!$B$1:$BY$1,0))</f>
        <v>30.1</v>
      </c>
      <c r="AR14" s="117">
        <f>INDEX('נתוני 2008'!$B$1:$BY$35,MATCH('ריכוז ומחולל גרפים'!$A14,'נתוני 2008'!$B$1:$B$35,0),MATCH('ריכוז ומחולל גרפים'!AR$20,'נתוני 2008'!$B$1:$BY$1,0))</f>
        <v>17</v>
      </c>
      <c r="AS14" s="117">
        <f>INDEX('נתוני 2008'!$B$1:$BY$35,MATCH('ריכוז ומחולל גרפים'!$A14,'נתוני 2008'!$B$1:$B$35,0),MATCH('ריכוז ומחולל גרפים'!AS$20,'נתוני 2008'!$B$1:$BY$1,0))</f>
        <v>27.5</v>
      </c>
      <c r="AT14" s="117">
        <f>INDEX('נתוני 2008'!$B$1:$BY$35,MATCH('ריכוז ומחולל גרפים'!$A14,'נתוני 2008'!$B$1:$B$35,0),MATCH('ריכוז ומחולל גרפים'!AT$20,'נתוני 2008'!$B$1:$BY$1,0))</f>
        <v>0</v>
      </c>
      <c r="AU14" s="117">
        <f>INDEX('נתוני 2008'!$B$1:$BY$35,MATCH('ריכוז ומחולל גרפים'!$A14,'נתוני 2008'!$B$1:$B$35,0),MATCH('ריכוז ומחולל גרפים'!AU$20,'נתוני 2008'!$B$1:$BY$1,0))</f>
        <v>19.7</v>
      </c>
      <c r="AV14" s="117">
        <f>INDEX('נתוני 2008'!$B$1:$BY$35,MATCH('ריכוז ומחולל גרפים'!$A14,'נתוני 2008'!$B$1:$B$35,0),MATCH('ריכוז ומחולל גרפים'!AV$20,'נתוני 2008'!$B$1:$BY$1,0))</f>
        <v>27.8</v>
      </c>
      <c r="AW14" s="117">
        <f>INDEX('נתוני 2008'!$B$1:$BY$35,MATCH('ריכוז ומחולל גרפים'!$A14,'נתוני 2008'!$B$1:$B$35,0),MATCH('ריכוז ומחולל גרפים'!AW$20,'נתוני 2008'!$B$1:$BY$1,0))</f>
        <v>21.7</v>
      </c>
      <c r="AX14" s="117">
        <f>INDEX('נתוני 2008'!$B$1:$BY$35,MATCH('ריכוז ומחולל גרפים'!$A14,'נתוני 2008'!$B$1:$B$35,0),MATCH('ריכוז ומחולל גרפים'!AX$20,'נתוני 2008'!$B$1:$BY$1,0))</f>
        <v>17.100000000000001</v>
      </c>
      <c r="AY14" s="117">
        <f>INDEX('נתוני 2008'!$B$1:$BY$35,MATCH('ריכוז ומחולל גרפים'!$A14,'נתוני 2008'!$B$1:$B$35,0),MATCH('ריכוז ומחולל גרפים'!AY$20,'נתוני 2008'!$B$1:$BY$1,0))</f>
        <v>0</v>
      </c>
      <c r="AZ14" s="117">
        <f>INDEX('נתוני 2008'!$B$1:$BY$35,MATCH('ריכוז ומחולל גרפים'!$A14,'נתוני 2008'!$B$1:$B$35,0),MATCH('ריכוז ומחולל גרפים'!AZ$20,'נתוני 2008'!$B$1:$BY$1,0))</f>
        <v>6.6</v>
      </c>
      <c r="BA14" s="117">
        <f>INDEX('נתוני 2008'!$B$1:$BY$35,MATCH('ריכוז ומחולל גרפים'!$A14,'נתוני 2008'!$B$1:$B$35,0),MATCH('ריכוז ומחולל גרפים'!BA$20,'נתוני 2008'!$B$1:$BY$1,0))</f>
        <v>20</v>
      </c>
      <c r="BB14" s="117">
        <f>INDEX('נתוני 2008'!$B$1:$BY$35,MATCH('ריכוז ומחולל גרפים'!$A14,'נתוני 2008'!$B$1:$B$35,0),MATCH('ריכוז ומחולל גרפים'!BB$20,'נתוני 2008'!$B$1:$BY$1,0))</f>
        <v>21.6</v>
      </c>
      <c r="BC14" s="117">
        <f>INDEX('נתוני 2008'!$B$1:$BY$35,MATCH('ריכוז ומחולל גרפים'!$A14,'נתוני 2008'!$B$1:$B$35,0),MATCH('ריכוז ומחולל גרפים'!BC$20,'נתוני 2008'!$B$1:$BY$1,0))</f>
        <v>29.6</v>
      </c>
      <c r="BD14" s="117">
        <f>INDEX('נתוני 2008'!$B$1:$BY$35,MATCH('ריכוז ומחולל גרפים'!$A14,'נתוני 2008'!$B$1:$B$35,0),MATCH('ריכוז ומחולל גרפים'!BD$20,'נתוני 2008'!$B$1:$BY$1,0))</f>
        <v>36.5</v>
      </c>
      <c r="BE14" s="117">
        <f>INDEX('נתוני 2008'!$B$1:$BY$35,MATCH('ריכוז ומחולל גרפים'!$A14,'נתוני 2008'!$B$1:$B$35,0),MATCH('ריכוז ומחולל גרפים'!BE$20,'נתוני 2008'!$B$1:$BY$1,0))</f>
        <v>22.3</v>
      </c>
      <c r="BF14" s="117">
        <f>INDEX('נתוני 2008'!$B$1:$BY$35,MATCH('ריכוז ומחולל גרפים'!$A14,'נתוני 2008'!$B$1:$B$35,0),MATCH('ריכוז ומחולל גרפים'!BF$20,'נתוני 2008'!$B$1:$BY$1,0))</f>
        <v>20.9</v>
      </c>
      <c r="BG14" s="117">
        <f>INDEX('נתוני 2008'!$B$1:$BY$35,MATCH('ריכוז ומחולל גרפים'!$A14,'נתוני 2008'!$B$1:$B$35,0),MATCH('ריכוז ומחולל גרפים'!BG$20,'נתוני 2008'!$B$1:$BY$1,0))</f>
        <v>16.7</v>
      </c>
      <c r="BH14" s="117">
        <f>INDEX('נתוני 2008'!$B$1:$BY$35,MATCH('ריכוז ומחולל גרפים'!$A14,'נתוני 2008'!$B$1:$B$35,0),MATCH('ריכוז ומחולל גרפים'!BH$20,'נתוני 2008'!$B$1:$BY$1,0))</f>
        <v>6.5</v>
      </c>
      <c r="BI14" s="117">
        <f>INDEX('נתוני 2008'!$B$1:$BY$35,MATCH('ריכוז ומחולל גרפים'!$A14,'נתוני 2008'!$B$1:$B$35,0),MATCH('ריכוז ומחולל גרפים'!BI$20,'נתוני 2008'!$B$1:$BY$1,0))</f>
        <v>19.100000000000001</v>
      </c>
      <c r="BJ14" s="117">
        <f>INDEX('נתוני 2008'!$B$1:$BY$35,MATCH('ריכוז ומחולל גרפים'!$A14,'נתוני 2008'!$B$1:$B$35,0),MATCH('ריכוז ומחולל גרפים'!BJ$20,'נתוני 2008'!$B$1:$BY$1,0))</f>
        <v>0</v>
      </c>
      <c r="BK14" s="117">
        <f>INDEX('נתוני 2008'!$B$1:$BY$35,MATCH('ריכוז ומחולל גרפים'!$A14,'נתוני 2008'!$B$1:$B$35,0),MATCH('ריכוז ומחולל גרפים'!BK$20,'נתוני 2008'!$B$1:$BY$1,0))</f>
        <v>18.899999999999999</v>
      </c>
      <c r="BL14" s="117">
        <f>INDEX('נתוני 2008'!$B$1:$BY$35,MATCH('ריכוז ומחולל גרפים'!$A14,'נתוני 2008'!$B$1:$B$35,0),MATCH('ריכוז ומחולל גרפים'!BL$20,'נתוני 2008'!$B$1:$BY$1,0))</f>
        <v>21.2</v>
      </c>
      <c r="BM14" s="117">
        <f>INDEX('נתוני 2008'!$B$1:$BY$35,MATCH('ריכוז ומחולל גרפים'!$A14,'נתוני 2008'!$B$1:$B$35,0),MATCH('ריכוז ומחולל גרפים'!BM$20,'נתוני 2008'!$B$1:$BY$1,0))</f>
        <v>10.5</v>
      </c>
      <c r="BN14" s="117">
        <f>INDEX('נתוני 2008'!$B$1:$BY$35,MATCH('ריכוז ומחולל גרפים'!$A14,'נתוני 2008'!$B$1:$B$35,0),MATCH('ריכוז ומחולל גרפים'!BN$20,'נתוני 2008'!$B$1:$BY$1,0))</f>
        <v>4.4000000000000004</v>
      </c>
      <c r="BO14" s="117">
        <f>INDEX('נתוני 2008'!$B$1:$BY$35,MATCH('ריכוז ומחולל גרפים'!$A14,'נתוני 2008'!$B$1:$B$35,0),MATCH('ריכוז ומחולל גרפים'!BO$20,'נתוני 2008'!$B$1:$BY$1,0))</f>
        <v>15.2</v>
      </c>
      <c r="BP14" s="117">
        <f>INDEX('נתוני 2008'!$B$1:$BY$35,MATCH('ריכוז ומחולל גרפים'!$A14,'נתוני 2008'!$B$1:$B$35,0),MATCH('ריכוז ומחולל גרפים'!BP$20,'נתוני 2008'!$B$1:$BY$1,0))</f>
        <v>33.4</v>
      </c>
      <c r="BQ14" s="117">
        <f>INDEX('נתוני 2008'!$B$1:$BY$35,MATCH('ריכוז ומחולל גרפים'!$A14,'נתוני 2008'!$B$1:$B$35,0),MATCH('ריכוז ומחולל גרפים'!BQ$20,'נתוני 2008'!$B$1:$BY$1,0))</f>
        <v>0</v>
      </c>
      <c r="BR14" s="117">
        <f>INDEX('נתוני 2008'!$B$1:$BY$35,MATCH('ריכוז ומחולל גרפים'!$A14,'נתוני 2008'!$B$1:$B$35,0),MATCH('ריכוז ומחולל גרפים'!BR$20,'נתוני 2008'!$B$1:$BY$1,0))</f>
        <v>12.7</v>
      </c>
    </row>
    <row r="15" spans="1:71" x14ac:dyDescent="0.3">
      <c r="A15" s="4" t="s">
        <v>382</v>
      </c>
      <c r="B15" s="117" t="str">
        <f>INDEX('נתוני 2008'!$B$1:$BY$35,MATCH('ריכוז ומחולל גרפים'!$A15,'נתוני 2008'!$B$1:$B$35,0),MATCH('ריכוז ומחולל גרפים'!B$20,'נתוני 2008'!$B$1:$BY$1,0))</f>
        <v>-</v>
      </c>
      <c r="C15" s="117" t="str">
        <f>INDEX('נתוני 2008'!$B$1:$BY$35,MATCH('ריכוז ומחולל גרפים'!$A15,'נתוני 2008'!$B$1:$B$35,0),MATCH('ריכוז ומחולל גרפים'!C$20,'נתוני 2008'!$B$1:$BY$1,0))</f>
        <v>38.2</v>
      </c>
      <c r="D15" s="117" t="str">
        <f>INDEX('נתוני 2008'!$B$1:$BY$35,MATCH('ריכוז ומחולל גרפים'!$A15,'נתוני 2008'!$B$1:$B$35,0),MATCH('ריכוז ומחולל גרפים'!D$20,'נתוני 2008'!$B$1:$BY$1,0))</f>
        <v>48.6</v>
      </c>
      <c r="E15" s="117" t="str">
        <f>INDEX('נתוני 2008'!$B$1:$BY$35,MATCH('ריכוז ומחולל גרפים'!$A15,'נתוני 2008'!$B$1:$B$35,0),MATCH('ריכוז ומחולל גרפים'!E$20,'נתוני 2008'!$B$1:$BY$1,0))</f>
        <v>29.7</v>
      </c>
      <c r="F15" s="117" t="str">
        <f>INDEX('נתוני 2008'!$B$1:$BY$35,MATCH('ריכוז ומחולל גרפים'!$A15,'נתוני 2008'!$B$1:$B$35,0),MATCH('ריכוז ומחולל גרפים'!F$20,'נתוני 2008'!$B$1:$BY$1,0))</f>
        <v>52.6</v>
      </c>
      <c r="G15" s="117" t="str">
        <f>INDEX('נתוני 2008'!$B$1:$BY$35,MATCH('ריכוז ומחולל גרפים'!$A15,'נתוני 2008'!$B$1:$B$35,0),MATCH('ריכוז ומחולל גרפים'!G$20,'נתוני 2008'!$B$1:$BY$1,0))</f>
        <v>22.7</v>
      </c>
      <c r="H15" s="117" t="str">
        <f>INDEX('נתוני 2008'!$B$1:$BY$35,MATCH('ריכוז ומחולל גרפים'!$A15,'נתוני 2008'!$B$1:$B$35,0),MATCH('ריכוז ומחולל גרפים'!H$20,'נתוני 2008'!$B$1:$BY$1,0))</f>
        <v>29.4</v>
      </c>
      <c r="I15" s="117" t="str">
        <f>INDEX('נתוני 2008'!$B$1:$BY$35,MATCH('ריכוז ומחולל גרפים'!$A15,'נתוני 2008'!$B$1:$B$35,0),MATCH('ריכוז ומחולל גרפים'!I$20,'נתוני 2008'!$B$1:$BY$1,0))</f>
        <v>29.2</v>
      </c>
      <c r="J15" s="117" t="str">
        <f>INDEX('נתוני 2008'!$B$1:$BY$35,MATCH('ריכוז ומחולל גרפים'!$A15,'נתוני 2008'!$B$1:$B$35,0),MATCH('ריכוז ומחולל גרפים'!J$20,'נתוני 2008'!$B$1:$BY$1,0))</f>
        <v>33.0</v>
      </c>
      <c r="K15" s="117" t="str">
        <f>INDEX('נתוני 2008'!$B$1:$BY$35,MATCH('ריכוז ומחולל גרפים'!$A15,'נתוני 2008'!$B$1:$B$35,0),MATCH('ריכוז ומחולל גרפים'!K$20,'נתוני 2008'!$B$1:$BY$1,0))</f>
        <v>42.9</v>
      </c>
      <c r="L15" s="117" t="str">
        <f>INDEX('נתוני 2008'!$B$1:$BY$35,MATCH('ריכוז ומחולל גרפים'!$A15,'נתוני 2008'!$B$1:$B$35,0),MATCH('ריכוז ומחולל גרפים'!L$20,'נתוני 2008'!$B$1:$BY$1,0))</f>
        <v>56.0</v>
      </c>
      <c r="M15" s="117" t="str">
        <f>INDEX('נתוני 2008'!$B$1:$BY$35,MATCH('ריכוז ומחולל גרפים'!$A15,'נתוני 2008'!$B$1:$B$35,0),MATCH('ריכוז ומחולל גרפים'!M$20,'נתוני 2008'!$B$1:$BY$1,0))</f>
        <v>43.9</v>
      </c>
      <c r="N15" s="117" t="str">
        <f>INDEX('נתוני 2008'!$B$1:$BY$35,MATCH('ריכוז ומחולל גרפים'!$A15,'נתוני 2008'!$B$1:$B$35,0),MATCH('ריכוז ומחולל גרפים'!N$20,'נתוני 2008'!$B$1:$BY$1,0))</f>
        <v>26.6</v>
      </c>
      <c r="O15" s="117" t="str">
        <f>INDEX('נתוני 2008'!$B$1:$BY$35,MATCH('ריכוז ומחולל גרפים'!$A15,'נתוני 2008'!$B$1:$B$35,0),MATCH('ריכוז ומחולל גרפים'!O$20,'נתוני 2008'!$B$1:$BY$1,0))</f>
        <v>36.2</v>
      </c>
      <c r="P15" s="117" t="str">
        <f>INDEX('נתוני 2008'!$B$1:$BY$35,MATCH('ריכוז ומחולל גרפים'!$A15,'נתוני 2008'!$B$1:$B$35,0),MATCH('ריכוז ומחולל גרפים'!P$20,'נתוני 2008'!$B$1:$BY$1,0))</f>
        <v>47.1</v>
      </c>
      <c r="Q15" s="117" t="str">
        <f>INDEX('נתוני 2008'!$B$1:$BY$35,MATCH('ריכוז ומחולל גרפים'!$A15,'נתוני 2008'!$B$1:$B$35,0),MATCH('ריכוז ומחולל גרפים'!Q$20,'נתוני 2008'!$B$1:$BY$1,0))</f>
        <v>18.8</v>
      </c>
      <c r="R15" s="117" t="str">
        <f>INDEX('נתוני 2008'!$B$1:$BY$35,MATCH('ריכוז ומחולל גרפים'!$A15,'נתוני 2008'!$B$1:$B$35,0),MATCH('ריכוז ומחולל גרפים'!R$20,'נתוני 2008'!$B$1:$BY$1,0))</f>
        <v>64.2</v>
      </c>
      <c r="S15" s="117" t="str">
        <f>INDEX('נתוני 2008'!$B$1:$BY$35,MATCH('ריכוז ומחולל גרפים'!$A15,'נתוני 2008'!$B$1:$B$35,0),MATCH('ריכוז ומחולל גרפים'!S$20,'נתוני 2008'!$B$1:$BY$1,0))</f>
        <v>40.9</v>
      </c>
      <c r="T15" s="117" t="str">
        <f>INDEX('נתוני 2008'!$B$1:$BY$35,MATCH('ריכוז ומחולל גרפים'!$A15,'נתוני 2008'!$B$1:$B$35,0),MATCH('ריכוז ומחולל גרפים'!T$20,'נתוני 2008'!$B$1:$BY$1,0))</f>
        <v>29.4</v>
      </c>
      <c r="U15" s="117" t="str">
        <f>INDEX('נתוני 2008'!$B$1:$BY$35,MATCH('ריכוז ומחולל גרפים'!$A15,'נתוני 2008'!$B$1:$B$35,0),MATCH('ריכוז ומחולל גרפים'!U$20,'נתוני 2008'!$B$1:$BY$1,0))</f>
        <v>30.6</v>
      </c>
      <c r="V15" s="117" t="str">
        <f>INDEX('נתוני 2008'!$B$1:$BY$35,MATCH('ריכוז ומחולל גרפים'!$A15,'נתוני 2008'!$B$1:$B$35,0),MATCH('ריכוז ומחולל גרפים'!V$20,'נתוני 2008'!$B$1:$BY$1,0))</f>
        <v>36.7</v>
      </c>
      <c r="W15" s="117" t="str">
        <f>INDEX('נתוני 2008'!$B$1:$BY$35,MATCH('ריכוז ומחולל גרפים'!$A15,'נתוני 2008'!$B$1:$B$35,0),MATCH('ריכוז ומחולל גרפים'!W$20,'נתוני 2008'!$B$1:$BY$1,0))</f>
        <v>41.0</v>
      </c>
      <c r="X15" s="117" t="str">
        <f>INDEX('נתוני 2008'!$B$1:$BY$35,MATCH('ריכוז ומחולל גרפים'!$A15,'נתוני 2008'!$B$1:$B$35,0),MATCH('ריכוז ומחולל גרפים'!X$20,'נתוני 2008'!$B$1:$BY$1,0))</f>
        <v>-</v>
      </c>
      <c r="Y15" s="117" t="str">
        <f>INDEX('נתוני 2008'!$B$1:$BY$35,MATCH('ריכוז ומחולל גרפים'!$A15,'נתוני 2008'!$B$1:$B$35,0),MATCH('ריכוז ומחולל גרפים'!Y$20,'נתוני 2008'!$B$1:$BY$1,0))</f>
        <v>53.1</v>
      </c>
      <c r="Z15" s="117" t="str">
        <f>INDEX('נתוני 2008'!$B$1:$BY$35,MATCH('ריכוז ומחולל גרפים'!$A15,'נתוני 2008'!$B$1:$B$35,0),MATCH('ריכוז ומחולל גרפים'!Z$20,'נתוני 2008'!$B$1:$BY$1,0))</f>
        <v>-</v>
      </c>
      <c r="AA15" s="117" t="str">
        <f>INDEX('נתוני 2008'!$B$1:$BY$35,MATCH('ריכוז ומחולל גרפים'!$A15,'נתוני 2008'!$B$1:$B$35,0),MATCH('ריכוז ומחולל גרפים'!AA$20,'נתוני 2008'!$B$1:$BY$1,0))</f>
        <v>27.6</v>
      </c>
      <c r="AB15" s="117" t="str">
        <f>INDEX('נתוני 2008'!$B$1:$BY$35,MATCH('ריכוז ומחולל גרפים'!$A15,'נתוני 2008'!$B$1:$B$35,0),MATCH('ריכוז ומחולל גרפים'!AB$20,'נתוני 2008'!$B$1:$BY$1,0))</f>
        <v>80.0</v>
      </c>
      <c r="AC15" s="117" t="str">
        <f>INDEX('נתוני 2008'!$B$1:$BY$35,MATCH('ריכוז ומחולל גרפים'!$A15,'נתוני 2008'!$B$1:$B$35,0),MATCH('ריכוז ומחולל גרפים'!AC$20,'נתוני 2008'!$B$1:$BY$1,0))</f>
        <v>45.0</v>
      </c>
      <c r="AD15" s="117" t="str">
        <f>INDEX('נתוני 2008'!$B$1:$BY$35,MATCH('ריכוז ומחולל גרפים'!$A15,'נתוני 2008'!$B$1:$B$35,0),MATCH('ריכוז ומחולל גרפים'!AD$20,'נתוני 2008'!$B$1:$BY$1,0))</f>
        <v>29.2</v>
      </c>
      <c r="AE15" s="117" t="str">
        <f>INDEX('נתוני 2008'!$B$1:$BY$35,MATCH('ריכוז ומחולל גרפים'!$A15,'נתוני 2008'!$B$1:$B$35,0),MATCH('ריכוז ומחולל גרפים'!AE$20,'נתוני 2008'!$B$1:$BY$1,0))</f>
        <v>33.5</v>
      </c>
      <c r="AF15" s="117" t="str">
        <f>INDEX('נתוני 2008'!$B$1:$BY$35,MATCH('ריכוז ומחולל גרפים'!$A15,'נתוני 2008'!$B$1:$B$35,0),MATCH('ריכוז ומחולל גרפים'!AF$20,'נתוני 2008'!$B$1:$BY$1,0))</f>
        <v>-</v>
      </c>
      <c r="AG15" s="117" t="str">
        <f>INDEX('נתוני 2008'!$B$1:$BY$35,MATCH('ריכוז ומחולל גרפים'!$A15,'נתוני 2008'!$B$1:$B$35,0),MATCH('ריכוז ומחולל גרפים'!AG$20,'נתוני 2008'!$B$1:$BY$1,0))</f>
        <v>29.9</v>
      </c>
      <c r="AH15" s="117" t="str">
        <f>INDEX('נתוני 2008'!$B$1:$BY$35,MATCH('ריכוז ומחולל גרפים'!$A15,'נתוני 2008'!$B$1:$B$35,0),MATCH('ריכוז ומחולל גרפים'!AH$20,'נתוני 2008'!$B$1:$BY$1,0))</f>
        <v>40.0</v>
      </c>
      <c r="AI15" s="117" t="str">
        <f>INDEX('נתוני 2008'!$B$1:$BY$35,MATCH('ריכוז ומחולל גרפים'!$A15,'נתוני 2008'!$B$1:$B$35,0),MATCH('ריכוז ומחולל גרפים'!AI$20,'נתוני 2008'!$B$1:$BY$1,0))</f>
        <v>46.0</v>
      </c>
      <c r="AJ15" s="117" t="str">
        <f>INDEX('נתוני 2008'!$B$1:$BY$35,MATCH('ריכוז ומחולל גרפים'!$A15,'נתוני 2008'!$B$1:$B$35,0),MATCH('ריכוז ומחולל גרפים'!AJ$20,'נתוני 2008'!$B$1:$BY$1,0))</f>
        <v>56.4</v>
      </c>
      <c r="AK15" s="117" t="str">
        <f>INDEX('נתוני 2008'!$B$1:$BY$35,MATCH('ריכוז ומחולל גרפים'!$A15,'נתוני 2008'!$B$1:$B$35,0),MATCH('ריכוז ומחולל גרפים'!AK$20,'נתוני 2008'!$B$1:$BY$1,0))</f>
        <v>35.2</v>
      </c>
      <c r="AL15" s="117" t="str">
        <f>INDEX('נתוני 2008'!$B$1:$BY$35,MATCH('ריכוז ומחולל גרפים'!$A15,'נתוני 2008'!$B$1:$B$35,0),MATCH('ריכוז ומחולל גרפים'!AL$20,'נתוני 2008'!$B$1:$BY$1,0))</f>
        <v>37.1</v>
      </c>
      <c r="AM15" s="117" t="str">
        <f>INDEX('נתוני 2008'!$B$1:$BY$35,MATCH('ריכוז ומחולל גרפים'!$A15,'נתוני 2008'!$B$1:$B$35,0),MATCH('ריכוז ומחולל גרפים'!AM$20,'נתוני 2008'!$B$1:$BY$1,0))</f>
        <v>34.5</v>
      </c>
      <c r="AN15" s="117" t="str">
        <f>INDEX('נתוני 2008'!$B$1:$BY$35,MATCH('ריכוז ומחולל גרפים'!$A15,'נתוני 2008'!$B$1:$B$35,0),MATCH('ריכוז ומחולל גרפים'!AN$20,'נתוני 2008'!$B$1:$BY$1,0))</f>
        <v>72.0</v>
      </c>
      <c r="AO15" s="117" t="str">
        <f>INDEX('נתוני 2008'!$B$1:$BY$35,MATCH('ריכוז ומחולל גרפים'!$A15,'נתוני 2008'!$B$1:$B$35,0),MATCH('ריכוז ומחולל גרפים'!AO$20,'נתוני 2008'!$B$1:$BY$1,0))</f>
        <v>-</v>
      </c>
      <c r="AP15" s="117" t="str">
        <f>INDEX('נתוני 2008'!$B$1:$BY$35,MATCH('ריכוז ומחולל גרפים'!$A15,'נתוני 2008'!$B$1:$B$35,0),MATCH('ריכוז ומחולל גרפים'!AP$20,'נתוני 2008'!$B$1:$BY$1,0))</f>
        <v>31.4</v>
      </c>
      <c r="AQ15" s="117" t="str">
        <f>INDEX('נתוני 2008'!$B$1:$BY$35,MATCH('ריכוז ומחולל גרפים'!$A15,'נתוני 2008'!$B$1:$B$35,0),MATCH('ריכוז ומחולל גרפים'!AQ$20,'נתוני 2008'!$B$1:$BY$1,0))</f>
        <v>38.5</v>
      </c>
      <c r="AR15" s="117" t="str">
        <f>INDEX('נתוני 2008'!$B$1:$BY$35,MATCH('ריכוז ומחולל גרפים'!$A15,'נתוני 2008'!$B$1:$B$35,0),MATCH('ריכוז ומחולל גרפים'!AR$20,'נתוני 2008'!$B$1:$BY$1,0))</f>
        <v>38.5</v>
      </c>
      <c r="AS15" s="117" t="str">
        <f>INDEX('נתוני 2008'!$B$1:$BY$35,MATCH('ריכוז ומחולל גרפים'!$A15,'נתוני 2008'!$B$1:$B$35,0),MATCH('ריכוז ומחולל גרפים'!AS$20,'נתוני 2008'!$B$1:$BY$1,0))</f>
        <v>29.9</v>
      </c>
      <c r="AT15" s="117" t="str">
        <f>INDEX('נתוני 2008'!$B$1:$BY$35,MATCH('ריכוז ומחולל גרפים'!$A15,'נתוני 2008'!$B$1:$B$35,0),MATCH('ריכוז ומחולל גרפים'!AT$20,'נתוני 2008'!$B$1:$BY$1,0))</f>
        <v>-</v>
      </c>
      <c r="AU15" s="117" t="str">
        <f>INDEX('נתוני 2008'!$B$1:$BY$35,MATCH('ריכוז ומחולל גרפים'!$A15,'נתוני 2008'!$B$1:$B$35,0),MATCH('ריכוז ומחולל גרפים'!AU$20,'נתוני 2008'!$B$1:$BY$1,0))</f>
        <v>32.5</v>
      </c>
      <c r="AV15" s="117" t="str">
        <f>INDEX('נתוני 2008'!$B$1:$BY$35,MATCH('ריכוז ומחולל גרפים'!$A15,'נתוני 2008'!$B$1:$B$35,0),MATCH('ריכוז ומחולל גרפים'!AV$20,'נתוני 2008'!$B$1:$BY$1,0))</f>
        <v>32.8</v>
      </c>
      <c r="AW15" s="117" t="str">
        <f>INDEX('נתוני 2008'!$B$1:$BY$35,MATCH('ריכוז ומחולל גרפים'!$A15,'נתוני 2008'!$B$1:$B$35,0),MATCH('ריכוז ומחולל גרפים'!AW$20,'נתוני 2008'!$B$1:$BY$1,0))</f>
        <v>33.2</v>
      </c>
      <c r="AX15" s="117" t="str">
        <f>INDEX('נתוני 2008'!$B$1:$BY$35,MATCH('ריכוז ומחולל גרפים'!$A15,'נתוני 2008'!$B$1:$B$35,0),MATCH('ריכוז ומחולל גרפים'!AX$20,'נתוני 2008'!$B$1:$BY$1,0))</f>
        <v>50.3</v>
      </c>
      <c r="AY15" s="117" t="str">
        <f>INDEX('נתוני 2008'!$B$1:$BY$35,MATCH('ריכוז ומחולל גרפים'!$A15,'נתוני 2008'!$B$1:$B$35,0),MATCH('ריכוז ומחולל גרפים'!AY$20,'נתוני 2008'!$B$1:$BY$1,0))</f>
        <v>-</v>
      </c>
      <c r="AZ15" s="117" t="str">
        <f>INDEX('נתוני 2008'!$B$1:$BY$35,MATCH('ריכוז ומחולל גרפים'!$A15,'נתוני 2008'!$B$1:$B$35,0),MATCH('ריכוז ומחולל גרפים'!AZ$20,'נתוני 2008'!$B$1:$BY$1,0))</f>
        <v>64.0</v>
      </c>
      <c r="BA15" s="117" t="str">
        <f>INDEX('נתוני 2008'!$B$1:$BY$35,MATCH('ריכוז ומחולל גרפים'!$A15,'נתוני 2008'!$B$1:$B$35,0),MATCH('ריכוז ומחולל גרפים'!BA$20,'נתוני 2008'!$B$1:$BY$1,0))</f>
        <v>32.7</v>
      </c>
      <c r="BB15" s="117" t="str">
        <f>INDEX('נתוני 2008'!$B$1:$BY$35,MATCH('ריכוז ומחולל גרפים'!$A15,'נתוני 2008'!$B$1:$B$35,0),MATCH('ריכוז ומחולל גרפים'!BB$20,'נתוני 2008'!$B$1:$BY$1,0))</f>
        <v>32.5</v>
      </c>
      <c r="BC15" s="117" t="str">
        <f>INDEX('נתוני 2008'!$B$1:$BY$35,MATCH('ריכוז ומחולל גרפים'!$A15,'נתוני 2008'!$B$1:$B$35,0),MATCH('ריכוז ומחולל גרפים'!BC$20,'נתוני 2008'!$B$1:$BY$1,0))</f>
        <v>48.9</v>
      </c>
      <c r="BD15" s="117" t="str">
        <f>INDEX('נתוני 2008'!$B$1:$BY$35,MATCH('ריכוז ומחולל גרפים'!$A15,'נתוני 2008'!$B$1:$B$35,0),MATCH('ריכוז ומחולל גרפים'!BD$20,'נתוני 2008'!$B$1:$BY$1,0))</f>
        <v>37.0</v>
      </c>
      <c r="BE15" s="117" t="str">
        <f>INDEX('נתוני 2008'!$B$1:$BY$35,MATCH('ריכוז ומחולל גרפים'!$A15,'נתוני 2008'!$B$1:$B$35,0),MATCH('ריכוז ומחולל גרפים'!BE$20,'נתוני 2008'!$B$1:$BY$1,0))</f>
        <v>35.4</v>
      </c>
      <c r="BF15" s="117" t="str">
        <f>INDEX('נתוני 2008'!$B$1:$BY$35,MATCH('ריכוז ומחולל גרפים'!$A15,'נתוני 2008'!$B$1:$B$35,0),MATCH('ריכוז ומחולל גרפים'!BF$20,'נתוני 2008'!$B$1:$BY$1,0))</f>
        <v>63.0</v>
      </c>
      <c r="BG15" s="117" t="str">
        <f>INDEX('נתוני 2008'!$B$1:$BY$35,MATCH('ריכוז ומחולל גרפים'!$A15,'נתוני 2008'!$B$1:$B$35,0),MATCH('ריכוז ומחולל גרפים'!BG$20,'נתוני 2008'!$B$1:$BY$1,0))</f>
        <v>75.0</v>
      </c>
      <c r="BH15" s="117" t="str">
        <f>INDEX('נתוני 2008'!$B$1:$BY$35,MATCH('ריכוז ומחולל גרפים'!$A15,'נתוני 2008'!$B$1:$B$35,0),MATCH('ריכוז ומחולל גרפים'!BH$20,'נתוני 2008'!$B$1:$BY$1,0))</f>
        <v>66.7</v>
      </c>
      <c r="BI15" s="117" t="str">
        <f>INDEX('נתוני 2008'!$B$1:$BY$35,MATCH('ריכוז ומחולל גרפים'!$A15,'נתוני 2008'!$B$1:$B$35,0),MATCH('ריכוז ומחולל גרפים'!BI$20,'נתוני 2008'!$B$1:$BY$1,0))</f>
        <v>37.0</v>
      </c>
      <c r="BJ15" s="117" t="str">
        <f>INDEX('נתוני 2008'!$B$1:$BY$35,MATCH('ריכוז ומחולל גרפים'!$A15,'נתוני 2008'!$B$1:$B$35,0),MATCH('ריכוז ומחולל גרפים'!BJ$20,'נתוני 2008'!$B$1:$BY$1,0))</f>
        <v>-</v>
      </c>
      <c r="BK15" s="117" t="str">
        <f>INDEX('נתוני 2008'!$B$1:$BY$35,MATCH('ריכוז ומחולל גרפים'!$A15,'נתוני 2008'!$B$1:$B$35,0),MATCH('ריכוז ומחולל גרפים'!BK$20,'נתוני 2008'!$B$1:$BY$1,0))</f>
        <v>50.5</v>
      </c>
      <c r="BL15" s="117" t="str">
        <f>INDEX('נתוני 2008'!$B$1:$BY$35,MATCH('ריכוז ומחולל גרפים'!$A15,'נתוני 2008'!$B$1:$B$35,0),MATCH('ריכוז ומחולל גרפים'!BL$20,'נתוני 2008'!$B$1:$BY$1,0))</f>
        <v>32.6</v>
      </c>
      <c r="BM15" s="117" t="str">
        <f>INDEX('נתוני 2008'!$B$1:$BY$35,MATCH('ריכוז ומחולל גרפים'!$A15,'נתוני 2008'!$B$1:$B$35,0),MATCH('ריכוז ומחולל גרפים'!BM$20,'נתוני 2008'!$B$1:$BY$1,0))</f>
        <v>41.7</v>
      </c>
      <c r="BN15" s="117" t="str">
        <f>INDEX('נתוני 2008'!$B$1:$BY$35,MATCH('ריכוז ומחולל גרפים'!$A15,'נתוני 2008'!$B$1:$B$35,0),MATCH('ריכוז ומחולל גרפים'!BN$20,'נתוני 2008'!$B$1:$BY$1,0))</f>
        <v>72.1</v>
      </c>
      <c r="BO15" s="117" t="str">
        <f>INDEX('נתוני 2008'!$B$1:$BY$35,MATCH('ריכוז ומחולל גרפים'!$A15,'נתוני 2008'!$B$1:$B$35,0),MATCH('ריכוז ומחולל גרפים'!BO$20,'נתוני 2008'!$B$1:$BY$1,0))</f>
        <v>48.7</v>
      </c>
      <c r="BP15" s="117" t="str">
        <f>INDEX('נתוני 2008'!$B$1:$BY$35,MATCH('ריכוז ומחולל גרפים'!$A15,'נתוני 2008'!$B$1:$B$35,0),MATCH('ריכוז ומחולל גרפים'!BP$20,'נתוני 2008'!$B$1:$BY$1,0))</f>
        <v>25.0</v>
      </c>
      <c r="BQ15" s="117" t="str">
        <f>INDEX('נתוני 2008'!$B$1:$BY$35,MATCH('ריכוז ומחולל גרפים'!$A15,'נתוני 2008'!$B$1:$B$35,0),MATCH('ריכוז ומחולל גרפים'!BQ$20,'נתוני 2008'!$B$1:$BY$1,0))</f>
        <v>-</v>
      </c>
      <c r="BR15" s="117" t="str">
        <f>INDEX('נתוני 2008'!$B$1:$BY$35,MATCH('ריכוז ומחולל גרפים'!$A15,'נתוני 2008'!$B$1:$B$35,0),MATCH('ריכוז ומחולל גרפים'!BR$20,'נתוני 2008'!$B$1:$BY$1,0))</f>
        <v>31.7</v>
      </c>
    </row>
    <row r="16" spans="1:71" x14ac:dyDescent="0.3">
      <c r="A16" s="4" t="s">
        <v>422</v>
      </c>
      <c r="B16" s="117" t="str">
        <f>INDEX('נתוני 2008'!$B$1:$BY$35,MATCH('ריכוז ומחולל גרפים'!$A16,'נתוני 2008'!$B$1:$B$35,0),MATCH('ריכוז ומחולל גרפים'!B$20,'נתוני 2008'!$B$1:$BY$1,0))</f>
        <v>-</v>
      </c>
      <c r="C16" s="117" t="str">
        <f>INDEX('נתוני 2008'!$B$1:$BY$35,MATCH('ריכוז ומחולל גרפים'!$A16,'נתוני 2008'!$B$1:$B$35,0),MATCH('ריכוז ומחולל גרפים'!C$20,'נתוני 2008'!$B$1:$BY$1,0))</f>
        <v>29.4</v>
      </c>
      <c r="D16" s="117" t="str">
        <f>INDEX('נתוני 2008'!$B$1:$BY$35,MATCH('ריכוז ומחולל גרפים'!$A16,'נתוני 2008'!$B$1:$B$35,0),MATCH('ריכוז ומחולל גרפים'!D$20,'נתוני 2008'!$B$1:$BY$1,0))</f>
        <v>22.9</v>
      </c>
      <c r="E16" s="117" t="str">
        <f>INDEX('נתוני 2008'!$B$1:$BY$35,MATCH('ריכוז ומחולל גרפים'!$A16,'נתוני 2008'!$B$1:$B$35,0),MATCH('ריכוז ומחולל גרפים'!E$20,'נתוני 2008'!$B$1:$BY$1,0))</f>
        <v>45.3</v>
      </c>
      <c r="F16" s="117" t="str">
        <f>INDEX('נתוני 2008'!$B$1:$BY$35,MATCH('ריכוז ומחולל גרפים'!$A16,'נתוני 2008'!$B$1:$B$35,0),MATCH('ריכוז ומחולל גרפים'!F$20,'נתוני 2008'!$B$1:$BY$1,0))</f>
        <v>34.2</v>
      </c>
      <c r="G16" s="117" t="str">
        <f>INDEX('נתוני 2008'!$B$1:$BY$35,MATCH('ריכוז ומחולל גרפים'!$A16,'נתוני 2008'!$B$1:$B$35,0),MATCH('ריכוז ומחולל גרפים'!G$20,'נתוני 2008'!$B$1:$BY$1,0))</f>
        <v>38.6</v>
      </c>
      <c r="H16" s="117" t="str">
        <f>INDEX('נתוני 2008'!$B$1:$BY$35,MATCH('ריכוז ומחולל גרפים'!$A16,'נתוני 2008'!$B$1:$B$35,0),MATCH('ריכוז ומחולל גרפים'!H$20,'נתוני 2008'!$B$1:$BY$1,0))</f>
        <v>35.8</v>
      </c>
      <c r="I16" s="117" t="str">
        <f>INDEX('נתוני 2008'!$B$1:$BY$35,MATCH('ריכוז ומחולל גרפים'!$A16,'נתוני 2008'!$B$1:$B$35,0),MATCH('ריכוז ומחולל גרפים'!I$20,'נתוני 2008'!$B$1:$BY$1,0))</f>
        <v>41.3</v>
      </c>
      <c r="J16" s="117" t="str">
        <f>INDEX('נתוני 2008'!$B$1:$BY$35,MATCH('ריכוז ומחולל גרפים'!$A16,'נתוני 2008'!$B$1:$B$35,0),MATCH('ריכוז ומחולל גרפים'!J$20,'נתוני 2008'!$B$1:$BY$1,0))</f>
        <v>44.0</v>
      </c>
      <c r="K16" s="117" t="str">
        <f>INDEX('נתוני 2008'!$B$1:$BY$35,MATCH('ריכוז ומחולל גרפים'!$A16,'נתוני 2008'!$B$1:$B$35,0),MATCH('ריכוז ומחולל גרפים'!K$20,'נתוני 2008'!$B$1:$BY$1,0))</f>
        <v>14.3</v>
      </c>
      <c r="L16" s="117" t="str">
        <f>INDEX('נתוני 2008'!$B$1:$BY$35,MATCH('ריכוז ומחולל גרפים'!$A16,'נתוני 2008'!$B$1:$B$35,0),MATCH('ריכוז ומחולל גרפים'!L$20,'נתוני 2008'!$B$1:$BY$1,0))</f>
        <v>29.5</v>
      </c>
      <c r="M16" s="117" t="str">
        <f>INDEX('נתוני 2008'!$B$1:$BY$35,MATCH('ריכוז ומחולל גרפים'!$A16,'נתוני 2008'!$B$1:$B$35,0),MATCH('ריכוז ומחולל גרפים'!M$20,'נתוני 2008'!$B$1:$BY$1,0))</f>
        <v>38.3</v>
      </c>
      <c r="N16" s="117" t="str">
        <f>INDEX('נתוני 2008'!$B$1:$BY$35,MATCH('ריכוז ומחולל גרפים'!$A16,'נתוני 2008'!$B$1:$B$35,0),MATCH('ריכוז ומחולל גרפים'!N$20,'נתוני 2008'!$B$1:$BY$1,0))</f>
        <v>35.5</v>
      </c>
      <c r="O16" s="117" t="str">
        <f>INDEX('נתוני 2008'!$B$1:$BY$35,MATCH('ריכוז ומחולל גרפים'!$A16,'נתוני 2008'!$B$1:$B$35,0),MATCH('ריכוז ומחולל גרפים'!O$20,'נתוני 2008'!$B$1:$BY$1,0))</f>
        <v>48.9</v>
      </c>
      <c r="P16" s="117" t="str">
        <f>INDEX('נתוני 2008'!$B$1:$BY$35,MATCH('ריכוז ומחולל גרפים'!$A16,'נתוני 2008'!$B$1:$B$35,0),MATCH('ריכוז ומחולל גרפים'!P$20,'נתוני 2008'!$B$1:$BY$1,0))</f>
        <v>35.3</v>
      </c>
      <c r="Q16" s="117" t="str">
        <f>INDEX('נתוני 2008'!$B$1:$BY$35,MATCH('ריכוז ומחולל גרפים'!$A16,'נתוני 2008'!$B$1:$B$35,0),MATCH('ריכוז ומחולל גרפים'!Q$20,'נתוני 2008'!$B$1:$BY$1,0))</f>
        <v>18.8</v>
      </c>
      <c r="R16" s="117" t="str">
        <f>INDEX('נתוני 2008'!$B$1:$BY$35,MATCH('ריכוז ומחולל גרפים'!$A16,'נתוני 2008'!$B$1:$B$35,0),MATCH('ריכוז ומחולל גרפים'!R$20,'נתוני 2008'!$B$1:$BY$1,0))</f>
        <v>26.3</v>
      </c>
      <c r="S16" s="117" t="str">
        <f>INDEX('נתוני 2008'!$B$1:$BY$35,MATCH('ריכוז ומחולל גרפים'!$A16,'נתוני 2008'!$B$1:$B$35,0),MATCH('ריכוז ומחולל גרפים'!S$20,'נתוני 2008'!$B$1:$BY$1,0))</f>
        <v>36.8</v>
      </c>
      <c r="T16" s="117" t="str">
        <f>INDEX('נתוני 2008'!$B$1:$BY$35,MATCH('ריכוז ומחולל גרפים'!$A16,'נתוני 2008'!$B$1:$B$35,0),MATCH('ריכוז ומחולל גרפים'!T$20,'נתוני 2008'!$B$1:$BY$1,0))</f>
        <v>26.1</v>
      </c>
      <c r="U16" s="117" t="str">
        <f>INDEX('נתוני 2008'!$B$1:$BY$35,MATCH('ריכוז ומחולל גרפים'!$A16,'נתוני 2008'!$B$1:$B$35,0),MATCH('ריכוז ומחולל גרפים'!U$20,'נתוני 2008'!$B$1:$BY$1,0))</f>
        <v>32.6</v>
      </c>
      <c r="V16" s="117" t="str">
        <f>INDEX('נתוני 2008'!$B$1:$BY$35,MATCH('ריכוז ומחולל גרפים'!$A16,'נתוני 2008'!$B$1:$B$35,0),MATCH('ריכוז ומחולל גרפים'!V$20,'נתוני 2008'!$B$1:$BY$1,0))</f>
        <v>33.6</v>
      </c>
      <c r="W16" s="117" t="str">
        <f>INDEX('נתוני 2008'!$B$1:$BY$35,MATCH('ריכוז ומחולל גרפים'!$A16,'נתוני 2008'!$B$1:$B$35,0),MATCH('ריכוז ומחולל גרפים'!W$20,'נתוני 2008'!$B$1:$BY$1,0))</f>
        <v>33.0</v>
      </c>
      <c r="X16" s="117" t="str">
        <f>INDEX('נתוני 2008'!$B$1:$BY$35,MATCH('ריכוז ומחולל גרפים'!$A16,'נתוני 2008'!$B$1:$B$35,0),MATCH('ריכוז ומחולל גרפים'!X$20,'נתוני 2008'!$B$1:$BY$1,0))</f>
        <v>-</v>
      </c>
      <c r="Y16" s="117" t="str">
        <f>INDEX('נתוני 2008'!$B$1:$BY$35,MATCH('ריכוז ומחולל גרפים'!$A16,'נתוני 2008'!$B$1:$B$35,0),MATCH('ריכוז ומחולל גרפים'!Y$20,'נתוני 2008'!$B$1:$BY$1,0))</f>
        <v>34.4</v>
      </c>
      <c r="Z16" s="117" t="str">
        <f>INDEX('נתוני 2008'!$B$1:$BY$35,MATCH('ריכוז ומחולל גרפים'!$A16,'נתוני 2008'!$B$1:$B$35,0),MATCH('ריכוז ומחולל גרפים'!Z$20,'נתוני 2008'!$B$1:$BY$1,0))</f>
        <v>-</v>
      </c>
      <c r="AA16" s="117" t="str">
        <f>INDEX('נתוני 2008'!$B$1:$BY$35,MATCH('ריכוז ומחולל גרפים'!$A16,'נתוני 2008'!$B$1:$B$35,0),MATCH('ריכוז ומחולל גרפים'!AA$20,'נתוני 2008'!$B$1:$BY$1,0))</f>
        <v>41.4</v>
      </c>
      <c r="AB16" s="117" t="str">
        <f>INDEX('נתוני 2008'!$B$1:$BY$35,MATCH('ריכוז ומחולל גרפים'!$A16,'נתוני 2008'!$B$1:$B$35,0),MATCH('ריכוז ומחולל גרפים'!AB$20,'נתוני 2008'!$B$1:$BY$1,0))</f>
        <v>10.0</v>
      </c>
      <c r="AC16" s="117" t="str">
        <f>INDEX('נתוני 2008'!$B$1:$BY$35,MATCH('ריכוז ומחולל גרפים'!$A16,'נתוני 2008'!$B$1:$B$35,0),MATCH('ריכוז ומחולל גרפים'!AC$20,'נתוני 2008'!$B$1:$BY$1,0))</f>
        <v>20.0</v>
      </c>
      <c r="AD16" s="117" t="str">
        <f>INDEX('נתוני 2008'!$B$1:$BY$35,MATCH('ריכוז ומחולל גרפים'!$A16,'נתוני 2008'!$B$1:$B$35,0),MATCH('ריכוז ומחולל גרפים'!AD$20,'נתוני 2008'!$B$1:$BY$1,0))</f>
        <v>52.0</v>
      </c>
      <c r="AE16" s="117" t="str">
        <f>INDEX('נתוני 2008'!$B$1:$BY$35,MATCH('ריכוז ומחולל גרפים'!$A16,'נתוני 2008'!$B$1:$B$35,0),MATCH('ריכוז ומחולל גרפים'!AE$20,'נתוני 2008'!$B$1:$BY$1,0))</f>
        <v>52.5</v>
      </c>
      <c r="AF16" s="117" t="str">
        <f>INDEX('נתוני 2008'!$B$1:$BY$35,MATCH('ריכוז ומחולל גרפים'!$A16,'נתוני 2008'!$B$1:$B$35,0),MATCH('ריכוז ומחולל גרפים'!AF$20,'נתוני 2008'!$B$1:$BY$1,0))</f>
        <v>-</v>
      </c>
      <c r="AG16" s="117" t="str">
        <f>INDEX('נתוני 2008'!$B$1:$BY$35,MATCH('ריכוז ומחולל גרפים'!$A16,'נתוני 2008'!$B$1:$B$35,0),MATCH('ריכוז ומחולל גרפים'!AG$20,'נתוני 2008'!$B$1:$BY$1,0))</f>
        <v>42.1</v>
      </c>
      <c r="AH16" s="117" t="str">
        <f>INDEX('נתוני 2008'!$B$1:$BY$35,MATCH('ריכוז ומחולל גרפים'!$A16,'נתוני 2008'!$B$1:$B$35,0),MATCH('ריכוז ומחולל גרפים'!AH$20,'נתוני 2008'!$B$1:$BY$1,0))</f>
        <v>35.2</v>
      </c>
      <c r="AI16" s="117" t="str">
        <f>INDEX('נתוני 2008'!$B$1:$BY$35,MATCH('ריכוז ומחולל גרפים'!$A16,'נתוני 2008'!$B$1:$B$35,0),MATCH('ריכוז ומחולל גרפים'!AI$20,'נתוני 2008'!$B$1:$BY$1,0))</f>
        <v>41.4</v>
      </c>
      <c r="AJ16" s="117" t="str">
        <f>INDEX('נתוני 2008'!$B$1:$BY$35,MATCH('ריכוז ומחולל גרפים'!$A16,'נתוני 2008'!$B$1:$B$35,0),MATCH('ריכוז ומחולל גרפים'!AJ$20,'נתוני 2008'!$B$1:$BY$1,0))</f>
        <v>29.0</v>
      </c>
      <c r="AK16" s="117" t="str">
        <f>INDEX('נתוני 2008'!$B$1:$BY$35,MATCH('ריכוז ומחולל גרפים'!$A16,'נתוני 2008'!$B$1:$B$35,0),MATCH('ריכוז ומחולל גרפים'!AK$20,'נתוני 2008'!$B$1:$BY$1,0))</f>
        <v>31.4</v>
      </c>
      <c r="AL16" s="117" t="str">
        <f>INDEX('נתוני 2008'!$B$1:$BY$35,MATCH('ריכוז ומחולל גרפים'!$A16,'נתוני 2008'!$B$1:$B$35,0),MATCH('ריכוז ומחולל גרפים'!AL$20,'נתוני 2008'!$B$1:$BY$1,0))</f>
        <v>45.7</v>
      </c>
      <c r="AM16" s="117" t="str">
        <f>INDEX('נתוני 2008'!$B$1:$BY$35,MATCH('ריכוז ומחולל גרפים'!$A16,'נתוני 2008'!$B$1:$B$35,0),MATCH('ריכוז ומחולל גרפים'!AM$20,'נתוני 2008'!$B$1:$BY$1,0))</f>
        <v>32.7</v>
      </c>
      <c r="AN16" s="117" t="str">
        <f>INDEX('נתוני 2008'!$B$1:$BY$35,MATCH('ריכוז ומחולל גרפים'!$A16,'נתוני 2008'!$B$1:$B$35,0),MATCH('ריכוז ומחולל גרפים'!AN$20,'נתוני 2008'!$B$1:$BY$1,0))</f>
        <v>12.0</v>
      </c>
      <c r="AO16" s="117" t="str">
        <f>INDEX('נתוני 2008'!$B$1:$BY$35,MATCH('ריכוז ומחולל גרפים'!$A16,'נתוני 2008'!$B$1:$B$35,0),MATCH('ריכוז ומחולל גרפים'!AO$20,'נתוני 2008'!$B$1:$BY$1,0))</f>
        <v>-</v>
      </c>
      <c r="AP16" s="117" t="str">
        <f>INDEX('נתוני 2008'!$B$1:$BY$35,MATCH('ריכוז ומחולל גרפים'!$A16,'נתוני 2008'!$B$1:$B$35,0),MATCH('ריכוז ומחולל גרפים'!AP$20,'נתוני 2008'!$B$1:$BY$1,0))</f>
        <v>51.7</v>
      </c>
      <c r="AQ16" s="117" t="str">
        <f>INDEX('נתוני 2008'!$B$1:$BY$35,MATCH('ריכוז ומחולל גרפים'!$A16,'נתוני 2008'!$B$1:$B$35,0),MATCH('ריכוז ומחולל גרפים'!AQ$20,'נתוני 2008'!$B$1:$BY$1,0))</f>
        <v>19.2</v>
      </c>
      <c r="AR16" s="117" t="str">
        <f>INDEX('נתוני 2008'!$B$1:$BY$35,MATCH('ריכוז ומחולל גרפים'!$A16,'נתוני 2008'!$B$1:$B$35,0),MATCH('ריכוז ומחולל גרפים'!AR$20,'נתוני 2008'!$B$1:$BY$1,0))</f>
        <v>42.3</v>
      </c>
      <c r="AS16" s="117" t="str">
        <f>INDEX('נתוני 2008'!$B$1:$BY$35,MATCH('ריכוז ומחולל גרפים'!$A16,'נתוני 2008'!$B$1:$B$35,0),MATCH('ריכוז ומחולל גרפים'!AS$20,'נתוני 2008'!$B$1:$BY$1,0))</f>
        <v>28.8</v>
      </c>
      <c r="AT16" s="117" t="str">
        <f>INDEX('נתוני 2008'!$B$1:$BY$35,MATCH('ריכוז ומחולל גרפים'!$A16,'נתוני 2008'!$B$1:$B$35,0),MATCH('ריכוז ומחולל גרפים'!AT$20,'נתוני 2008'!$B$1:$BY$1,0))</f>
        <v>-</v>
      </c>
      <c r="AU16" s="117" t="str">
        <f>INDEX('נתוני 2008'!$B$1:$BY$35,MATCH('ריכוז ומחולל גרפים'!$A16,'נתוני 2008'!$B$1:$B$35,0),MATCH('ריכוז ומחולל גרפים'!AU$20,'נתוני 2008'!$B$1:$BY$1,0))</f>
        <v>38.6</v>
      </c>
      <c r="AV16" s="117" t="str">
        <f>INDEX('נתוני 2008'!$B$1:$BY$35,MATCH('ריכוז ומחולל גרפים'!$A16,'נתוני 2008'!$B$1:$B$35,0),MATCH('ריכוז ומחולל גרפים'!AV$20,'נתוני 2008'!$B$1:$BY$1,0))</f>
        <v>40.6</v>
      </c>
      <c r="AW16" s="117" t="str">
        <f>INDEX('נתוני 2008'!$B$1:$BY$35,MATCH('ריכוז ומחולל גרפים'!$A16,'נתוני 2008'!$B$1:$B$35,0),MATCH('ריכוז ומחולל גרפים'!AW$20,'נתוני 2008'!$B$1:$BY$1,0))</f>
        <v>27.7</v>
      </c>
      <c r="AX16" s="117" t="str">
        <f>INDEX('נתוני 2008'!$B$1:$BY$35,MATCH('ריכוז ומחולל גרפים'!$A16,'נתוני 2008'!$B$1:$B$35,0),MATCH('ריכוז ומחולל גרפים'!AX$20,'נתוני 2008'!$B$1:$BY$1,0))</f>
        <v>39.9</v>
      </c>
      <c r="AY16" s="117" t="str">
        <f>INDEX('נתוני 2008'!$B$1:$BY$35,MATCH('ריכוז ומחולל גרפים'!$A16,'נתוני 2008'!$B$1:$B$35,0),MATCH('ריכוז ומחולל גרפים'!AY$20,'נתוני 2008'!$B$1:$BY$1,0))</f>
        <v>-</v>
      </c>
      <c r="AZ16" s="117" t="str">
        <f>INDEX('נתוני 2008'!$B$1:$BY$35,MATCH('ריכוז ומחולל גרפים'!$A16,'נתוני 2008'!$B$1:$B$35,0),MATCH('ריכוז ומחולל גרפים'!AZ$20,'נתוני 2008'!$B$1:$BY$1,0))</f>
        <v>20.0</v>
      </c>
      <c r="BA16" s="117" t="str">
        <f>INDEX('נתוני 2008'!$B$1:$BY$35,MATCH('ריכוז ומחולל גרפים'!$A16,'נתוני 2008'!$B$1:$B$35,0),MATCH('ריכוז ומחולל גרפים'!BA$20,'נתוני 2008'!$B$1:$BY$1,0))</f>
        <v>25.5</v>
      </c>
      <c r="BB16" s="117" t="str">
        <f>INDEX('נתוני 2008'!$B$1:$BY$35,MATCH('ריכוז ומחולל גרפים'!$A16,'נתוני 2008'!$B$1:$B$35,0),MATCH('ריכוז ומחולל גרפים'!BB$20,'נתוני 2008'!$B$1:$BY$1,0))</f>
        <v>32.5</v>
      </c>
      <c r="BC16" s="117" t="str">
        <f>INDEX('נתוני 2008'!$B$1:$BY$35,MATCH('ריכוז ומחולל גרפים'!$A16,'נתוני 2008'!$B$1:$B$35,0),MATCH('ריכוז ומחולל גרפים'!BC$20,'נתוני 2008'!$B$1:$BY$1,0))</f>
        <v>42.9</v>
      </c>
      <c r="BD16" s="117" t="str">
        <f>INDEX('נתוני 2008'!$B$1:$BY$35,MATCH('ריכוז ומחולל גרפים'!$A16,'נתוני 2008'!$B$1:$B$35,0),MATCH('ריכוז ומחולל גרפים'!BD$20,'נתוני 2008'!$B$1:$BY$1,0))</f>
        <v>40.3</v>
      </c>
      <c r="BE16" s="117" t="str">
        <f>INDEX('נתוני 2008'!$B$1:$BY$35,MATCH('ריכוז ומחולל גרפים'!$A16,'נתוני 2008'!$B$1:$B$35,0),MATCH('ריכוז ומחולל גרפים'!BE$20,'נתוני 2008'!$B$1:$BY$1,0))</f>
        <v>33.3</v>
      </c>
      <c r="BF16" s="117" t="str">
        <f>INDEX('נתוני 2008'!$B$1:$BY$35,MATCH('ריכוז ומחולל גרפים'!$A16,'נתוני 2008'!$B$1:$B$35,0),MATCH('ריכוז ומחולל גרפים'!BF$20,'נתוני 2008'!$B$1:$BY$1,0))</f>
        <v>18.5</v>
      </c>
      <c r="BG16" s="117" t="str">
        <f>INDEX('נתוני 2008'!$B$1:$BY$35,MATCH('ריכוז ומחולל גרפים'!$A16,'נתוני 2008'!$B$1:$B$35,0),MATCH('ריכוז ומחולל גרפים'!BG$20,'נתוני 2008'!$B$1:$BY$1,0))</f>
        <v>10.0</v>
      </c>
      <c r="BH16" s="117" t="str">
        <f>INDEX('נתוני 2008'!$B$1:$BY$35,MATCH('ריכוז ומחולל גרפים'!$A16,'נתוני 2008'!$B$1:$B$35,0),MATCH('ריכוז ומחולל גרפים'!BH$20,'נתוני 2008'!$B$1:$BY$1,0))</f>
        <v>14.3</v>
      </c>
      <c r="BI16" s="117" t="str">
        <f>INDEX('נתוני 2008'!$B$1:$BY$35,MATCH('ריכוז ומחולל גרפים'!$A16,'נתוני 2008'!$B$1:$B$35,0),MATCH('ריכוז ומחולל גרפים'!BI$20,'נתוני 2008'!$B$1:$BY$1,0))</f>
        <v>26.4</v>
      </c>
      <c r="BJ16" s="117" t="str">
        <f>INDEX('נתוני 2008'!$B$1:$BY$35,MATCH('ריכוז ומחולל גרפים'!$A16,'נתוני 2008'!$B$1:$B$35,0),MATCH('ריכוז ומחולל גרפים'!BJ$20,'נתוני 2008'!$B$1:$BY$1,0))</f>
        <v>-</v>
      </c>
      <c r="BK16" s="117" t="str">
        <f>INDEX('נתוני 2008'!$B$1:$BY$35,MATCH('ריכוז ומחולל גרפים'!$A16,'נתוני 2008'!$B$1:$B$35,0),MATCH('ריכוז ומחולל גרפים'!BK$20,'נתוני 2008'!$B$1:$BY$1,0))</f>
        <v>25.8</v>
      </c>
      <c r="BL16" s="117" t="str">
        <f>INDEX('נתוני 2008'!$B$1:$BY$35,MATCH('ריכוז ומחולל גרפים'!$A16,'נתוני 2008'!$B$1:$B$35,0),MATCH('ריכוז ומחולל גרפים'!BL$20,'נתוני 2008'!$B$1:$BY$1,0))</f>
        <v>41.5</v>
      </c>
      <c r="BM16" s="117" t="str">
        <f>INDEX('נתוני 2008'!$B$1:$BY$35,MATCH('ריכוז ומחולל גרפים'!$A16,'נתוני 2008'!$B$1:$B$35,0),MATCH('ריכוז ומחולל גרפים'!BM$20,'נתוני 2008'!$B$1:$BY$1,0))</f>
        <v>37.4</v>
      </c>
      <c r="BN16" s="117" t="str">
        <f>INDEX('נתוני 2008'!$B$1:$BY$35,MATCH('ריכוז ומחולל גרפים'!$A16,'נתוני 2008'!$B$1:$B$35,0),MATCH('ריכוז ומחולל גרפים'!BN$20,'נתוני 2008'!$B$1:$BY$1,0))</f>
        <v>17.6</v>
      </c>
      <c r="BO16" s="117" t="str">
        <f>INDEX('נתוני 2008'!$B$1:$BY$35,MATCH('ריכוז ומחולל גרפים'!$A16,'נתוני 2008'!$B$1:$B$35,0),MATCH('ריכוז ומחולל גרפים'!BO$20,'נתוני 2008'!$B$1:$BY$1,0))</f>
        <v>37.1</v>
      </c>
      <c r="BP16" s="117" t="str">
        <f>INDEX('נתוני 2008'!$B$1:$BY$35,MATCH('ריכוז ומחולל גרפים'!$A16,'נתוני 2008'!$B$1:$B$35,0),MATCH('ריכוז ומחולל גרפים'!BP$20,'נתוני 2008'!$B$1:$BY$1,0))</f>
        <v>50.0</v>
      </c>
      <c r="BQ16" s="117" t="str">
        <f>INDEX('נתוני 2008'!$B$1:$BY$35,MATCH('ריכוז ומחולל גרפים'!$A16,'נתוני 2008'!$B$1:$B$35,0),MATCH('ריכוז ומחולל גרפים'!BQ$20,'נתוני 2008'!$B$1:$BY$1,0))</f>
        <v>-</v>
      </c>
      <c r="BR16" s="117" t="str">
        <f>INDEX('נתוני 2008'!$B$1:$BY$35,MATCH('ריכוז ומחולל גרפים'!$A16,'נתוני 2008'!$B$1:$B$35,0),MATCH('ריכוז ומחולל גרפים'!BR$20,'נתוני 2008'!$B$1:$BY$1,0))</f>
        <v>48.3</v>
      </c>
    </row>
    <row r="17" spans="1:71" x14ac:dyDescent="0.3">
      <c r="A17" s="4" t="s">
        <v>452</v>
      </c>
      <c r="B17" s="117" t="str">
        <f>INDEX('נתוני 2008'!$B$1:$BY$35,MATCH('ריכוז ומחולל גרפים'!$A17,'נתוני 2008'!$B$1:$B$35,0),MATCH('ריכוז ומחולל גרפים'!B$20,'נתוני 2008'!$B$1:$BY$1,0))</f>
        <v>-</v>
      </c>
      <c r="C17" s="117" t="str">
        <f>INDEX('נתוני 2008'!$B$1:$BY$35,MATCH('ריכוז ומחולל גרפים'!$A17,'נתוני 2008'!$B$1:$B$35,0),MATCH('ריכוז ומחולל גרפים'!C$20,'נתוני 2008'!$B$1:$BY$1,0))</f>
        <v>26.5</v>
      </c>
      <c r="D17" s="117" t="str">
        <f>INDEX('נתוני 2008'!$B$1:$BY$35,MATCH('ריכוז ומחולל גרפים'!$A17,'נתוני 2008'!$B$1:$B$35,0),MATCH('ריכוז ומחולל גרפים'!D$20,'נתוני 2008'!$B$1:$BY$1,0))</f>
        <v>11.4</v>
      </c>
      <c r="E17" s="117" t="str">
        <f>INDEX('נתוני 2008'!$B$1:$BY$35,MATCH('ריכוז ומחולל גרפים'!$A17,'נתוני 2008'!$B$1:$B$35,0),MATCH('ריכוז ומחולל גרפים'!E$20,'נתוני 2008'!$B$1:$BY$1,0))</f>
        <v>17.4</v>
      </c>
      <c r="F17" s="117" t="str">
        <f>INDEX('נתוני 2008'!$B$1:$BY$35,MATCH('ריכוז ומחולל גרפים'!$A17,'נתוני 2008'!$B$1:$B$35,0),MATCH('ריכוז ומחולל גרפים'!F$20,'נתוני 2008'!$B$1:$BY$1,0))</f>
        <v>7.9</v>
      </c>
      <c r="G17" s="117" t="str">
        <f>INDEX('נתוני 2008'!$B$1:$BY$35,MATCH('ריכוז ומחולל גרפים'!$A17,'נתוני 2008'!$B$1:$B$35,0),MATCH('ריכוז ומחולל גרפים'!G$20,'נתוני 2008'!$B$1:$BY$1,0))</f>
        <v>36.4</v>
      </c>
      <c r="H17" s="117" t="str">
        <f>INDEX('נתוני 2008'!$B$1:$BY$35,MATCH('ריכוז ומחולל גרפים'!$A17,'נתוני 2008'!$B$1:$B$35,0),MATCH('ריכוז ומחולל גרפים'!H$20,'נתוני 2008'!$B$1:$BY$1,0))</f>
        <v>19.5</v>
      </c>
      <c r="I17" s="117" t="str">
        <f>INDEX('נתוני 2008'!$B$1:$BY$35,MATCH('ריכוז ומחולל גרפים'!$A17,'נתוני 2008'!$B$1:$B$35,0),MATCH('ריכוז ומחולל גרפים'!I$20,'נתוני 2008'!$B$1:$BY$1,0))</f>
        <v>16.9</v>
      </c>
      <c r="J17" s="117" t="str">
        <f>INDEX('נתוני 2008'!$B$1:$BY$35,MATCH('ריכוז ומחולל גרפים'!$A17,'נתוני 2008'!$B$1:$B$35,0),MATCH('ריכוז ומחולל גרפים'!J$20,'נתוני 2008'!$B$1:$BY$1,0))</f>
        <v>16.0</v>
      </c>
      <c r="K17" s="117" t="str">
        <f>INDEX('נתוני 2008'!$B$1:$BY$35,MATCH('ריכוז ומחולל גרפים'!$A17,'נתוני 2008'!$B$1:$B$35,0),MATCH('ריכוז ומחולל גרפים'!K$20,'נתוני 2008'!$B$1:$BY$1,0))</f>
        <v>28.6</v>
      </c>
      <c r="L17" s="117" t="str">
        <f>INDEX('נתוני 2008'!$B$1:$BY$35,MATCH('ריכוז ומחולל גרפים'!$A17,'נתוני 2008'!$B$1:$B$35,0),MATCH('ריכוז ומחולל גרפים'!L$20,'נתוני 2008'!$B$1:$BY$1,0))</f>
        <v>9.2</v>
      </c>
      <c r="M17" s="117" t="str">
        <f>INDEX('נתוני 2008'!$B$1:$BY$35,MATCH('ריכוז ומחולל גרפים'!$A17,'נתוני 2008'!$B$1:$B$35,0),MATCH('ריכוז ומחולל גרפים'!M$20,'נתוני 2008'!$B$1:$BY$1,0))</f>
        <v>8.3</v>
      </c>
      <c r="N17" s="117" t="str">
        <f>INDEX('נתוני 2008'!$B$1:$BY$35,MATCH('ריכוז ומחולל גרפים'!$A17,'נתוני 2008'!$B$1:$B$35,0),MATCH('ריכוז ומחולל גרפים'!N$20,'נתוני 2008'!$B$1:$BY$1,0))</f>
        <v>26.3</v>
      </c>
      <c r="O17" s="117" t="str">
        <f>INDEX('נתוני 2008'!$B$1:$BY$35,MATCH('ריכוז ומחולל גרפים'!$A17,'נתוני 2008'!$B$1:$B$35,0),MATCH('ריכוז ומחולל גרפים'!O$20,'נתוני 2008'!$B$1:$BY$1,0))</f>
        <v>8.5</v>
      </c>
      <c r="P17" s="117" t="str">
        <f>INDEX('נתוני 2008'!$B$1:$BY$35,MATCH('ריכוז ומחולל גרפים'!$A17,'נתוני 2008'!$B$1:$B$35,0),MATCH('ריכוז ומחולל גרפים'!P$20,'נתוני 2008'!$B$1:$BY$1,0))</f>
        <v>5.9</v>
      </c>
      <c r="Q17" s="117" t="str">
        <f>INDEX('נתוני 2008'!$B$1:$BY$35,MATCH('ריכוז ומחולל גרפים'!$A17,'נתוני 2008'!$B$1:$B$35,0),MATCH('ריכוז ומחולל גרפים'!Q$20,'נתוני 2008'!$B$1:$BY$1,0))</f>
        <v>18.8</v>
      </c>
      <c r="R17" s="117" t="str">
        <f>INDEX('נתוני 2008'!$B$1:$BY$35,MATCH('ריכוז ומחולל גרפים'!$A17,'נתוני 2008'!$B$1:$B$35,0),MATCH('ריכוז ומחולל גרפים'!R$20,'נתוני 2008'!$B$1:$BY$1,0))</f>
        <v>5.3</v>
      </c>
      <c r="S17" s="117" t="str">
        <f>INDEX('נתוני 2008'!$B$1:$BY$35,MATCH('ריכוז ומחולל גרפים'!$A17,'נתוני 2008'!$B$1:$B$35,0),MATCH('ריכוז ומחולל גרפים'!S$20,'נתוני 2008'!$B$1:$BY$1,0))</f>
        <v>8.7</v>
      </c>
      <c r="T17" s="117" t="str">
        <f>INDEX('נתוני 2008'!$B$1:$BY$35,MATCH('ריכוז ומחולל גרפים'!$A17,'נתוני 2008'!$B$1:$B$35,0),MATCH('ריכוז ומחולל גרפים'!T$20,'נתוני 2008'!$B$1:$BY$1,0))</f>
        <v>25.2</v>
      </c>
      <c r="U17" s="117" t="str">
        <f>INDEX('נתוני 2008'!$B$1:$BY$35,MATCH('ריכוז ומחולל גרפים'!$A17,'נתוני 2008'!$B$1:$B$35,0),MATCH('ריכוז ומחולל גרפים'!U$20,'נתוני 2008'!$B$1:$BY$1,0))</f>
        <v>22.9</v>
      </c>
      <c r="V17" s="117" t="str">
        <f>INDEX('נתוני 2008'!$B$1:$BY$35,MATCH('ריכוז ומחולל גרפים'!$A17,'נתוני 2008'!$B$1:$B$35,0),MATCH('ריכוז ומחולל גרפים'!V$20,'נתוני 2008'!$B$1:$BY$1,0))</f>
        <v>19.2</v>
      </c>
      <c r="W17" s="117" t="str">
        <f>INDEX('נתוני 2008'!$B$1:$BY$35,MATCH('ריכוז ומחולל גרפים'!$A17,'נתוני 2008'!$B$1:$B$35,0),MATCH('ריכוז ומחולל גרפים'!W$20,'נתוני 2008'!$B$1:$BY$1,0))</f>
        <v>17.0</v>
      </c>
      <c r="X17" s="117" t="str">
        <f>INDEX('נתוני 2008'!$B$1:$BY$35,MATCH('ריכוז ומחולל גרפים'!$A17,'נתוני 2008'!$B$1:$B$35,0),MATCH('ריכוז ומחולל גרפים'!X$20,'נתוני 2008'!$B$1:$BY$1,0))</f>
        <v>-</v>
      </c>
      <c r="Y17" s="117" t="str">
        <f>INDEX('נתוני 2008'!$B$1:$BY$35,MATCH('ריכוז ומחולל גרפים'!$A17,'נתוני 2008'!$B$1:$B$35,0),MATCH('ריכוז ומחולל גרפים'!Y$20,'נתוני 2008'!$B$1:$BY$1,0))</f>
        <v>9.4</v>
      </c>
      <c r="Z17" s="117" t="str">
        <f>INDEX('נתוני 2008'!$B$1:$BY$35,MATCH('ריכוז ומחולל גרפים'!$A17,'נתוני 2008'!$B$1:$B$35,0),MATCH('ריכוז ומחולל גרפים'!Z$20,'נתוני 2008'!$B$1:$BY$1,0))</f>
        <v>-</v>
      </c>
      <c r="AA17" s="117" t="str">
        <f>INDEX('נתוני 2008'!$B$1:$BY$35,MATCH('ריכוז ומחולל גרפים'!$A17,'נתוני 2008'!$B$1:$B$35,0),MATCH('ריכוז ומחולל גרפים'!AA$20,'נתוני 2008'!$B$1:$BY$1,0))</f>
        <v>20.7</v>
      </c>
      <c r="AB17" s="117" t="str">
        <f>INDEX('נתוני 2008'!$B$1:$BY$35,MATCH('ריכוז ומחולל גרפים'!$A17,'נתוני 2008'!$B$1:$B$35,0),MATCH('ריכוז ומחולל גרפים'!AB$20,'נתוני 2008'!$B$1:$BY$1,0))</f>
        <v>5.0</v>
      </c>
      <c r="AC17" s="117" t="str">
        <f>INDEX('נתוני 2008'!$B$1:$BY$35,MATCH('ריכוז ומחולל גרפים'!$A17,'נתוני 2008'!$B$1:$B$35,0),MATCH('ריכוז ומחולל גרפים'!AC$20,'נתוני 2008'!$B$1:$BY$1,0))</f>
        <v>25.0</v>
      </c>
      <c r="AD17" s="117" t="str">
        <f>INDEX('נתוני 2008'!$B$1:$BY$35,MATCH('ריכוז ומחולל גרפים'!$A17,'נתוני 2008'!$B$1:$B$35,0),MATCH('ריכוז ומחולל גרפים'!AD$20,'נתוני 2008'!$B$1:$BY$1,0))</f>
        <v>11.2</v>
      </c>
      <c r="AE17" s="117" t="str">
        <f>INDEX('נתוני 2008'!$B$1:$BY$35,MATCH('ריכוז ומחולל גרפים'!$A17,'נתוני 2008'!$B$1:$B$35,0),MATCH('ריכוז ומחולל גרפים'!AE$20,'נתוני 2008'!$B$1:$BY$1,0))</f>
        <v>8.8</v>
      </c>
      <c r="AF17" s="117" t="str">
        <f>INDEX('נתוני 2008'!$B$1:$BY$35,MATCH('ריכוז ומחולל גרפים'!$A17,'נתוני 2008'!$B$1:$B$35,0),MATCH('ריכוז ומחולל גרפים'!AF$20,'נתוני 2008'!$B$1:$BY$1,0))</f>
        <v>-</v>
      </c>
      <c r="AG17" s="117" t="str">
        <f>INDEX('נתוני 2008'!$B$1:$BY$35,MATCH('ריכוז ומחולל גרפים'!$A17,'נתוני 2008'!$B$1:$B$35,0),MATCH('ריכוז ומחולל גרפים'!AG$20,'נתוני 2008'!$B$1:$BY$1,0))</f>
        <v>15.7</v>
      </c>
      <c r="AH17" s="117" t="str">
        <f>INDEX('נתוני 2008'!$B$1:$BY$35,MATCH('ריכוז ומחולל גרפים'!$A17,'נתוני 2008'!$B$1:$B$35,0),MATCH('ריכוז ומחולל גרפים'!AH$20,'נתוני 2008'!$B$1:$BY$1,0))</f>
        <v>16.2</v>
      </c>
      <c r="AI17" s="117" t="str">
        <f>INDEX('נתוני 2008'!$B$1:$BY$35,MATCH('ריכוז ומחולל גרפים'!$A17,'נתוני 2008'!$B$1:$B$35,0),MATCH('ריכוז ומחולל גרפים'!AI$20,'נתוני 2008'!$B$1:$BY$1,0))</f>
        <v>1.1</v>
      </c>
      <c r="AJ17" s="117" t="str">
        <f>INDEX('נתוני 2008'!$B$1:$BY$35,MATCH('ריכוז ומחולל גרפים'!$A17,'נתוני 2008'!$B$1:$B$35,0),MATCH('ריכוז ומחולל גרפים'!AJ$20,'נתוני 2008'!$B$1:$BY$1,0))</f>
        <v>8.9</v>
      </c>
      <c r="AK17" s="117" t="str">
        <f>INDEX('נתוני 2008'!$B$1:$BY$35,MATCH('ריכוז ומחולל גרפים'!$A17,'נתוני 2008'!$B$1:$B$35,0),MATCH('ריכוז ומחולל גרפים'!AK$20,'נתוני 2008'!$B$1:$BY$1,0))</f>
        <v>21.0</v>
      </c>
      <c r="AL17" s="117" t="str">
        <f>INDEX('נתוני 2008'!$B$1:$BY$35,MATCH('ריכוז ומחולל גרפים'!$A17,'נתוני 2008'!$B$1:$B$35,0),MATCH('ריכוז ומחולל גרפים'!AL$20,'נתוני 2008'!$B$1:$BY$1,0))</f>
        <v>8.6</v>
      </c>
      <c r="AM17" s="117" t="str">
        <f>INDEX('נתוני 2008'!$B$1:$BY$35,MATCH('ריכוז ומחולל גרפים'!$A17,'נתוני 2008'!$B$1:$B$35,0),MATCH('ריכוז ומחולל גרפים'!AM$20,'נתוני 2008'!$B$1:$BY$1,0))</f>
        <v>22.0</v>
      </c>
      <c r="AN17" s="117" t="str">
        <f>INDEX('נתוני 2008'!$B$1:$BY$35,MATCH('ריכוז ומחולל גרפים'!$A17,'נתוני 2008'!$B$1:$B$35,0),MATCH('ריכוז ומחולל גרפים'!AN$20,'נתוני 2008'!$B$1:$BY$1,0))</f>
        <v>0.0</v>
      </c>
      <c r="AO17" s="117" t="str">
        <f>INDEX('נתוני 2008'!$B$1:$BY$35,MATCH('ריכוז ומחולל גרפים'!$A17,'נתוני 2008'!$B$1:$B$35,0),MATCH('ריכוז ומחולל גרפים'!AO$20,'נתוני 2008'!$B$1:$BY$1,0))</f>
        <v>-</v>
      </c>
      <c r="AP17" s="117" t="str">
        <f>INDEX('נתוני 2008'!$B$1:$BY$35,MATCH('ריכוז ומחולל גרפים'!$A17,'נתוני 2008'!$B$1:$B$35,0),MATCH('ריכוז ומחולל גרפים'!AP$20,'נתוני 2008'!$B$1:$BY$1,0))</f>
        <v>13.8</v>
      </c>
      <c r="AQ17" s="117" t="str">
        <f>INDEX('נתוני 2008'!$B$1:$BY$35,MATCH('ריכוז ומחולל גרפים'!$A17,'נתוני 2008'!$B$1:$B$35,0),MATCH('ריכוז ומחולל גרפים'!AQ$20,'נתוני 2008'!$B$1:$BY$1,0))</f>
        <v>30.8</v>
      </c>
      <c r="AR17" s="117" t="str">
        <f>INDEX('נתוני 2008'!$B$1:$BY$35,MATCH('ריכוז ומחולל גרפים'!$A17,'נתוני 2008'!$B$1:$B$35,0),MATCH('ריכוז ומחולל גרפים'!AR$20,'נתוני 2008'!$B$1:$BY$1,0))</f>
        <v>3.8</v>
      </c>
      <c r="AS17" s="117" t="str">
        <f>INDEX('נתוני 2008'!$B$1:$BY$35,MATCH('ריכוז ומחולל גרפים'!$A17,'נתוני 2008'!$B$1:$B$35,0),MATCH('ריכוז ומחולל גרפים'!AS$20,'נתוני 2008'!$B$1:$BY$1,0))</f>
        <v>22.0</v>
      </c>
      <c r="AT17" s="117" t="str">
        <f>INDEX('נתוני 2008'!$B$1:$BY$35,MATCH('ריכוז ומחולל גרפים'!$A17,'נתוני 2008'!$B$1:$B$35,0),MATCH('ריכוז ומחולל גרפים'!AT$20,'נתוני 2008'!$B$1:$BY$1,0))</f>
        <v>-</v>
      </c>
      <c r="AU17" s="117" t="str">
        <f>INDEX('נתוני 2008'!$B$1:$BY$35,MATCH('ריכוז ומחולל גרפים'!$A17,'נתוני 2008'!$B$1:$B$35,0),MATCH('ריכוז ומחולל גרפים'!AU$20,'נתוני 2008'!$B$1:$BY$1,0))</f>
        <v>20.3</v>
      </c>
      <c r="AV17" s="117" t="str">
        <f>INDEX('נתוני 2008'!$B$1:$BY$35,MATCH('ריכוז ומחולל גרפים'!$A17,'נתוני 2008'!$B$1:$B$35,0),MATCH('ריכוז ומחולל גרפים'!AV$20,'נתוני 2008'!$B$1:$BY$1,0))</f>
        <v>18.8</v>
      </c>
      <c r="AW17" s="117" t="str">
        <f>INDEX('נתוני 2008'!$B$1:$BY$35,MATCH('ריכוז ומחולל גרפים'!$A17,'נתוני 2008'!$B$1:$B$35,0),MATCH('ריכוז ומחולל גרפים'!AW$20,'נתוני 2008'!$B$1:$BY$1,0))</f>
        <v>23.3</v>
      </c>
      <c r="AX17" s="117" t="str">
        <f>INDEX('נתוני 2008'!$B$1:$BY$35,MATCH('ריכוז ומחולל גרפים'!$A17,'נתוני 2008'!$B$1:$B$35,0),MATCH('ריכוז ומחולל גרפים'!AX$20,'נתוני 2008'!$B$1:$BY$1,0))</f>
        <v>7.0</v>
      </c>
      <c r="AY17" s="117" t="str">
        <f>INDEX('נתוני 2008'!$B$1:$BY$35,MATCH('ריכוז ומחולל גרפים'!$A17,'נתוני 2008'!$B$1:$B$35,0),MATCH('ריכוז ומחולל גרפים'!AY$20,'נתוני 2008'!$B$1:$BY$1,0))</f>
        <v>-</v>
      </c>
      <c r="AZ17" s="117" t="str">
        <f>INDEX('נתוני 2008'!$B$1:$BY$35,MATCH('ריכוז ומחולל גרפים'!$A17,'נתוני 2008'!$B$1:$B$35,0),MATCH('ריכוז ומחולל גרפים'!AZ$20,'נתוני 2008'!$B$1:$BY$1,0))</f>
        <v>12.0</v>
      </c>
      <c r="BA17" s="117" t="str">
        <f>INDEX('נתוני 2008'!$B$1:$BY$35,MATCH('ריכוז ומחולל גרפים'!$A17,'נתוני 2008'!$B$1:$B$35,0),MATCH('ריכוז ומחולל גרפים'!BA$20,'נתוני 2008'!$B$1:$BY$1,0))</f>
        <v>25.5</v>
      </c>
      <c r="BB17" s="117" t="str">
        <f>INDEX('נתוני 2008'!$B$1:$BY$35,MATCH('ריכוז ומחולל גרפים'!$A17,'נתוני 2008'!$B$1:$B$35,0),MATCH('ריכוז ומחולל גרפים'!BB$20,'נתוני 2008'!$B$1:$BY$1,0))</f>
        <v>22.5</v>
      </c>
      <c r="BC17" s="117" t="str">
        <f>INDEX('נתוני 2008'!$B$1:$BY$35,MATCH('ריכוז ומחולל גרפים'!$A17,'נתוני 2008'!$B$1:$B$35,0),MATCH('ריכוז ומחולל גרפים'!BC$20,'נתוני 2008'!$B$1:$BY$1,0))</f>
        <v>3.8</v>
      </c>
      <c r="BD17" s="117" t="str">
        <f>INDEX('נתוני 2008'!$B$1:$BY$35,MATCH('ריכוז ומחולל גרפים'!$A17,'נתוני 2008'!$B$1:$B$35,0),MATCH('ריכוז ומחולל גרפים'!BD$20,'נתוני 2008'!$B$1:$BY$1,0))</f>
        <v>16.0</v>
      </c>
      <c r="BE17" s="117" t="str">
        <f>INDEX('נתוני 2008'!$B$1:$BY$35,MATCH('ריכוז ומחולל גרפים'!$A17,'נתוני 2008'!$B$1:$B$35,0),MATCH('ריכוז ומחולל גרפים'!BE$20,'נתוני 2008'!$B$1:$BY$1,0))</f>
        <v>20.8</v>
      </c>
      <c r="BF17" s="117" t="str">
        <f>INDEX('נתוני 2008'!$B$1:$BY$35,MATCH('ריכוז ומחולל גרפים'!$A17,'נתוני 2008'!$B$1:$B$35,0),MATCH('ריכוז ומחולל גרפים'!BF$20,'נתוני 2008'!$B$1:$BY$1,0))</f>
        <v>14.8</v>
      </c>
      <c r="BG17" s="117" t="str">
        <f>INDEX('נתוני 2008'!$B$1:$BY$35,MATCH('ריכוז ומחולל גרפים'!$A17,'נתוני 2008'!$B$1:$B$35,0),MATCH('ריכוז ומחולל גרפים'!BG$20,'נתוני 2008'!$B$1:$BY$1,0))</f>
        <v>10.0</v>
      </c>
      <c r="BH17" s="117" t="str">
        <f>INDEX('נתוני 2008'!$B$1:$BY$35,MATCH('ריכוז ומחולל גרפים'!$A17,'נתוני 2008'!$B$1:$B$35,0),MATCH('ריכוז ומחולל גרפים'!BH$20,'נתוני 2008'!$B$1:$BY$1,0))</f>
        <v>0.0</v>
      </c>
      <c r="BI17" s="117" t="str">
        <f>INDEX('נתוני 2008'!$B$1:$BY$35,MATCH('ריכוז ומחולל גרפים'!$A17,'נתוני 2008'!$B$1:$B$35,0),MATCH('ריכוז ומחולל גרפים'!BI$20,'נתוני 2008'!$B$1:$BY$1,0))</f>
        <v>24.5</v>
      </c>
      <c r="BJ17" s="117" t="str">
        <f>INDEX('נתוני 2008'!$B$1:$BY$35,MATCH('ריכוז ומחולל גרפים'!$A17,'נתוני 2008'!$B$1:$B$35,0),MATCH('ריכוז ומחולל גרפים'!BJ$20,'נתוני 2008'!$B$1:$BY$1,0))</f>
        <v>-</v>
      </c>
      <c r="BK17" s="117" t="str">
        <f>INDEX('נתוני 2008'!$B$1:$BY$35,MATCH('ריכוז ומחולל גרפים'!$A17,'נתוני 2008'!$B$1:$B$35,0),MATCH('ריכוז ומחולל גרפים'!BK$20,'נתוני 2008'!$B$1:$BY$1,0))</f>
        <v>12.6</v>
      </c>
      <c r="BL17" s="117" t="str">
        <f>INDEX('נתוני 2008'!$B$1:$BY$35,MATCH('ריכוז ומחולל גרפים'!$A17,'נתוני 2008'!$B$1:$B$35,0),MATCH('ריכוז ומחולל גרפים'!BL$20,'נתוני 2008'!$B$1:$BY$1,0))</f>
        <v>21.1</v>
      </c>
      <c r="BM17" s="117" t="str">
        <f>INDEX('נתוני 2008'!$B$1:$BY$35,MATCH('ריכוז ומחולל גרפים'!$A17,'נתוני 2008'!$B$1:$B$35,0),MATCH('ריכוז ומחולל גרפים'!BM$20,'נתוני 2008'!$B$1:$BY$1,0))</f>
        <v>12.3</v>
      </c>
      <c r="BN17" s="117" t="str">
        <f>INDEX('נתוני 2008'!$B$1:$BY$35,MATCH('ריכוז ומחולל גרפים'!$A17,'נתוני 2008'!$B$1:$B$35,0),MATCH('ריכוז ומחולל גרפים'!BN$20,'נתוני 2008'!$B$1:$BY$1,0))</f>
        <v>1.5</v>
      </c>
      <c r="BO17" s="117" t="str">
        <f>INDEX('נתוני 2008'!$B$1:$BY$35,MATCH('ריכוז ומחולל גרפים'!$A17,'נתוני 2008'!$B$1:$B$35,0),MATCH('ריכוז ומחולל גרפים'!BO$20,'נתוני 2008'!$B$1:$BY$1,0))</f>
        <v>9.9</v>
      </c>
      <c r="BP17" s="117" t="str">
        <f>INDEX('נתוני 2008'!$B$1:$BY$35,MATCH('ריכוז ומחולל גרפים'!$A17,'נתוני 2008'!$B$1:$B$35,0),MATCH('ריכוז ומחולל גרפים'!BP$20,'נתוני 2008'!$B$1:$BY$1,0))</f>
        <v>25.0</v>
      </c>
      <c r="BQ17" s="117" t="str">
        <f>INDEX('נתוני 2008'!$B$1:$BY$35,MATCH('ריכוז ומחולל גרפים'!$A17,'נתוני 2008'!$B$1:$B$35,0),MATCH('ריכוז ומחולל גרפים'!BQ$20,'נתוני 2008'!$B$1:$BY$1,0))</f>
        <v>-</v>
      </c>
      <c r="BR17" s="117" t="str">
        <f>INDEX('נתוני 2008'!$B$1:$BY$35,MATCH('ריכוז ומחולל גרפים'!$A17,'נתוני 2008'!$B$1:$B$35,0),MATCH('ריכוז ומחולל גרפים'!BR$20,'נתוני 2008'!$B$1:$BY$1,0))</f>
        <v>12.8</v>
      </c>
    </row>
    <row r="18" spans="1:71" ht="14.5" thickBot="1" x14ac:dyDescent="0.35">
      <c r="A18" s="6" t="s">
        <v>466</v>
      </c>
      <c r="B18" s="117" t="str">
        <f>INDEX('נתוני 2008'!$B$1:$BY$35,MATCH('ריכוז ומחולל גרפים'!$A18,'נתוני 2008'!$B$1:$B$35,0),MATCH('ריכוז ומחולל גרפים'!B$20,'נתוני 2008'!$B$1:$BY$1,0))</f>
        <v>-</v>
      </c>
      <c r="C18" s="117" t="str">
        <f>INDEX('נתוני 2008'!$B$1:$BY$35,MATCH('ריכוז ומחולל גרפים'!$A18,'נתוני 2008'!$B$1:$B$35,0),MATCH('ריכוז ומחולל גרפים'!C$20,'נתוני 2008'!$B$1:$BY$1,0))</f>
        <v>5.9</v>
      </c>
      <c r="D18" s="117" t="str">
        <f>INDEX('נתוני 2008'!$B$1:$BY$35,MATCH('ריכוז ומחולל גרפים'!$A18,'נתוני 2008'!$B$1:$B$35,0),MATCH('ריכוז ומחולל גרפים'!D$20,'נתוני 2008'!$B$1:$BY$1,0))</f>
        <v>17.1</v>
      </c>
      <c r="E18" s="117" t="str">
        <f>INDEX('נתוני 2008'!$B$1:$BY$35,MATCH('ריכוז ומחולל גרפים'!$A18,'נתוני 2008'!$B$1:$B$35,0),MATCH('ריכוז ומחולל גרפים'!E$20,'נתוני 2008'!$B$1:$BY$1,0))</f>
        <v>7.6</v>
      </c>
      <c r="F18" s="117" t="str">
        <f>INDEX('נתוני 2008'!$B$1:$BY$35,MATCH('ריכוז ומחולל גרפים'!$A18,'נתוני 2008'!$B$1:$B$35,0),MATCH('ריכוז ומחולל גרפים'!F$20,'נתוני 2008'!$B$1:$BY$1,0))</f>
        <v>5.3</v>
      </c>
      <c r="G18" s="117" t="str">
        <f>INDEX('נתוני 2008'!$B$1:$BY$35,MATCH('ריכוז ומחולל גרפים'!$A18,'נתוני 2008'!$B$1:$B$35,0),MATCH('ריכוז ומחולל גרפים'!G$20,'נתוני 2008'!$B$1:$BY$1,0))</f>
        <v>2.3</v>
      </c>
      <c r="H18" s="117" t="str">
        <f>INDEX('נתוני 2008'!$B$1:$BY$35,MATCH('ריכוז ומחולל גרפים'!$A18,'נתוני 2008'!$B$1:$B$35,0),MATCH('ריכוז ומחולל גרפים'!H$20,'נתוני 2008'!$B$1:$BY$1,0))</f>
        <v>15.3</v>
      </c>
      <c r="I18" s="117" t="str">
        <f>INDEX('נתוני 2008'!$B$1:$BY$35,MATCH('ריכוז ומחולל גרפים'!$A18,'נתוני 2008'!$B$1:$B$35,0),MATCH('ריכוז ומחולל גרפים'!I$20,'נתוני 2008'!$B$1:$BY$1,0))</f>
        <v>12.6</v>
      </c>
      <c r="J18" s="117" t="str">
        <f>INDEX('נתוני 2008'!$B$1:$BY$35,MATCH('ריכוז ומחולל גרפים'!$A18,'נתוני 2008'!$B$1:$B$35,0),MATCH('ריכוז ומחולל גרפים'!J$20,'נתוני 2008'!$B$1:$BY$1,0))</f>
        <v>7.0</v>
      </c>
      <c r="K18" s="117" t="str">
        <f>INDEX('נתוני 2008'!$B$1:$BY$35,MATCH('ריכוז ומחולל גרפים'!$A18,'נתוני 2008'!$B$1:$B$35,0),MATCH('ריכוז ומחולל גרפים'!K$20,'נתוני 2008'!$B$1:$BY$1,0))</f>
        <v>14.3</v>
      </c>
      <c r="L18" s="117" t="str">
        <f>INDEX('נתוני 2008'!$B$1:$BY$35,MATCH('ריכוז ומחולל גרפים'!$A18,'נתוני 2008'!$B$1:$B$35,0),MATCH('ריכוז ומחולל גרפים'!L$20,'נתוני 2008'!$B$1:$BY$1,0))</f>
        <v>5.3</v>
      </c>
      <c r="M18" s="117" t="str">
        <f>INDEX('נתוני 2008'!$B$1:$BY$35,MATCH('ריכוז ומחולל גרפים'!$A18,'נתוני 2008'!$B$1:$B$35,0),MATCH('ריכוז ומחולל גרפים'!M$20,'נתוני 2008'!$B$1:$BY$1,0))</f>
        <v>9.4</v>
      </c>
      <c r="N18" s="117" t="str">
        <f>INDEX('נתוני 2008'!$B$1:$BY$35,MATCH('ריכוז ומחולל גרפים'!$A18,'נתוני 2008'!$B$1:$B$35,0),MATCH('ריכוז ומחולל גרפים'!N$20,'נתוני 2008'!$B$1:$BY$1,0))</f>
        <v>11.6</v>
      </c>
      <c r="O18" s="117" t="str">
        <f>INDEX('נתוני 2008'!$B$1:$BY$35,MATCH('ריכוז ומחולל גרפים'!$A18,'נתוני 2008'!$B$1:$B$35,0),MATCH('ריכוז ומחולל גרפים'!O$20,'נתוני 2008'!$B$1:$BY$1,0))</f>
        <v>6.4</v>
      </c>
      <c r="P18" s="117" t="str">
        <f>INDEX('נתוני 2008'!$B$1:$BY$35,MATCH('ריכוז ומחולל גרפים'!$A18,'נתוני 2008'!$B$1:$B$35,0),MATCH('ריכוז ומחולל גרפים'!P$20,'נתוני 2008'!$B$1:$BY$1,0))</f>
        <v>11.8</v>
      </c>
      <c r="Q18" s="117" t="str">
        <f>INDEX('נתוני 2008'!$B$1:$BY$35,MATCH('ריכוז ומחולל גרפים'!$A18,'נתוני 2008'!$B$1:$B$35,0),MATCH('ריכוז ומחולל גרפים'!Q$20,'נתוני 2008'!$B$1:$BY$1,0))</f>
        <v>43.8</v>
      </c>
      <c r="R18" s="117" t="str">
        <f>INDEX('נתוני 2008'!$B$1:$BY$35,MATCH('ריכוז ומחולל גרפים'!$A18,'נתוני 2008'!$B$1:$B$35,0),MATCH('ריכוז ומחולל גרפים'!R$20,'נתוני 2008'!$B$1:$BY$1,0))</f>
        <v>4.2</v>
      </c>
      <c r="S18" s="117" t="str">
        <f>INDEX('נתוני 2008'!$B$1:$BY$35,MATCH('ריכוז ומחולל גרפים'!$A18,'נתוני 2008'!$B$1:$B$35,0),MATCH('ריכוז ומחולל גרפים'!S$20,'נתוני 2008'!$B$1:$BY$1,0))</f>
        <v>13.6</v>
      </c>
      <c r="T18" s="117" t="str">
        <f>INDEX('נתוני 2008'!$B$1:$BY$35,MATCH('ריכוז ומחולל גרפים'!$A18,'נתוני 2008'!$B$1:$B$35,0),MATCH('ריכוז ומחולל גרפים'!T$20,'נתוני 2008'!$B$1:$BY$1,0))</f>
        <v>19.3</v>
      </c>
      <c r="U18" s="117" t="str">
        <f>INDEX('נתוני 2008'!$B$1:$BY$35,MATCH('ריכוז ומחולל גרפים'!$A18,'נתוני 2008'!$B$1:$B$35,0),MATCH('ריכוז ומחולל גרפים'!U$20,'נתוני 2008'!$B$1:$BY$1,0))</f>
        <v>13.9</v>
      </c>
      <c r="V18" s="117" t="str">
        <f>INDEX('נתוני 2008'!$B$1:$BY$35,MATCH('ריכוז ומחולל גרפים'!$A18,'נתוני 2008'!$B$1:$B$35,0),MATCH('ריכוז ומחולל גרפים'!V$20,'נתוני 2008'!$B$1:$BY$1,0))</f>
        <v>10.4</v>
      </c>
      <c r="W18" s="117" t="str">
        <f>INDEX('נתוני 2008'!$B$1:$BY$35,MATCH('ריכוז ומחולל גרפים'!$A18,'נתוני 2008'!$B$1:$B$35,0),MATCH('ריכוז ומחולל גרפים'!W$20,'נתוני 2008'!$B$1:$BY$1,0))</f>
        <v>9.0</v>
      </c>
      <c r="X18" s="117" t="str">
        <f>INDEX('נתוני 2008'!$B$1:$BY$35,MATCH('ריכוז ומחולל גרפים'!$A18,'נתוני 2008'!$B$1:$B$35,0),MATCH('ריכוז ומחולל גרפים'!X$20,'נתוני 2008'!$B$1:$BY$1,0))</f>
        <v>-</v>
      </c>
      <c r="Y18" s="117" t="str">
        <f>INDEX('נתוני 2008'!$B$1:$BY$35,MATCH('ריכוז ומחולל גרפים'!$A18,'נתוני 2008'!$B$1:$B$35,0),MATCH('ריכוז ומחולל גרפים'!Y$20,'נתוני 2008'!$B$1:$BY$1,0))</f>
        <v>3.1</v>
      </c>
      <c r="Z18" s="117" t="str">
        <f>INDEX('נתוני 2008'!$B$1:$BY$35,MATCH('ריכוז ומחולל גרפים'!$A18,'נתוני 2008'!$B$1:$B$35,0),MATCH('ריכוז ומחולל גרפים'!Z$20,'נתוני 2008'!$B$1:$BY$1,0))</f>
        <v>-</v>
      </c>
      <c r="AA18" s="117" t="str">
        <f>INDEX('נתוני 2008'!$B$1:$BY$35,MATCH('ריכוז ומחולל גרפים'!$A18,'נתוני 2008'!$B$1:$B$35,0),MATCH('ריכוז ומחולל גרפים'!AA$20,'נתוני 2008'!$B$1:$BY$1,0))</f>
        <v>10.3</v>
      </c>
      <c r="AB18" s="117" t="str">
        <f>INDEX('נתוני 2008'!$B$1:$BY$35,MATCH('ריכוז ומחולל גרפים'!$A18,'נתוני 2008'!$B$1:$B$35,0),MATCH('ריכוז ומחולל גרפים'!AB$20,'נתוני 2008'!$B$1:$BY$1,0))</f>
        <v>5.0</v>
      </c>
      <c r="AC18" s="117" t="str">
        <f>INDEX('נתוני 2008'!$B$1:$BY$35,MATCH('ריכוז ומחולל גרפים'!$A18,'נתוני 2008'!$B$1:$B$35,0),MATCH('ריכוז ומחולל גרפים'!AC$20,'נתוני 2008'!$B$1:$BY$1,0))</f>
        <v>10.0</v>
      </c>
      <c r="AD18" s="117" t="str">
        <f>INDEX('נתוני 2008'!$B$1:$BY$35,MATCH('ריכוז ומחולל גרפים'!$A18,'נתוני 2008'!$B$1:$B$35,0),MATCH('ריכוז ומחולל גרפים'!AD$20,'נתוני 2008'!$B$1:$BY$1,0))</f>
        <v>7.6</v>
      </c>
      <c r="AE18" s="117" t="str">
        <f>INDEX('נתוני 2008'!$B$1:$BY$35,MATCH('ריכוז ומחולל גרפים'!$A18,'נתוני 2008'!$B$1:$B$35,0),MATCH('ריכוז ומחולל גרפים'!AE$20,'נתוני 2008'!$B$1:$BY$1,0))</f>
        <v>5.3</v>
      </c>
      <c r="AF18" s="117" t="str">
        <f>INDEX('נתוני 2008'!$B$1:$BY$35,MATCH('ריכוז ומחולל גרפים'!$A18,'נתוני 2008'!$B$1:$B$35,0),MATCH('ריכוז ומחולל גרפים'!AF$20,'נתוני 2008'!$B$1:$BY$1,0))</f>
        <v>-</v>
      </c>
      <c r="AG18" s="117" t="str">
        <f>INDEX('נתוני 2008'!$B$1:$BY$35,MATCH('ריכוז ומחולל גרפים'!$A18,'נתוני 2008'!$B$1:$B$35,0),MATCH('ריכוז ומחולל גרפים'!AG$20,'נתוני 2008'!$B$1:$BY$1,0))</f>
        <v>12.2</v>
      </c>
      <c r="AH18" s="117" t="str">
        <f>INDEX('נתוני 2008'!$B$1:$BY$35,MATCH('ריכוז ומחולל גרפים'!$A18,'נתוני 2008'!$B$1:$B$35,0),MATCH('ריכוז ומחולל גרפים'!AH$20,'נתוני 2008'!$B$1:$BY$1,0))</f>
        <v>8.6</v>
      </c>
      <c r="AI18" s="117" t="str">
        <f>INDEX('נתוני 2008'!$B$1:$BY$35,MATCH('ריכוז ומחולל גרפים'!$A18,'נתוני 2008'!$B$1:$B$35,0),MATCH('ריכוז ומחולל גרפים'!AI$20,'נתוני 2008'!$B$1:$BY$1,0))</f>
        <v>11.5</v>
      </c>
      <c r="AJ18" s="117" t="str">
        <f>INDEX('נתוני 2008'!$B$1:$BY$35,MATCH('ריכוז ומחולל גרפים'!$A18,'נתוני 2008'!$B$1:$B$35,0),MATCH('ריכוז ומחולל גרפים'!AJ$20,'נתוני 2008'!$B$1:$BY$1,0))</f>
        <v>5.8</v>
      </c>
      <c r="AK18" s="117" t="str">
        <f>INDEX('נתוני 2008'!$B$1:$BY$35,MATCH('ריכוז ומחולל גרפים'!$A18,'נתוני 2008'!$B$1:$B$35,0),MATCH('ריכוז ומחולל גרפים'!AK$20,'נתוני 2008'!$B$1:$BY$1,0))</f>
        <v>12.4</v>
      </c>
      <c r="AL18" s="117" t="str">
        <f>INDEX('נתוני 2008'!$B$1:$BY$35,MATCH('ריכוז ומחולל גרפים'!$A18,'נתוני 2008'!$B$1:$B$35,0),MATCH('ריכוז ומחולל גרפים'!AL$20,'נתוני 2008'!$B$1:$BY$1,0))</f>
        <v>8.6</v>
      </c>
      <c r="AM18" s="117" t="str">
        <f>INDEX('נתוני 2008'!$B$1:$BY$35,MATCH('ריכוז ומחולל גרפים'!$A18,'נתוני 2008'!$B$1:$B$35,0),MATCH('ריכוז ומחולל גרפים'!AM$20,'נתוני 2008'!$B$1:$BY$1,0))</f>
        <v>10.7</v>
      </c>
      <c r="AN18" s="117" t="str">
        <f>INDEX('נתוני 2008'!$B$1:$BY$35,MATCH('ריכוז ומחולל גרפים'!$A18,'נתוני 2008'!$B$1:$B$35,0),MATCH('ריכוז ומחולל גרפים'!AN$20,'נתוני 2008'!$B$1:$BY$1,0))</f>
        <v>16.0</v>
      </c>
      <c r="AO18" s="117" t="str">
        <f>INDEX('נתוני 2008'!$B$1:$BY$35,MATCH('ריכוז ומחולל גרפים'!$A18,'נתוני 2008'!$B$1:$B$35,0),MATCH('ריכוז ומחולל גרפים'!AO$20,'נתוני 2008'!$B$1:$BY$1,0))</f>
        <v>-</v>
      </c>
      <c r="AP18" s="117" t="str">
        <f>INDEX('נתוני 2008'!$B$1:$BY$35,MATCH('ריכוז ומחולל גרפים'!$A18,'נתוני 2008'!$B$1:$B$35,0),MATCH('ריכוז ומחולל גרפים'!AP$20,'נתוני 2008'!$B$1:$BY$1,0))</f>
        <v>3.1</v>
      </c>
      <c r="AQ18" s="117" t="str">
        <f>INDEX('נתוני 2008'!$B$1:$BY$35,MATCH('ריכוז ומחולל גרפים'!$A18,'נתוני 2008'!$B$1:$B$35,0),MATCH('ריכוז ומחולל גרפים'!AQ$20,'נתוני 2008'!$B$1:$BY$1,0))</f>
        <v>11.5</v>
      </c>
      <c r="AR18" s="117" t="str">
        <f>INDEX('נתוני 2008'!$B$1:$BY$35,MATCH('ריכוז ומחולל גרפים'!$A18,'נתוני 2008'!$B$1:$B$35,0),MATCH('ריכוז ומחולל גרפים'!AR$20,'נתוני 2008'!$B$1:$BY$1,0))</f>
        <v>15.4</v>
      </c>
      <c r="AS18" s="117" t="str">
        <f>INDEX('נתוני 2008'!$B$1:$BY$35,MATCH('ריכוז ומחולל גרפים'!$A18,'נתוני 2008'!$B$1:$B$35,0),MATCH('ריכוז ומחולל גרפים'!AS$20,'נתוני 2008'!$B$1:$BY$1,0))</f>
        <v>19.3</v>
      </c>
      <c r="AT18" s="117" t="str">
        <f>INDEX('נתוני 2008'!$B$1:$BY$35,MATCH('ריכוז ומחולל גרפים'!$A18,'נתוני 2008'!$B$1:$B$35,0),MATCH('ריכוז ומחולל גרפים'!AT$20,'נתוני 2008'!$B$1:$BY$1,0))</f>
        <v>-</v>
      </c>
      <c r="AU18" s="117" t="str">
        <f>INDEX('נתוני 2008'!$B$1:$BY$35,MATCH('ריכוז ומחולל גרפים'!$A18,'נתוני 2008'!$B$1:$B$35,0),MATCH('ריכוז ומחולל גרפים'!AU$20,'נתוני 2008'!$B$1:$BY$1,0))</f>
        <v>8.6</v>
      </c>
      <c r="AV18" s="117" t="str">
        <f>INDEX('נתוני 2008'!$B$1:$BY$35,MATCH('ריכוז ומחולל גרפים'!$A18,'נתוני 2008'!$B$1:$B$35,0),MATCH('ריכוז ומחולל גרפים'!AV$20,'נתוני 2008'!$B$1:$BY$1,0))</f>
        <v>7.8</v>
      </c>
      <c r="AW18" s="117" t="str">
        <f>INDEX('נתוני 2008'!$B$1:$BY$35,MATCH('ריכוז ומחולל גרפים'!$A18,'נתוני 2008'!$B$1:$B$35,0),MATCH('ריכוז ומחולל גרפים'!AW$20,'נתוני 2008'!$B$1:$BY$1,0))</f>
        <v>15.7</v>
      </c>
      <c r="AX18" s="117" t="str">
        <f>INDEX('נתוני 2008'!$B$1:$BY$35,MATCH('ריכוז ומחולל גרפים'!$A18,'נתוני 2008'!$B$1:$B$35,0),MATCH('ריכוז ומחולל גרפים'!AX$20,'נתוני 2008'!$B$1:$BY$1,0))</f>
        <v>2.7</v>
      </c>
      <c r="AY18" s="117" t="str">
        <f>INDEX('נתוני 2008'!$B$1:$BY$35,MATCH('ריכוז ומחולל גרפים'!$A18,'נתוני 2008'!$B$1:$B$35,0),MATCH('ריכוז ומחולל גרפים'!AY$20,'נתוני 2008'!$B$1:$BY$1,0))</f>
        <v>-</v>
      </c>
      <c r="AZ18" s="117" t="str">
        <f>INDEX('נתוני 2008'!$B$1:$BY$35,MATCH('ריכוז ומחולל גרפים'!$A18,'נתוני 2008'!$B$1:$B$35,0),MATCH('ריכוז ומחולל גרפים'!AZ$20,'נתוני 2008'!$B$1:$BY$1,0))</f>
        <v>4.0</v>
      </c>
      <c r="BA18" s="117" t="str">
        <f>INDEX('נתוני 2008'!$B$1:$BY$35,MATCH('ריכוז ומחולל גרפים'!$A18,'נתוני 2008'!$B$1:$B$35,0),MATCH('ריכוז ומחולל גרפים'!BA$20,'נתוני 2008'!$B$1:$BY$1,0))</f>
        <v>16.4</v>
      </c>
      <c r="BB18" s="117" t="str">
        <f>INDEX('נתוני 2008'!$B$1:$BY$35,MATCH('ריכוז ומחולל גרפים'!$A18,'נתוני 2008'!$B$1:$B$35,0),MATCH('ריכוז ומחולל גרפים'!BB$20,'נתוני 2008'!$B$1:$BY$1,0))</f>
        <v>12.5</v>
      </c>
      <c r="BC18" s="117" t="str">
        <f>INDEX('נתוני 2008'!$B$1:$BY$35,MATCH('ריכוז ומחולל גרפים'!$A18,'נתוני 2008'!$B$1:$B$35,0),MATCH('ריכוז ומחולל גרפים'!BC$20,'נתוני 2008'!$B$1:$BY$1,0))</f>
        <v>4.5</v>
      </c>
      <c r="BD18" s="117" t="str">
        <f>INDEX('נתוני 2008'!$B$1:$BY$35,MATCH('ריכוז ומחולל גרפים'!$A18,'נתוני 2008'!$B$1:$B$35,0),MATCH('ריכוז ומחולל גרפים'!BD$20,'נתוני 2008'!$B$1:$BY$1,0))</f>
        <v>6.6</v>
      </c>
      <c r="BE18" s="117" t="str">
        <f>INDEX('נתוני 2008'!$B$1:$BY$35,MATCH('ריכוז ומחולל גרפים'!$A18,'נתוני 2008'!$B$1:$B$35,0),MATCH('ריכוז ומחולל גרפים'!BE$20,'נתוני 2008'!$B$1:$BY$1,0))</f>
        <v>10.4</v>
      </c>
      <c r="BF18" s="117" t="str">
        <f>INDEX('נתוני 2008'!$B$1:$BY$35,MATCH('ריכוז ומחולל גרפים'!$A18,'נתוני 2008'!$B$1:$B$35,0),MATCH('ריכוז ומחולל גרפים'!BF$20,'נתוני 2008'!$B$1:$BY$1,0))</f>
        <v>3.7</v>
      </c>
      <c r="BG18" s="117" t="str">
        <f>INDEX('נתוני 2008'!$B$1:$BY$35,MATCH('ריכוז ומחולל גרפים'!$A18,'נתוני 2008'!$B$1:$B$35,0),MATCH('ריכוז ומחולל גרפים'!BG$20,'נתוני 2008'!$B$1:$BY$1,0))</f>
        <v>5.0</v>
      </c>
      <c r="BH18" s="117" t="str">
        <f>INDEX('נתוני 2008'!$B$1:$BY$35,MATCH('ריכוז ומחולל גרפים'!$A18,'נתוני 2008'!$B$1:$B$35,0),MATCH('ריכוז ומחולל גרפים'!BH$20,'נתוני 2008'!$B$1:$BY$1,0))</f>
        <v>19.0</v>
      </c>
      <c r="BI18" s="117" t="str">
        <f>INDEX('נתוני 2008'!$B$1:$BY$35,MATCH('ריכוז ומחולל גרפים'!$A18,'נתוני 2008'!$B$1:$B$35,0),MATCH('ריכוז ומחולל גרפים'!BI$20,'נתוני 2008'!$B$1:$BY$1,0))</f>
        <v>12.1</v>
      </c>
      <c r="BJ18" s="117" t="str">
        <f>INDEX('נתוני 2008'!$B$1:$BY$35,MATCH('ריכוז ומחולל גרפים'!$A18,'נתוני 2008'!$B$1:$B$35,0),MATCH('ריכוז ומחולל גרפים'!BJ$20,'נתוני 2008'!$B$1:$BY$1,0))</f>
        <v>-</v>
      </c>
      <c r="BK18" s="117" t="str">
        <f>INDEX('נתוני 2008'!$B$1:$BY$35,MATCH('ריכוז ומחולל גרפים'!$A18,'נתוני 2008'!$B$1:$B$35,0),MATCH('ריכוז ומחולל גרפים'!BK$20,'נתוני 2008'!$B$1:$BY$1,0))</f>
        <v>11.1</v>
      </c>
      <c r="BL18" s="117" t="str">
        <f>INDEX('נתוני 2008'!$B$1:$BY$35,MATCH('ריכוז ומחולל גרפים'!$A18,'נתוני 2008'!$B$1:$B$35,0),MATCH('ריכוז ומחולל גרפים'!BL$20,'נתוני 2008'!$B$1:$BY$1,0))</f>
        <v>4.8</v>
      </c>
      <c r="BM18" s="117" t="str">
        <f>INDEX('נתוני 2008'!$B$1:$BY$35,MATCH('ריכוז ומחולל גרפים'!$A18,'נתוני 2008'!$B$1:$B$35,0),MATCH('ריכוז ומחולל גרפים'!BM$20,'נתוני 2008'!$B$1:$BY$1,0))</f>
        <v>8.5</v>
      </c>
      <c r="BN18" s="117" t="str">
        <f>INDEX('נתוני 2008'!$B$1:$BY$35,MATCH('ריכוז ומחולל גרפים'!$A18,'נתוני 2008'!$B$1:$B$35,0),MATCH('ריכוז ומחולל גרפים'!BN$20,'נתוני 2008'!$B$1:$BY$1,0))</f>
        <v>8.8</v>
      </c>
      <c r="BO18" s="117" t="str">
        <f>INDEX('נתוני 2008'!$B$1:$BY$35,MATCH('ריכוז ומחולל גרפים'!$A18,'נתוני 2008'!$B$1:$B$35,0),MATCH('ריכוז ומחולל גרפים'!BO$20,'נתוני 2008'!$B$1:$BY$1,0))</f>
        <v>4.3</v>
      </c>
      <c r="BP18" s="117" t="str">
        <f>INDEX('נתוני 2008'!$B$1:$BY$35,MATCH('ריכוז ומחולל גרפים'!$A18,'נתוני 2008'!$B$1:$B$35,0),MATCH('ריכוז ומחולל גרפים'!BP$20,'נתוני 2008'!$B$1:$BY$1,0))</f>
        <v>0.0</v>
      </c>
      <c r="BQ18" s="117" t="str">
        <f>INDEX('נתוני 2008'!$B$1:$BY$35,MATCH('ריכוז ומחולל גרפים'!$A18,'נתוני 2008'!$B$1:$B$35,0),MATCH('ריכוז ומחולל גרפים'!BQ$20,'נתוני 2008'!$B$1:$BY$1,0))</f>
        <v>-</v>
      </c>
      <c r="BR18" s="117" t="str">
        <f>INDEX('נתוני 2008'!$B$1:$BY$35,MATCH('ריכוז ומחולל גרפים'!$A18,'נתוני 2008'!$B$1:$B$35,0),MATCH('ריכוז ומחולל גרפים'!BR$20,'נתוני 2008'!$B$1:$BY$1,0))</f>
        <v>7.3</v>
      </c>
    </row>
    <row r="20" spans="1:71" x14ac:dyDescent="0.3">
      <c r="A20" s="2" t="str">
        <f>'נתוני 2011'!B1</f>
        <v>שם  הרשות</v>
      </c>
      <c r="B20" s="2" t="str">
        <f>'נתוני 2011'!C1</f>
        <v>אום אל-פחם</v>
      </c>
      <c r="C20" s="2" t="str">
        <f>'נתוני 2011'!E1</f>
        <v>אור יהודה</v>
      </c>
      <c r="D20" s="2" t="str">
        <f>'נתוני 2011'!F1</f>
        <v>אור עקיבא</v>
      </c>
      <c r="E20" s="2" t="str">
        <f>'נתוני 2011'!G1</f>
        <v>אילת</v>
      </c>
      <c r="F20" s="2" t="str">
        <f>'נתוני 2011'!H1</f>
        <v>אלעד</v>
      </c>
      <c r="G20" s="2" t="str">
        <f>'נתוני 2011'!I1</f>
        <v>אריאל</v>
      </c>
      <c r="H20" s="2" t="str">
        <f>'נתוני 2011'!J1</f>
        <v>אשדוד</v>
      </c>
      <c r="I20" s="2" t="str">
        <f>'נתוני 2011'!K1</f>
        <v>אשקלון</v>
      </c>
      <c r="J20" s="2" t="str">
        <f>'נתוני 2011'!M1</f>
        <v>באר שבע</v>
      </c>
      <c r="K20" s="2" t="str">
        <f>'נתוני 2011'!N1</f>
        <v>בית שאן</v>
      </c>
      <c r="L20" s="2" t="str">
        <f>'נתוני 2011'!O1</f>
        <v>בית שמש</v>
      </c>
      <c r="M20" s="2" t="str">
        <f>'נתוני 2011'!Q1</f>
        <v>בני ברק</v>
      </c>
      <c r="N20" s="2" t="str">
        <f>'נתוני 2011'!R1</f>
        <v>בת ים</v>
      </c>
      <c r="O20" s="2" t="str">
        <f>'נתוני 2011'!S1</f>
        <v>גבעת שמואל</v>
      </c>
      <c r="P20" s="2" t="str">
        <f>'נתוני 2011'!T1</f>
        <v>גבעתיים</v>
      </c>
      <c r="Q20" s="2" t="str">
        <f>'נתוני 2011'!U1</f>
        <v>דימונה</v>
      </c>
      <c r="R20" s="2" t="str">
        <f>'נתוני 2011'!V1</f>
        <v>הוד השרון</v>
      </c>
      <c r="S20" s="2" t="str">
        <f>'נתוני 2011'!W1</f>
        <v>הרצלייה</v>
      </c>
      <c r="T20" s="2" t="str">
        <f>'נתוני 2011'!X1</f>
        <v>חדרה</v>
      </c>
      <c r="U20" s="2" t="str">
        <f>'נתוני 2011'!Y1</f>
        <v>חולון</v>
      </c>
      <c r="V20" s="2" t="str">
        <f>'נתוני 2011'!Z1</f>
        <v>חיפה</v>
      </c>
      <c r="W20" s="2" t="str">
        <f>'נתוני 2011'!AA1</f>
        <v>טבריה</v>
      </c>
      <c r="X20" s="2" t="str">
        <f>'נתוני 2011'!AC1</f>
        <v>טירה</v>
      </c>
      <c r="Y20" s="2" t="str">
        <f>'נתוני 2011'!AD1</f>
        <v>טירת כרמל</v>
      </c>
      <c r="Z20" s="2" t="str">
        <f>'נתוני 2011'!AE1</f>
        <v>טמרה</v>
      </c>
      <c r="AA20" s="2" t="str">
        <f>'נתוני 2011'!AF1</f>
        <v>יבנה</v>
      </c>
      <c r="AB20" s="2" t="str">
        <f>'נתוני 2011'!AG1</f>
        <v>יהוד</v>
      </c>
      <c r="AC20" s="2" t="str">
        <f>'נתוני 2011'!AH1</f>
        <v>יקנעם עילית</v>
      </c>
      <c r="AD20" s="2" t="str">
        <f>'נתוני 2011'!AI1</f>
        <v>ירושלים</v>
      </c>
      <c r="AE20" s="2" t="str">
        <f>'נתוני 2011'!AJ1</f>
        <v>כפר סבא</v>
      </c>
      <c r="AF20" s="2" t="str">
        <f>'נתוני 2011'!AK1</f>
        <v>כפר קאסם</v>
      </c>
      <c r="AG20" s="2" t="str">
        <f>'נתוני 2011'!AL1</f>
        <v>כרמיאל</v>
      </c>
      <c r="AH20" s="2" t="str">
        <f>'נתוני 2011'!AN1</f>
        <v>מגדל העמק</v>
      </c>
      <c r="AI20" s="2" t="str">
        <f>'נתוני 2011'!AO1</f>
        <v>מודיעין עילית</v>
      </c>
      <c r="AJ20" s="2" t="str">
        <f>'נתוני 2011'!AP1</f>
        <v>מודיעין-מכבים-רעות*</v>
      </c>
      <c r="AK20" s="2" t="str">
        <f>'נתוני 2011'!AQ1</f>
        <v>מעלה אדומים</v>
      </c>
      <c r="AL20" s="2" t="str">
        <f>'נתוני 2011'!AR1</f>
        <v>מעלות-תרשיחא</v>
      </c>
      <c r="AM20" s="2" t="str">
        <f>'נתוני 2011'!AS1</f>
        <v>נהרייה</v>
      </c>
      <c r="AN20" s="2" t="str">
        <f>'נתוני 2011'!AT1</f>
        <v>נס ציונה</v>
      </c>
      <c r="AO20" s="2" t="str">
        <f>'נתוני 2011'!AU1</f>
        <v>נצרת</v>
      </c>
      <c r="AP20" s="2" t="str">
        <f>'נתוני 2011'!AV1</f>
        <v>נצרת עילית</v>
      </c>
      <c r="AQ20" s="2" t="str">
        <f>'נתוני 2011'!AW1</f>
        <v>נשר</v>
      </c>
      <c r="AR20" s="2" t="str">
        <f>'נתוני 2011'!AX1</f>
        <v>נתיבות</v>
      </c>
      <c r="AS20" s="2" t="str">
        <f>'נתוני 2011'!AY1</f>
        <v>נתניה</v>
      </c>
      <c r="AT20" s="2" t="str">
        <f>'נתוני 2011'!AZ1</f>
        <v>סח'נין</v>
      </c>
      <c r="AU20" s="2" t="str">
        <f>'נתוני 2011'!BA1</f>
        <v>עכו</v>
      </c>
      <c r="AV20" s="2" t="str">
        <f>'נתוני 2011'!BB1</f>
        <v>עפולה</v>
      </c>
      <c r="AW20" s="2" t="str">
        <f>'נתוני 2011'!BD1</f>
        <v>פתח תקווה</v>
      </c>
      <c r="AX20" s="2" t="str">
        <f>'נתוני 2011'!BE1</f>
        <v>צפת</v>
      </c>
      <c r="AY20" s="2" t="str">
        <f>'נתוני 2011'!BF1</f>
        <v>קלנסווה</v>
      </c>
      <c r="AZ20" s="2" t="str">
        <f>'נתוני 2011'!BG1</f>
        <v>קריית אונו</v>
      </c>
      <c r="BA20" s="2" t="str">
        <f>'נתוני 2011'!BH1</f>
        <v>קריית אתא</v>
      </c>
      <c r="BB20" s="2" t="str">
        <f>'נתוני 2011'!BI1</f>
        <v>קריית ביאליק</v>
      </c>
      <c r="BC20" s="2" t="str">
        <f>'נתוני 2011'!BJ1</f>
        <v>קריית גת</v>
      </c>
      <c r="BD20" s="2" t="str">
        <f>'נתוני 2011'!BK1</f>
        <v>קריית ים</v>
      </c>
      <c r="BE20" s="2" t="str">
        <f>'נתוני 2011'!BL1</f>
        <v>קריית מוצקין</v>
      </c>
      <c r="BF20" s="2" t="str">
        <f>'נתוני 2011'!BM1</f>
        <v>קריית מלאכי</v>
      </c>
      <c r="BG20" s="2" t="str">
        <f>'נתוני 2011'!BN1</f>
        <v>קריית שמונה</v>
      </c>
      <c r="BH20" s="2" t="str">
        <f>'נתוני 2011'!BO1</f>
        <v>ראש העין</v>
      </c>
      <c r="BI20" s="2" t="str">
        <f>'נתוני 2011'!BP1</f>
        <v>ראשון לציון</v>
      </c>
      <c r="BJ20" s="2" t="str">
        <f>'נתוני 2011'!BQ1</f>
        <v>רהט</v>
      </c>
      <c r="BK20" s="2" t="str">
        <f>'נתוני 2011'!BR1</f>
        <v>רחובות</v>
      </c>
      <c r="BL20" s="2" t="str">
        <f>'נתוני 2011'!BS1</f>
        <v>רמלה</v>
      </c>
      <c r="BM20" s="2" t="str">
        <f>'נתוני 2011'!BT1</f>
        <v>רמת גן</v>
      </c>
      <c r="BN20" s="2" t="str">
        <f>'נתוני 2011'!BU1</f>
        <v>רמת השרון</v>
      </c>
      <c r="BO20" s="2" t="str">
        <f>'נתוני 2011'!BV1</f>
        <v>רעננה</v>
      </c>
      <c r="BP20" s="2" t="str">
        <f>'נתוני 2011'!BW1</f>
        <v>שדרות</v>
      </c>
      <c r="BQ20" s="2" t="str">
        <f>'נתוני 2011'!BX1</f>
        <v>שפרעם</v>
      </c>
      <c r="BR20" s="2" t="str">
        <f>'נתוני 2011'!BY1</f>
        <v>תל אביב -יפו</v>
      </c>
    </row>
    <row r="21" spans="1:71" x14ac:dyDescent="0.3">
      <c r="A21" s="114" t="str">
        <f>'נתוני 2011'!B5</f>
        <v>מספר חברי מועצה 2013</v>
      </c>
      <c r="B21" s="115">
        <f>'נתוני 2011'!C5</f>
        <v>17</v>
      </c>
      <c r="C21" s="115">
        <f>'נתוני 2011'!E5</f>
        <v>15</v>
      </c>
      <c r="D21" s="115">
        <f>'נתוני 2011'!F5</f>
        <v>13</v>
      </c>
      <c r="E21" s="115">
        <f>'נתוני 2011'!G5</f>
        <v>17</v>
      </c>
      <c r="F21" s="115">
        <f>'נתוני 2011'!H5</f>
        <v>15</v>
      </c>
      <c r="G21" s="115">
        <f>'נתוני 2011'!I5</f>
        <v>13</v>
      </c>
      <c r="H21" s="115">
        <f>'נתוני 2011'!J5</f>
        <v>27</v>
      </c>
      <c r="I21" s="115">
        <f>'נתוני 2011'!K5</f>
        <v>23</v>
      </c>
      <c r="J21" s="115">
        <f>'נתוני 2011'!M5</f>
        <v>27</v>
      </c>
      <c r="K21" s="115">
        <f>'נתוני 2011'!N5</f>
        <v>13</v>
      </c>
      <c r="L21" s="115">
        <f>'נתוני 2011'!O5</f>
        <v>19</v>
      </c>
      <c r="M21" s="115">
        <f>'נתוני 2011'!Q5</f>
        <v>25</v>
      </c>
      <c r="N21" s="115">
        <f>'נתוני 2011'!R5</f>
        <v>25</v>
      </c>
      <c r="O21" s="115">
        <f>'נתוני 2011'!S5</f>
        <v>13</v>
      </c>
      <c r="P21" s="115">
        <f>'נתוני 2011'!T5</f>
        <v>17</v>
      </c>
      <c r="Q21" s="115">
        <f>'נתוני 2011'!U5</f>
        <v>15</v>
      </c>
      <c r="R21" s="115">
        <f>'נתוני 2011'!V5</f>
        <v>17</v>
      </c>
      <c r="S21" s="115">
        <f>'נתוני 2011'!W5</f>
        <v>19</v>
      </c>
      <c r="T21" s="115">
        <f>'נתוני 2011'!X5</f>
        <v>19</v>
      </c>
      <c r="U21" s="115">
        <f>'נתוני 2011'!Y5</f>
        <v>27</v>
      </c>
      <c r="V21" s="115">
        <f>'נתוני 2011'!Z5</f>
        <v>31</v>
      </c>
      <c r="W21" s="115">
        <f>'נתוני 2011'!AA5</f>
        <v>15</v>
      </c>
      <c r="X21" s="115">
        <f>'נתוני 2011'!AC5</f>
        <v>11</v>
      </c>
      <c r="Y21" s="115">
        <f>'נתוני 2011'!AD5</f>
        <v>13</v>
      </c>
      <c r="Z21" s="115">
        <f>'נתוני 2011'!AE5</f>
        <v>15</v>
      </c>
      <c r="AA21" s="115">
        <f>'נתוני 2011'!AF5</f>
        <v>15</v>
      </c>
      <c r="AB21" s="115">
        <f>'נתוני 2011'!AG5</f>
        <v>15</v>
      </c>
      <c r="AC21" s="115">
        <f>'נתוני 2011'!AH5</f>
        <v>13</v>
      </c>
      <c r="AD21" s="115">
        <f>'נתוני 2011'!AI5</f>
        <v>31</v>
      </c>
      <c r="AE21" s="115">
        <f>'נתוני 2011'!AJ5</f>
        <v>19</v>
      </c>
      <c r="AF21" s="115">
        <f>'נתוני 2011'!AK5</f>
        <v>13</v>
      </c>
      <c r="AG21" s="115">
        <f>'נתוני 2011'!AL5</f>
        <v>17</v>
      </c>
      <c r="AH21" s="115">
        <f>'נתוני 2011'!AN5</f>
        <v>15</v>
      </c>
      <c r="AI21" s="115">
        <f>'נתוני 2011'!AO5</f>
        <v>17</v>
      </c>
      <c r="AJ21" s="115">
        <f>'נתוני 2011'!AP5</f>
        <v>19</v>
      </c>
      <c r="AK21" s="115">
        <f>'נתוני 2011'!AQ5</f>
        <v>15</v>
      </c>
      <c r="AL21" s="115">
        <f>'נתוני 2011'!AR5</f>
        <v>13</v>
      </c>
      <c r="AM21" s="115">
        <f>'נתוני 2011'!AS5</f>
        <v>17</v>
      </c>
      <c r="AN21" s="115">
        <f>'נתוני 2011'!AT5</f>
        <v>15</v>
      </c>
      <c r="AO21" s="115">
        <f>'נתוני 2011'!AU5</f>
        <v>19</v>
      </c>
      <c r="AP21" s="115">
        <f>'נתוני 2011'!AV5</f>
        <v>17</v>
      </c>
      <c r="AQ21" s="115">
        <f>'נתוני 2011'!AW5</f>
        <v>13</v>
      </c>
      <c r="AR21" s="115">
        <f>'נתוני 2011'!AX5</f>
        <v>15</v>
      </c>
      <c r="AS21" s="115">
        <f>'נתוני 2011'!AY5</f>
        <v>27</v>
      </c>
      <c r="AT21" s="115">
        <f>'נתוני 2011'!AZ5</f>
        <v>15</v>
      </c>
      <c r="AU21" s="115">
        <f>'נתוני 2011'!BA5</f>
        <v>17</v>
      </c>
      <c r="AV21" s="115">
        <f>'נתוני 2011'!BB5</f>
        <v>15</v>
      </c>
      <c r="AW21" s="115">
        <f>'נתוני 2011'!BD5</f>
        <v>27</v>
      </c>
      <c r="AX21" s="115">
        <f>'נתוני 2011'!BE5</f>
        <v>15</v>
      </c>
      <c r="AY21" s="115">
        <f>'נתוני 2011'!BF5</f>
        <v>13</v>
      </c>
      <c r="AZ21" s="115">
        <f>'נתוני 2011'!BG5</f>
        <v>15</v>
      </c>
      <c r="BA21" s="115">
        <f>'נתוני 2011'!BH5</f>
        <v>17</v>
      </c>
      <c r="BB21" s="115">
        <f>'נתוני 2011'!BI5</f>
        <v>15</v>
      </c>
      <c r="BC21" s="115">
        <f>'נתוני 2011'!BJ5</f>
        <v>17</v>
      </c>
      <c r="BD21" s="115">
        <f>'נתוני 2011'!BK5</f>
        <v>15</v>
      </c>
      <c r="BE21" s="115">
        <f>'נתוני 2011'!BL5</f>
        <v>15</v>
      </c>
      <c r="BF21" s="115">
        <f>'נתוני 2011'!BM5</f>
        <v>13</v>
      </c>
      <c r="BG21" s="115">
        <f>'נתוני 2011'!BN5</f>
        <v>13</v>
      </c>
      <c r="BH21" s="115">
        <f>'נתוני 2011'!BO5</f>
        <v>15</v>
      </c>
      <c r="BI21" s="115">
        <f>'נתוני 2011'!BP5</f>
        <v>29</v>
      </c>
      <c r="BJ21" s="115">
        <f>'נתוני 2011'!BQ5</f>
        <v>17</v>
      </c>
      <c r="BK21" s="115">
        <f>'נתוני 2011'!BR5</f>
        <v>23</v>
      </c>
      <c r="BL21" s="115">
        <f>'נתוני 2011'!BS5</f>
        <v>17</v>
      </c>
      <c r="BM21" s="115">
        <f>'נתוני 2011'!BT5</f>
        <v>25</v>
      </c>
      <c r="BN21" s="115">
        <f>'נתוני 2011'!BU5</f>
        <v>15</v>
      </c>
      <c r="BO21" s="115">
        <f>'נתוני 2011'!BV5</f>
        <v>19</v>
      </c>
      <c r="BP21" s="115">
        <f>'נתוני 2011'!BW5</f>
        <v>13</v>
      </c>
      <c r="BQ21" s="115">
        <f>'נתוני 2011'!BX5</f>
        <v>15</v>
      </c>
      <c r="BR21" s="115">
        <f>'נתוני 2011'!BY5</f>
        <v>31</v>
      </c>
      <c r="BS21">
        <f>SUM(B21:BR21)</f>
        <v>1227</v>
      </c>
    </row>
    <row r="22" spans="1:71" x14ac:dyDescent="0.3">
      <c r="A22" s="114" t="str">
        <f>'נתוני 2011'!B6</f>
        <v>מספר נשים במועצה 2013</v>
      </c>
      <c r="B22" s="115">
        <f>'נתוני 2011'!C6</f>
        <v>0</v>
      </c>
      <c r="C22" s="115">
        <f>'נתוני 2011'!E6</f>
        <v>6</v>
      </c>
      <c r="D22" s="115">
        <f>'נתוני 2011'!F6</f>
        <v>1</v>
      </c>
      <c r="E22" s="115">
        <f>'נתוני 2011'!G6</f>
        <v>3</v>
      </c>
      <c r="F22" s="115">
        <f>'נתוני 2011'!H6</f>
        <v>0</v>
      </c>
      <c r="G22" s="115">
        <f>'נתוני 2011'!I6</f>
        <v>4</v>
      </c>
      <c r="H22" s="115">
        <f>'נתוני 2011'!J6</f>
        <v>3</v>
      </c>
      <c r="I22" s="115">
        <f>'נתוני 2011'!K6</f>
        <v>4</v>
      </c>
      <c r="J22" s="115">
        <f>'נתוני 2011'!M6</f>
        <v>9</v>
      </c>
      <c r="K22" s="115">
        <f>'נתוני 2011'!N6</f>
        <v>1</v>
      </c>
      <c r="L22" s="115">
        <f>'נתוני 2011'!O6</f>
        <v>2</v>
      </c>
      <c r="M22" s="115">
        <f>'נתוני 2011'!Q6</f>
        <v>0</v>
      </c>
      <c r="N22" s="115">
        <f>'נתוני 2011'!R6</f>
        <v>6</v>
      </c>
      <c r="O22" s="115">
        <f>'נתוני 2011'!S6</f>
        <v>4</v>
      </c>
      <c r="P22" s="115">
        <f>'נתוני 2011'!T6</f>
        <v>8</v>
      </c>
      <c r="Q22" s="115">
        <f>'נתוני 2011'!U6</f>
        <v>3</v>
      </c>
      <c r="R22" s="115">
        <f>'נתוני 2011'!V6</f>
        <v>6</v>
      </c>
      <c r="S22" s="115">
        <f>'נתוני 2011'!W6</f>
        <v>4</v>
      </c>
      <c r="T22" s="115">
        <f>'נתוני 2011'!X6</f>
        <v>3</v>
      </c>
      <c r="U22" s="115">
        <f>'נתוני 2011'!Y6</f>
        <v>3</v>
      </c>
      <c r="V22" s="115">
        <f>'נתוני 2011'!Z6</f>
        <v>6</v>
      </c>
      <c r="W22" s="115">
        <f>'נתוני 2011'!AA6</f>
        <v>0</v>
      </c>
      <c r="X22" s="115">
        <f>'נתוני 2011'!AC6</f>
        <v>0</v>
      </c>
      <c r="Y22" s="115">
        <f>'נתוני 2011'!AD6</f>
        <v>1</v>
      </c>
      <c r="Z22" s="115">
        <f>'נתוני 2011'!AE6</f>
        <v>0</v>
      </c>
      <c r="AA22" s="115">
        <f>'נתוני 2011'!AF6</f>
        <v>1</v>
      </c>
      <c r="AB22" s="115">
        <f>'נתוני 2011'!AG6</f>
        <v>3</v>
      </c>
      <c r="AC22" s="115">
        <f>'נתוני 2011'!AH6</f>
        <v>2</v>
      </c>
      <c r="AD22" s="115">
        <f>'נתוני 2011'!AI6</f>
        <v>4</v>
      </c>
      <c r="AE22" s="115">
        <f>'נתוני 2011'!AJ6</f>
        <v>5</v>
      </c>
      <c r="AF22" s="115">
        <f>'נתוני 2011'!AK6</f>
        <v>0</v>
      </c>
      <c r="AG22" s="115">
        <f>'נתוני 2011'!AL6</f>
        <v>6</v>
      </c>
      <c r="AH22" s="115">
        <f>'נתוני 2011'!AN6</f>
        <v>2</v>
      </c>
      <c r="AI22" s="115">
        <f>'נתוני 2011'!AO6</f>
        <v>0</v>
      </c>
      <c r="AJ22" s="115">
        <f>'נתוני 2011'!AP6</f>
        <v>5</v>
      </c>
      <c r="AK22" s="115">
        <f>'נתוני 2011'!AQ6</f>
        <v>0</v>
      </c>
      <c r="AL22" s="115">
        <f>'נתוני 2011'!AR6</f>
        <v>2</v>
      </c>
      <c r="AM22" s="115">
        <f>'נתוני 2011'!AS6</f>
        <v>3</v>
      </c>
      <c r="AN22" s="115">
        <f>'נתוני 2011'!AT6</f>
        <v>2</v>
      </c>
      <c r="AO22" s="115">
        <f>'נתוני 2011'!AU6</f>
        <v>0</v>
      </c>
      <c r="AP22" s="115">
        <f>'נתוני 2011'!AV6</f>
        <v>5</v>
      </c>
      <c r="AQ22" s="115">
        <f>'נתוני 2011'!AW6</f>
        <v>3</v>
      </c>
      <c r="AR22" s="115">
        <f>'נתוני 2011'!AX6</f>
        <v>1</v>
      </c>
      <c r="AS22" s="115">
        <f>'נתוני 2011'!AY6</f>
        <v>5</v>
      </c>
      <c r="AT22" s="115">
        <f>'נתוני 2011'!AZ6</f>
        <v>0</v>
      </c>
      <c r="AU22" s="115">
        <f>'נתוני 2011'!BA6</f>
        <v>4</v>
      </c>
      <c r="AV22" s="115">
        <f>'נתוני 2011'!BB6</f>
        <v>1</v>
      </c>
      <c r="AW22" s="115">
        <f>'נתוני 2011'!BD6</f>
        <v>1</v>
      </c>
      <c r="AX22" s="115">
        <f>'נתוני 2011'!BE6</f>
        <v>1</v>
      </c>
      <c r="AY22" s="115">
        <f>'נתוני 2011'!BF6</f>
        <v>0</v>
      </c>
      <c r="AZ22" s="115">
        <f>'נתוני 2011'!BG6</f>
        <v>3</v>
      </c>
      <c r="BA22" s="115">
        <f>'נתוני 2011'!BH6</f>
        <v>3</v>
      </c>
      <c r="BB22" s="115">
        <f>'נתוני 2011'!BI6</f>
        <v>5</v>
      </c>
      <c r="BC22" s="115">
        <f>'נתוני 2011'!BJ6</f>
        <v>1</v>
      </c>
      <c r="BD22" s="115">
        <f>'נתוני 2011'!BK6</f>
        <v>3</v>
      </c>
      <c r="BE22" s="115">
        <f>'נתוני 2011'!BL6</f>
        <v>3</v>
      </c>
      <c r="BF22" s="115">
        <f>'נתוני 2011'!BM6</f>
        <v>0</v>
      </c>
      <c r="BG22" s="115">
        <f>'נתוני 2011'!BN6</f>
        <v>2</v>
      </c>
      <c r="BH22" s="115">
        <f>'נתוני 2011'!BO6</f>
        <v>2</v>
      </c>
      <c r="BI22" s="115">
        <f>'נתוני 2011'!BP6</f>
        <v>3</v>
      </c>
      <c r="BJ22" s="115">
        <f>'נתוני 2011'!BQ6</f>
        <v>0</v>
      </c>
      <c r="BK22" s="115">
        <f>'נתוני 2011'!BR6</f>
        <v>0</v>
      </c>
      <c r="BL22" s="115">
        <f>'נתוני 2011'!BS6</f>
        <v>0</v>
      </c>
      <c r="BM22" s="115">
        <f>'נתוני 2011'!BT6</f>
        <v>5</v>
      </c>
      <c r="BN22" s="115">
        <f>'נתוני 2011'!BU6</f>
        <v>5</v>
      </c>
      <c r="BO22" s="115">
        <f>'נתוני 2011'!BV6</f>
        <v>6</v>
      </c>
      <c r="BP22" s="115">
        <f>'נתוני 2011'!BW6</f>
        <v>2</v>
      </c>
      <c r="BQ22" s="115">
        <f>'נתוני 2011'!BX6</f>
        <v>0</v>
      </c>
      <c r="BR22" s="115">
        <f>'נתוני 2011'!BY6</f>
        <v>9</v>
      </c>
      <c r="BS22">
        <f>SUM(B22:BR22)</f>
        <v>185</v>
      </c>
    </row>
    <row r="23" spans="1:71" x14ac:dyDescent="0.3">
      <c r="A23" s="114" t="str">
        <f>'נתוני 2011'!B7</f>
        <v>אחוז נשים במועצה</v>
      </c>
      <c r="B23" s="116">
        <f>'נתוני 2011'!C7</f>
        <v>0</v>
      </c>
      <c r="C23" s="116">
        <f>'נתוני 2011'!E7</f>
        <v>0.4</v>
      </c>
      <c r="D23" s="116">
        <f>'נתוני 2011'!F7</f>
        <v>7.6923076923076927E-2</v>
      </c>
      <c r="E23" s="116">
        <f>'נתוני 2011'!G7</f>
        <v>0.17647058823529413</v>
      </c>
      <c r="F23" s="116">
        <f>'נתוני 2011'!H7</f>
        <v>0</v>
      </c>
      <c r="G23" s="116">
        <f>'נתוני 2011'!I7</f>
        <v>0.30769230769230771</v>
      </c>
      <c r="H23" s="116">
        <f>'נתוני 2011'!J7</f>
        <v>0.1111111111111111</v>
      </c>
      <c r="I23" s="116">
        <f>'נתוני 2011'!K7</f>
        <v>0.17391304347826086</v>
      </c>
      <c r="J23" s="116">
        <f>'נתוני 2011'!M7</f>
        <v>0.33333333333333331</v>
      </c>
      <c r="K23" s="116">
        <f>'נתוני 2011'!N7</f>
        <v>7.6923076923076927E-2</v>
      </c>
      <c r="L23" s="116">
        <f>'נתוני 2011'!O7</f>
        <v>0.10526315789473684</v>
      </c>
      <c r="M23" s="116">
        <f>'נתוני 2011'!Q7</f>
        <v>0</v>
      </c>
      <c r="N23" s="116">
        <f>'נתוני 2011'!R7</f>
        <v>0.24</v>
      </c>
      <c r="O23" s="116">
        <f>'נתוני 2011'!S7</f>
        <v>0.30769230769230771</v>
      </c>
      <c r="P23" s="116">
        <f>'נתוני 2011'!T7</f>
        <v>0.47058823529411764</v>
      </c>
      <c r="Q23" s="116">
        <f>'נתוני 2011'!U7</f>
        <v>0.2</v>
      </c>
      <c r="R23" s="116">
        <f>'נתוני 2011'!V7</f>
        <v>0.35294117647058826</v>
      </c>
      <c r="S23" s="116">
        <f>'נתוני 2011'!W7</f>
        <v>0.21052631578947367</v>
      </c>
      <c r="T23" s="116">
        <f>'נתוני 2011'!X7</f>
        <v>0.15789473684210525</v>
      </c>
      <c r="U23" s="116">
        <f>'נתוני 2011'!Y7</f>
        <v>0.1111111111111111</v>
      </c>
      <c r="V23" s="116">
        <f>'נתוני 2011'!Z7</f>
        <v>0.19354838709677419</v>
      </c>
      <c r="W23" s="116">
        <f>'נתוני 2011'!AA7</f>
        <v>0</v>
      </c>
      <c r="X23" s="116">
        <f>'נתוני 2011'!AC7</f>
        <v>0</v>
      </c>
      <c r="Y23" s="116">
        <f>'נתוני 2011'!AD7</f>
        <v>7.6923076923076927E-2</v>
      </c>
      <c r="Z23" s="116">
        <f>'נתוני 2011'!AE7</f>
        <v>0</v>
      </c>
      <c r="AA23" s="116">
        <f>'נתוני 2011'!AF7</f>
        <v>6.6666666666666666E-2</v>
      </c>
      <c r="AB23" s="116">
        <f>'נתוני 2011'!AG7</f>
        <v>0.2</v>
      </c>
      <c r="AC23" s="116">
        <f>'נתוני 2011'!AH7</f>
        <v>0.15384615384615385</v>
      </c>
      <c r="AD23" s="116">
        <f>'נתוני 2011'!AI7</f>
        <v>0.12903225806451613</v>
      </c>
      <c r="AE23" s="116">
        <f>'נתוני 2011'!AJ7</f>
        <v>0.26315789473684209</v>
      </c>
      <c r="AF23" s="116">
        <f>'נתוני 2011'!AK7</f>
        <v>0</v>
      </c>
      <c r="AG23" s="116">
        <f>'נתוני 2011'!AL7</f>
        <v>0.35294117647058826</v>
      </c>
      <c r="AH23" s="116">
        <f>'נתוני 2011'!AN7</f>
        <v>0.13333333333333333</v>
      </c>
      <c r="AI23" s="116">
        <f>'נתוני 2011'!AO7</f>
        <v>0</v>
      </c>
      <c r="AJ23" s="116">
        <f>'נתוני 2011'!AP7</f>
        <v>0.26315789473684209</v>
      </c>
      <c r="AK23" s="116">
        <f>'נתוני 2011'!AQ7</f>
        <v>0</v>
      </c>
      <c r="AL23" s="116">
        <f>'נתוני 2011'!AR7</f>
        <v>0.15384615384615385</v>
      </c>
      <c r="AM23" s="116">
        <f>'נתוני 2011'!AS7</f>
        <v>0.17647058823529413</v>
      </c>
      <c r="AN23" s="116">
        <f>'נתוני 2011'!AT7</f>
        <v>0.13333333333333333</v>
      </c>
      <c r="AO23" s="116">
        <f>'נתוני 2011'!AU7</f>
        <v>0</v>
      </c>
      <c r="AP23" s="116">
        <f>'נתוני 2011'!AV7</f>
        <v>0.29411764705882354</v>
      </c>
      <c r="AQ23" s="116">
        <f>'נתוני 2011'!AW7</f>
        <v>0.23076923076923078</v>
      </c>
      <c r="AR23" s="116">
        <f>'נתוני 2011'!AX7</f>
        <v>6.6666666666666666E-2</v>
      </c>
      <c r="AS23" s="116">
        <f>'נתוני 2011'!AY7</f>
        <v>0.18518518518518517</v>
      </c>
      <c r="AT23" s="116">
        <f>'נתוני 2011'!AZ7</f>
        <v>0</v>
      </c>
      <c r="AU23" s="116">
        <f>'נתוני 2011'!BA7</f>
        <v>0.23529411764705882</v>
      </c>
      <c r="AV23" s="116">
        <f>'נתוני 2011'!BB7</f>
        <v>6.6666666666666666E-2</v>
      </c>
      <c r="AW23" s="116">
        <f>'נתוני 2011'!BD7</f>
        <v>3.7037037037037035E-2</v>
      </c>
      <c r="AX23" s="116">
        <f>'נתוני 2011'!BE7</f>
        <v>6.6666666666666666E-2</v>
      </c>
      <c r="AY23" s="116">
        <f>'נתוני 2011'!BF7</f>
        <v>0</v>
      </c>
      <c r="AZ23" s="116">
        <f>'נתוני 2011'!BG7</f>
        <v>0.2</v>
      </c>
      <c r="BA23" s="116">
        <f>'נתוני 2011'!BH7</f>
        <v>0.17647058823529413</v>
      </c>
      <c r="BB23" s="116">
        <f>'נתוני 2011'!BI7</f>
        <v>0.33333333333333331</v>
      </c>
      <c r="BC23" s="116">
        <f>'נתוני 2011'!BJ7</f>
        <v>5.8823529411764705E-2</v>
      </c>
      <c r="BD23" s="116">
        <f>'נתוני 2011'!BK7</f>
        <v>0.2</v>
      </c>
      <c r="BE23" s="116">
        <f>'נתוני 2011'!BL7</f>
        <v>0.2</v>
      </c>
      <c r="BF23" s="116">
        <f>'נתוני 2011'!BM7</f>
        <v>0</v>
      </c>
      <c r="BG23" s="116">
        <f>'נתוני 2011'!BN7</f>
        <v>0.15384615384615385</v>
      </c>
      <c r="BH23" s="116">
        <f>'נתוני 2011'!BO7</f>
        <v>0.13333333333333333</v>
      </c>
      <c r="BI23" s="116">
        <f>'נתוני 2011'!BP7</f>
        <v>0.10344827586206896</v>
      </c>
      <c r="BJ23" s="116">
        <f>'נתוני 2011'!BQ7</f>
        <v>0</v>
      </c>
      <c r="BK23" s="116">
        <f>'נתוני 2011'!BR7</f>
        <v>0</v>
      </c>
      <c r="BL23" s="116">
        <f>'נתוני 2011'!BS7</f>
        <v>0</v>
      </c>
      <c r="BM23" s="116">
        <f>'נתוני 2011'!BT7</f>
        <v>0.2</v>
      </c>
      <c r="BN23" s="116">
        <f>'נתוני 2011'!BU7</f>
        <v>0.33333333333333331</v>
      </c>
      <c r="BO23" s="116">
        <f>'נתוני 2011'!BV7</f>
        <v>0.31578947368421051</v>
      </c>
      <c r="BP23" s="116">
        <f>'נתוני 2011'!BW7</f>
        <v>0.15384615384615385</v>
      </c>
      <c r="BQ23" s="116">
        <f>'נתוני 2011'!BX7</f>
        <v>0</v>
      </c>
      <c r="BR23" s="116">
        <f>'נתוני 2011'!BY7</f>
        <v>0.29032258064516131</v>
      </c>
      <c r="BS23" s="103">
        <f>AVERAGE(B23:BR23)</f>
        <v>0.14700855752621186</v>
      </c>
    </row>
    <row r="24" spans="1:71" x14ac:dyDescent="0.3">
      <c r="A24" s="114" t="str">
        <f>'נתוני 2011'!B8</f>
        <v xml:space="preserve">רמה חברתית-כלכלית (10 הגבוה ביותר) </v>
      </c>
      <c r="B24" s="115">
        <f>'נתוני 2011'!C8</f>
        <v>2</v>
      </c>
      <c r="C24" s="115">
        <f>'נתוני 2011'!E8</f>
        <v>5</v>
      </c>
      <c r="D24" s="115">
        <f>'נתוני 2011'!F8</f>
        <v>4</v>
      </c>
      <c r="E24" s="115">
        <f>'נתוני 2011'!G8</f>
        <v>5</v>
      </c>
      <c r="F24" s="115">
        <f>'נתוני 2011'!H8</f>
        <v>2</v>
      </c>
      <c r="G24" s="115">
        <f>'נתוני 2011'!I8</f>
        <v>5</v>
      </c>
      <c r="H24" s="115">
        <f>'נתוני 2011'!J8</f>
        <v>5</v>
      </c>
      <c r="I24" s="115">
        <f>'נתוני 2011'!K8</f>
        <v>5</v>
      </c>
      <c r="J24" s="115">
        <f>'נתוני 2011'!M8</f>
        <v>5</v>
      </c>
      <c r="K24" s="115">
        <f>'נתוני 2011'!N8</f>
        <v>4</v>
      </c>
      <c r="L24" s="115">
        <f>'נתוני 2011'!O8</f>
        <v>3</v>
      </c>
      <c r="M24" s="115">
        <f>'נתוני 2011'!Q8</f>
        <v>3</v>
      </c>
      <c r="N24" s="115">
        <f>'נתוני 2011'!R8</f>
        <v>5</v>
      </c>
      <c r="O24" s="115">
        <f>'נתוני 2011'!S8</f>
        <v>8</v>
      </c>
      <c r="P24" s="115">
        <f>'נתוני 2011'!T8</f>
        <v>8</v>
      </c>
      <c r="Q24" s="115">
        <f>'נתוני 2011'!U8</f>
        <v>4</v>
      </c>
      <c r="R24" s="115">
        <f>'נתוני 2011'!V8</f>
        <v>8</v>
      </c>
      <c r="S24" s="115">
        <f>'נתוני 2011'!W8</f>
        <v>8</v>
      </c>
      <c r="T24" s="115">
        <f>'נתוני 2011'!X8</f>
        <v>5</v>
      </c>
      <c r="U24" s="115">
        <f>'נתוני 2011'!Y8</f>
        <v>5</v>
      </c>
      <c r="V24" s="115">
        <f>'נתוני 2011'!Z8</f>
        <v>7</v>
      </c>
      <c r="W24" s="115">
        <f>'נתוני 2011'!AA8</f>
        <v>4</v>
      </c>
      <c r="X24" s="115">
        <f>'נתוני 2011'!AC8</f>
        <v>3</v>
      </c>
      <c r="Y24" s="115">
        <f>'נתוני 2011'!AD8</f>
        <v>4</v>
      </c>
      <c r="Z24" s="115">
        <f>'נתוני 2011'!AE8</f>
        <v>3</v>
      </c>
      <c r="AA24" s="115">
        <f>'נתוני 2011'!AF8</f>
        <v>5</v>
      </c>
      <c r="AB24" s="115">
        <f>'נתוני 2011'!AG8</f>
        <v>7</v>
      </c>
      <c r="AC24" s="115">
        <f>'נתוני 2011'!AH8</f>
        <v>6</v>
      </c>
      <c r="AD24" s="115">
        <f>'נתוני 2011'!AI8</f>
        <v>4</v>
      </c>
      <c r="AE24" s="115">
        <f>'נתוני 2011'!AJ8</f>
        <v>8</v>
      </c>
      <c r="AF24" s="115">
        <f>'נתוני 2011'!AK8</f>
        <v>3</v>
      </c>
      <c r="AG24" s="115">
        <f>'נתוני 2011'!AL8</f>
        <v>5</v>
      </c>
      <c r="AH24" s="115">
        <f>'נתוני 2011'!AN8</f>
        <v>5</v>
      </c>
      <c r="AI24" s="115">
        <f>'נתוני 2011'!AO8</f>
        <v>1</v>
      </c>
      <c r="AJ24" s="115">
        <f>'נתוני 2011'!AP8</f>
        <v>8</v>
      </c>
      <c r="AK24" s="115">
        <f>'נתוני 2011'!AQ8</f>
        <v>5</v>
      </c>
      <c r="AL24" s="115">
        <f>'נתוני 2011'!AR8</f>
        <v>5</v>
      </c>
      <c r="AM24" s="115">
        <f>'נתוני 2011'!AS8</f>
        <v>5</v>
      </c>
      <c r="AN24" s="115">
        <f>'נתוני 2011'!AT8</f>
        <v>7</v>
      </c>
      <c r="AO24" s="115">
        <f>'נתוני 2011'!AU8</f>
        <v>3</v>
      </c>
      <c r="AP24" s="115">
        <f>'נתוני 2011'!AV8</f>
        <v>5</v>
      </c>
      <c r="AQ24" s="115">
        <f>'נתוני 2011'!AW8</f>
        <v>7</v>
      </c>
      <c r="AR24" s="115">
        <f>'נתוני 2011'!AX8</f>
        <v>3</v>
      </c>
      <c r="AS24" s="115">
        <f>'נתוני 2011'!AY8</f>
        <v>5</v>
      </c>
      <c r="AT24" s="115">
        <f>'נתוני 2011'!AZ8</f>
        <v>2</v>
      </c>
      <c r="AU24" s="115">
        <f>'נתוני 2011'!BA8</f>
        <v>4</v>
      </c>
      <c r="AV24" s="115">
        <f>'נתוני 2011'!BB8</f>
        <v>5</v>
      </c>
      <c r="AW24" s="115">
        <f>'נתוני 2011'!BD8</f>
        <v>6</v>
      </c>
      <c r="AX24" s="115">
        <f>'נתוני 2011'!BE8</f>
        <v>4</v>
      </c>
      <c r="AY24" s="115">
        <f>'נתוני 2011'!BF8</f>
        <v>2</v>
      </c>
      <c r="AZ24" s="115">
        <f>'נתוני 2011'!BG8</f>
        <v>8</v>
      </c>
      <c r="BA24" s="115">
        <f>'נתוני 2011'!BH8</f>
        <v>5</v>
      </c>
      <c r="BB24" s="115">
        <f>'נתוני 2011'!BI8</f>
        <v>6</v>
      </c>
      <c r="BC24" s="115">
        <f>'נתוני 2011'!BJ8</f>
        <v>4</v>
      </c>
      <c r="BD24" s="115">
        <f>'נתוני 2011'!BK8</f>
        <v>5</v>
      </c>
      <c r="BE24" s="115">
        <f>'נתוני 2011'!BL8</f>
        <v>6</v>
      </c>
      <c r="BF24" s="115">
        <f>'נתוני 2011'!BM8</f>
        <v>4</v>
      </c>
      <c r="BG24" s="115">
        <f>'נתוני 2011'!BN8</f>
        <v>0</v>
      </c>
      <c r="BH24" s="115">
        <f>'נתוני 2011'!BO8</f>
        <v>6</v>
      </c>
      <c r="BI24" s="115">
        <f>'נתוני 2011'!BP8</f>
        <v>6</v>
      </c>
      <c r="BJ24" s="115">
        <f>'נתוני 2011'!BQ8</f>
        <v>2</v>
      </c>
      <c r="BK24" s="115">
        <f>'נתוני 2011'!BR8</f>
        <v>6</v>
      </c>
      <c r="BL24" s="115">
        <f>'נתוני 2011'!BS8</f>
        <v>4</v>
      </c>
      <c r="BM24" s="115">
        <f>'נתוני 2011'!BT8</f>
        <v>7</v>
      </c>
      <c r="BN24" s="115">
        <f>'נתוני 2011'!BU8</f>
        <v>9</v>
      </c>
      <c r="BO24" s="115">
        <f>'נתוני 2011'!BV8</f>
        <v>8</v>
      </c>
      <c r="BP24" s="115">
        <f>'נתוני 2011'!BW8</f>
        <v>4</v>
      </c>
      <c r="BQ24" s="115">
        <f>'נתוני 2011'!BX8</f>
        <v>3</v>
      </c>
      <c r="BR24" s="115">
        <f>'נתוני 2011'!BY8</f>
        <v>8</v>
      </c>
    </row>
    <row r="26" spans="1:71" x14ac:dyDescent="0.3">
      <c r="A26" t="s">
        <v>6286</v>
      </c>
      <c r="B26" s="22">
        <f>B21-B2</f>
        <v>1</v>
      </c>
      <c r="C26" s="22">
        <f t="shared" ref="C26:BN26" si="2">C21-C2</f>
        <v>0</v>
      </c>
      <c r="D26" s="22">
        <f t="shared" si="2"/>
        <v>0</v>
      </c>
      <c r="E26" s="22">
        <f t="shared" si="2"/>
        <v>0</v>
      </c>
      <c r="F26" s="22">
        <f t="shared" si="2"/>
        <v>0</v>
      </c>
      <c r="G26" s="22">
        <f t="shared" si="2"/>
        <v>2</v>
      </c>
      <c r="H26" s="22">
        <f t="shared" si="2"/>
        <v>0</v>
      </c>
      <c r="I26" s="22">
        <f t="shared" si="2"/>
        <v>2</v>
      </c>
      <c r="J26" s="22">
        <f t="shared" si="2"/>
        <v>2</v>
      </c>
      <c r="K26" s="22">
        <f t="shared" si="2"/>
        <v>0</v>
      </c>
      <c r="L26" s="22">
        <f t="shared" si="2"/>
        <v>2</v>
      </c>
      <c r="M26" s="22">
        <f t="shared" si="2"/>
        <v>0</v>
      </c>
      <c r="N26" s="22">
        <f t="shared" si="2"/>
        <v>0</v>
      </c>
      <c r="O26" s="22">
        <f t="shared" si="2"/>
        <v>0</v>
      </c>
      <c r="P26" s="22">
        <f t="shared" si="2"/>
        <v>0</v>
      </c>
      <c r="Q26" s="22">
        <f t="shared" si="2"/>
        <v>0</v>
      </c>
      <c r="R26" s="22">
        <f t="shared" si="2"/>
        <v>2</v>
      </c>
      <c r="S26" s="22">
        <f t="shared" si="2"/>
        <v>0</v>
      </c>
      <c r="T26" s="22">
        <f t="shared" si="2"/>
        <v>0</v>
      </c>
      <c r="U26" s="22">
        <f t="shared" si="2"/>
        <v>2</v>
      </c>
      <c r="V26" s="22">
        <f t="shared" si="2"/>
        <v>0</v>
      </c>
      <c r="W26" s="22">
        <f t="shared" si="2"/>
        <v>0</v>
      </c>
      <c r="X26" s="22">
        <f t="shared" si="2"/>
        <v>-3</v>
      </c>
      <c r="Y26" s="22">
        <f t="shared" si="2"/>
        <v>0</v>
      </c>
      <c r="Z26" s="22">
        <f t="shared" si="2"/>
        <v>-2</v>
      </c>
      <c r="AA26" s="22">
        <f t="shared" si="2"/>
        <v>0</v>
      </c>
      <c r="AB26" s="22">
        <f t="shared" si="2"/>
        <v>0</v>
      </c>
      <c r="AC26" s="22">
        <f t="shared" si="2"/>
        <v>0</v>
      </c>
      <c r="AD26" s="22">
        <f t="shared" si="2"/>
        <v>0</v>
      </c>
      <c r="AE26" s="22">
        <f t="shared" si="2"/>
        <v>0</v>
      </c>
      <c r="AF26" s="22">
        <f t="shared" si="2"/>
        <v>2</v>
      </c>
      <c r="AG26" s="22">
        <f t="shared" si="2"/>
        <v>0</v>
      </c>
      <c r="AH26" s="22">
        <f t="shared" si="2"/>
        <v>0</v>
      </c>
      <c r="AI26" s="22">
        <f t="shared" si="2"/>
        <v>2</v>
      </c>
      <c r="AJ26" s="22">
        <f t="shared" si="2"/>
        <v>2</v>
      </c>
      <c r="AK26" s="22">
        <f t="shared" si="2"/>
        <v>0</v>
      </c>
      <c r="AL26" s="22">
        <f t="shared" si="2"/>
        <v>0</v>
      </c>
      <c r="AM26" s="22">
        <f t="shared" si="2"/>
        <v>0</v>
      </c>
      <c r="AN26" s="22">
        <f t="shared" si="2"/>
        <v>0</v>
      </c>
      <c r="AO26" s="22">
        <f t="shared" si="2"/>
        <v>2</v>
      </c>
      <c r="AP26" s="22">
        <f t="shared" si="2"/>
        <v>0</v>
      </c>
      <c r="AQ26" s="22">
        <f t="shared" si="2"/>
        <v>-2</v>
      </c>
      <c r="AR26" s="22">
        <f t="shared" si="2"/>
        <v>3</v>
      </c>
      <c r="AS26" s="22">
        <f t="shared" si="2"/>
        <v>0</v>
      </c>
      <c r="AT26" s="22">
        <f t="shared" si="2"/>
        <v>-1</v>
      </c>
      <c r="AU26" s="22">
        <f t="shared" si="2"/>
        <v>0</v>
      </c>
      <c r="AV26" s="22">
        <f t="shared" si="2"/>
        <v>0</v>
      </c>
      <c r="AW26" s="22">
        <f t="shared" si="2"/>
        <v>2</v>
      </c>
      <c r="AX26" s="22">
        <f t="shared" si="2"/>
        <v>0</v>
      </c>
      <c r="AY26" s="22">
        <f t="shared" si="2"/>
        <v>0</v>
      </c>
      <c r="AZ26" s="22">
        <f t="shared" si="2"/>
        <v>0</v>
      </c>
      <c r="BA26" s="22">
        <f t="shared" si="2"/>
        <v>0</v>
      </c>
      <c r="BB26" s="22">
        <f t="shared" si="2"/>
        <v>0</v>
      </c>
      <c r="BC26" s="22">
        <f t="shared" si="2"/>
        <v>0</v>
      </c>
      <c r="BD26" s="22">
        <f t="shared" si="2"/>
        <v>0</v>
      </c>
      <c r="BE26" s="22">
        <f t="shared" si="2"/>
        <v>0</v>
      </c>
      <c r="BF26" s="22">
        <f t="shared" si="2"/>
        <v>0</v>
      </c>
      <c r="BG26" s="22">
        <f t="shared" si="2"/>
        <v>0</v>
      </c>
      <c r="BH26" s="22">
        <f t="shared" si="2"/>
        <v>0</v>
      </c>
      <c r="BI26" s="22">
        <f t="shared" si="2"/>
        <v>2</v>
      </c>
      <c r="BJ26" s="22">
        <f t="shared" si="2"/>
        <v>2</v>
      </c>
      <c r="BK26" s="22">
        <f t="shared" si="2"/>
        <v>2</v>
      </c>
      <c r="BL26" s="22">
        <f t="shared" si="2"/>
        <v>0</v>
      </c>
      <c r="BM26" s="22">
        <f t="shared" si="2"/>
        <v>0</v>
      </c>
      <c r="BN26" s="22">
        <f t="shared" si="2"/>
        <v>0</v>
      </c>
      <c r="BO26" s="22">
        <f t="shared" ref="BO26:BR26" si="3">BO21-BO2</f>
        <v>0</v>
      </c>
      <c r="BP26" s="22">
        <f t="shared" si="3"/>
        <v>0</v>
      </c>
      <c r="BQ26" s="22">
        <f t="shared" si="3"/>
        <v>0</v>
      </c>
      <c r="BR26" s="22">
        <f t="shared" si="3"/>
        <v>1</v>
      </c>
    </row>
    <row r="28" spans="1:71" x14ac:dyDescent="0.3">
      <c r="A28" s="114" t="s">
        <v>6288</v>
      </c>
      <c r="B28" s="22">
        <f>VLOOKUP(B20,'מספר חברי מועצה'!$B$2:$D$188,3)</f>
        <v>50</v>
      </c>
      <c r="C28" s="22">
        <f>VLOOKUP(C20,'מספר חברי מועצה'!$B$2:$D$188,3)</f>
        <v>36</v>
      </c>
      <c r="D28" s="22">
        <f>VLOOKUP(D20,'מספר חברי מועצה'!$B$2:$D$188,3)</f>
        <v>19</v>
      </c>
      <c r="E28" s="22">
        <f>VLOOKUP(E20,'מספר חברי מועצה'!$B$2:$D$188,3)</f>
        <v>61</v>
      </c>
      <c r="F28" s="22">
        <f>VLOOKUP(F20,'מספר חברי מועצה'!$B$2:$D$188,3)</f>
        <v>41</v>
      </c>
      <c r="G28" s="22">
        <f>VLOOKUP(G20,'מספר חברי מועצה'!$B$2:$D$188,3)</f>
        <v>18.5</v>
      </c>
      <c r="H28" s="22">
        <f>VLOOKUP(H20,'מספר חברי מועצה'!$B$2:$D$188,3)</f>
        <v>240</v>
      </c>
      <c r="I28" s="22">
        <f>VLOOKUP(I20,'מספר חברי מועצה'!$B$2:$D$188,3)</f>
        <v>132</v>
      </c>
      <c r="J28" s="22">
        <f>VLOOKUP(J20,'מספר חברי מועצה'!$B$2:$D$188,3)</f>
        <v>209</v>
      </c>
      <c r="K28" s="22">
        <f>VLOOKUP(K20,'מספר חברי מועצה'!$B$2:$D$188,3)</f>
        <v>19</v>
      </c>
      <c r="L28" s="22">
        <f>VLOOKUP(L20,'מספר חברי מועצה'!$B$2:$D$188,3)</f>
        <v>97</v>
      </c>
      <c r="M28" s="22">
        <f>VLOOKUP(M20,'מספר חברי מועצה'!$B$2:$D$188,3)</f>
        <v>180</v>
      </c>
      <c r="N28" s="22">
        <f>VLOOKUP(N20,'מספר חברי מועצה'!$B$2:$D$188,3)</f>
        <v>157</v>
      </c>
      <c r="O28" s="22">
        <f>VLOOKUP(O20,'מספר חברי מועצה'!$B$2:$D$188,3)</f>
        <v>24</v>
      </c>
      <c r="P28" s="22">
        <f>VLOOKUP(P20,'מספר חברי מועצה'!$B$2:$D$188,3)</f>
        <v>58</v>
      </c>
      <c r="Q28" s="22">
        <f>VLOOKUP(Q20,'מספר חברי מועצה'!$B$2:$D$188,3)</f>
        <v>38</v>
      </c>
      <c r="R28" s="22">
        <f>VLOOKUP(R20,'מספר חברי מועצה'!$B$2:$D$188,3)</f>
        <v>53</v>
      </c>
      <c r="S28" s="22">
        <f>VLOOKUP(S20,'מספר חברי מועצה'!$B$2:$D$188,3)</f>
        <v>99.6</v>
      </c>
      <c r="T28" s="22">
        <f>VLOOKUP(T20,'מספר חברי מועצה'!$B$2:$D$188,3)</f>
        <v>91</v>
      </c>
      <c r="U28" s="22">
        <f>VLOOKUP(U20,'מספר חברי מועצה'!$B$2:$D$188,3)</f>
        <v>203</v>
      </c>
      <c r="V28" s="22">
        <f>VLOOKUP(V20,'מספר חברי מועצה'!$B$2:$D$188,3)</f>
        <v>310</v>
      </c>
      <c r="W28" s="22">
        <f>VLOOKUP(W20,'מספר חברי מועצה'!$B$2:$D$188,3)</f>
        <v>46</v>
      </c>
      <c r="X28" s="22">
        <f>VLOOKUP(X20,'מספר חברי מועצה'!$B$2:$D$188,3)</f>
        <v>24.4</v>
      </c>
      <c r="Y28" s="22">
        <f>VLOOKUP(Y20,'מספר חברי מועצה'!$B$2:$D$188,3)</f>
        <v>21</v>
      </c>
      <c r="Z28" s="22">
        <f>VLOOKUP(Z20,'מספר חברי מועצה'!$B$2:$D$188,3)</f>
        <v>31</v>
      </c>
      <c r="AA28" s="22">
        <f>VLOOKUP(AA20,'מספר חברי מועצה'!$B$2:$D$188,3)</f>
        <v>37</v>
      </c>
      <c r="AB28" s="22">
        <f>VLOOKUP(AB20,'מספר חברי מועצה'!$B$2:$D$188,3)</f>
        <v>37</v>
      </c>
      <c r="AC28" s="22">
        <f>VLOOKUP(AC20,'מספר חברי מועצה'!$B$2:$D$188,3)</f>
        <v>21.5</v>
      </c>
      <c r="AD28" s="22">
        <f>VLOOKUP(AD20,'מספר חברי מועצה'!$B$2:$D$188,3)</f>
        <v>980</v>
      </c>
      <c r="AE28" s="22">
        <f>VLOOKUP(AE20,'מספר חברי מועצה'!$B$2:$D$188,3)</f>
        <v>98.1</v>
      </c>
      <c r="AF28" s="22">
        <f>VLOOKUP(AF20,'מספר חברי מועצה'!$B$2:$D$188,3)</f>
        <v>21</v>
      </c>
      <c r="AG28" s="22">
        <f>VLOOKUP(AG20,'מספר חברי מועצה'!$B$2:$D$188,3)</f>
        <v>51.7</v>
      </c>
      <c r="AH28" s="22">
        <f>VLOOKUP(AH20,'מספר חברי מועצה'!$B$2:$D$188,3)</f>
        <v>27.8</v>
      </c>
      <c r="AI28" s="22">
        <f>VLOOKUP(AI20,'מספר חברי מועצה'!$B$2:$D$188,3)</f>
        <v>60</v>
      </c>
      <c r="AJ28" s="22">
        <f>VLOOKUP(AJ20,'מספר חברי מועצה'!$B$2:$D$188,3)</f>
        <v>85</v>
      </c>
      <c r="AK28" s="22">
        <f>VLOOKUP(AK20,'מספר חברי מועצה'!$B$2:$D$188,3)</f>
        <v>40</v>
      </c>
      <c r="AL28" s="22">
        <f>VLOOKUP(AL20,'מספר חברי מועצה'!$B$2:$D$188,3)</f>
        <v>24</v>
      </c>
      <c r="AM28" s="22">
        <f>VLOOKUP(AM20,'מספר חברי מועצה'!$B$2:$D$188,3)</f>
        <v>61</v>
      </c>
      <c r="AN28" s="22">
        <f>VLOOKUP(AN20,'מספר חברי מועצה'!$B$2:$D$188,3)</f>
        <v>42.8</v>
      </c>
      <c r="AO28" s="22">
        <f>VLOOKUP(AO20,'מספר חברי מועצה'!$B$2:$D$188,3)</f>
        <v>78.8</v>
      </c>
      <c r="AP28" s="22">
        <f>VLOOKUP(AP20,'מספר חברי מועצה'!$B$2:$D$188,3)</f>
        <v>50</v>
      </c>
      <c r="AQ28" s="22">
        <f>VLOOKUP(AQ20,'מספר חברי מועצה'!$B$2:$D$188,3)</f>
        <v>24.3</v>
      </c>
      <c r="AR28" s="22">
        <f>VLOOKUP(AR20,'מספר חברי מועצה'!$B$2:$D$188,3)</f>
        <v>31.3</v>
      </c>
      <c r="AS28" s="22">
        <f>VLOOKUP(AS20,'מספר חברי מועצה'!$B$2:$D$188,3)</f>
        <v>220</v>
      </c>
      <c r="AT28" s="22">
        <f>VLOOKUP(AT20,'מספר חברי מועצה'!$B$2:$D$188,3)</f>
        <v>29</v>
      </c>
      <c r="AU28" s="22">
        <f>VLOOKUP(AU20,'מספר חברי מועצה'!$B$2:$D$188,3)</f>
        <v>54</v>
      </c>
      <c r="AV28" s="22">
        <f>VLOOKUP(AV20,'מספר חברי מועצה'!$B$2:$D$188,3)</f>
        <v>46</v>
      </c>
      <c r="AW28" s="22">
        <f>VLOOKUP(AW20,'מספר חברי מועצה'!$B$2:$D$188,3)</f>
        <v>236.3</v>
      </c>
      <c r="AX28" s="22">
        <f>VLOOKUP(AX20,'מספר חברי מועצה'!$B$2:$D$188,3)</f>
        <v>35</v>
      </c>
      <c r="AY28" s="22">
        <f>VLOOKUP(AY20,'מספר חברי מועצה'!$B$2:$D$188,3)</f>
        <v>20</v>
      </c>
      <c r="AZ28" s="22">
        <f>VLOOKUP(AZ20,'מספר חברי מועצה'!$B$2:$D$188,3)</f>
        <v>36.200000000000003</v>
      </c>
      <c r="BA28" s="22">
        <f>VLOOKUP(BA20,'מספר חברי מועצה'!$B$2:$D$188,3)</f>
        <v>57.8</v>
      </c>
      <c r="BB28" s="22">
        <f>VLOOKUP(BB20,'מספר חברי מועצה'!$B$2:$D$188,3)</f>
        <v>42.6</v>
      </c>
      <c r="BC28" s="22">
        <f>VLOOKUP(BC20,'מספר חברי מועצה'!$B$2:$D$188,3)</f>
        <v>53.5</v>
      </c>
      <c r="BD28" s="22">
        <f>VLOOKUP(BD20,'מספר חברי מועצה'!$B$2:$D$188,3)</f>
        <v>44.3</v>
      </c>
      <c r="BE28" s="22">
        <f>VLOOKUP(BE20,'מספר חברי מועצה'!$B$2:$D$188,3)</f>
        <v>44.7</v>
      </c>
      <c r="BF28" s="22">
        <f>VLOOKUP(BF20,'מספר חברי מועצה'!$B$2:$D$188,3)</f>
        <v>23.3</v>
      </c>
      <c r="BG28" s="22">
        <f>VLOOKUP(BG20,'מספר חברי מועצה'!$B$2:$D$188,3)</f>
        <v>24.7</v>
      </c>
      <c r="BH28" s="22">
        <f>VLOOKUP(BH20,'מספר חברי מועצה'!$B$2:$D$188,3)</f>
        <v>42.2</v>
      </c>
      <c r="BI28" s="22">
        <f>VLOOKUP(BI20,'מספר חברי מועצה'!$B$2:$D$188,3)</f>
        <v>252.4</v>
      </c>
      <c r="BJ28" s="22">
        <f>VLOOKUP(BJ20,'מספר חברי מועצה'!$B$2:$D$188,3)</f>
        <v>53.7</v>
      </c>
      <c r="BK28" s="22">
        <f>VLOOKUP(BK20,'מספר חברי מועצה'!$B$2:$D$188,3)</f>
        <v>132.5</v>
      </c>
      <c r="BL28" s="22">
        <f>VLOOKUP(BL20,'מספר חברי מועצה'!$B$2:$D$188,3)</f>
        <v>74</v>
      </c>
      <c r="BM28" s="22">
        <f>VLOOKUP(BM20,'מספר חברי מועצה'!$B$2:$D$188,3)</f>
        <v>155.9</v>
      </c>
      <c r="BN28" s="22">
        <f>VLOOKUP(BN20,'מספר חברי מועצה'!$B$2:$D$188,3)</f>
        <v>48</v>
      </c>
      <c r="BO28" s="22">
        <f>VLOOKUP(BO20,'מספר חברי מועצה'!$B$2:$D$188,3)</f>
        <v>82.6</v>
      </c>
      <c r="BP28" s="22">
        <f>VLOOKUP(BP20,'מספר חברי מועצה'!$B$2:$D$188,3)</f>
        <v>23.4</v>
      </c>
      <c r="BQ28" s="22">
        <f>VLOOKUP(BQ20,'מספר חברי מועצה'!$B$2:$D$188,3)</f>
        <v>38.4</v>
      </c>
      <c r="BR28" s="22">
        <f>VLOOKUP(BR20,'מספר חברי מועצה'!$B$2:$D$188,3)</f>
        <v>500</v>
      </c>
      <c r="BS28">
        <f>SUM(B28:BR28)</f>
        <v>6400.3</v>
      </c>
    </row>
    <row r="29" spans="1:71" x14ac:dyDescent="0.3">
      <c r="A29" s="4" t="s">
        <v>201</v>
      </c>
      <c r="B29" s="117" t="str">
        <f>INDEX('נתוני 2011'!$B$1:$BY$35,MATCH('ריכוז ומחולל גרפים'!$A29,'נתוני 2011'!$B$1:$B$35,0),MATCH('ריכוז ומחולל גרפים'!B$20,'נתוני 2011'!$B$1:$BY$1,0))</f>
        <v>-</v>
      </c>
      <c r="C29" s="117">
        <f>INDEX('נתוני 2011'!$B$1:$BY$35,MATCH('ריכוז ומחולל גרפים'!$A29,'נתוני 2011'!$B$1:$B$35,0),MATCH('ריכוז ומחולל גרפים'!C$20,'נתוני 2011'!$B$1:$BY$1,0))</f>
        <v>98.2</v>
      </c>
      <c r="D29" s="117">
        <f>INDEX('נתוני 2011'!$B$1:$BY$35,MATCH('ריכוז ומחולל גרפים'!$A29,'נתוני 2011'!$B$1:$B$35,0),MATCH('ריכוז ומחולל גרפים'!D$20,'נתוני 2011'!$B$1:$BY$1,0))</f>
        <v>92.7</v>
      </c>
      <c r="E29" s="117">
        <f>INDEX('נתוני 2011'!$B$1:$BY$35,MATCH('ריכוז ומחולל גרפים'!$A29,'נתוני 2011'!$B$1:$B$35,0),MATCH('ריכוז ומחולל גרפים'!E$20,'נתוני 2011'!$B$1:$BY$1,0))</f>
        <v>84.9</v>
      </c>
      <c r="F29" s="117">
        <f>INDEX('נתוני 2011'!$B$1:$BY$35,MATCH('ריכוז ומחולל גרפים'!$A29,'נתוני 2011'!$B$1:$B$35,0),MATCH('ריכוז ומחולל גרפים'!F$20,'נתוני 2011'!$B$1:$BY$1,0))</f>
        <v>100</v>
      </c>
      <c r="G29" s="117">
        <f>INDEX('נתוני 2011'!$B$1:$BY$35,MATCH('ריכוז ומחולל גרפים'!$A29,'נתוני 2011'!$B$1:$B$35,0),MATCH('ריכוז ומחולל גרפים'!G$20,'נתוני 2011'!$B$1:$BY$1,0))</f>
        <v>81.5</v>
      </c>
      <c r="H29" s="117">
        <f>INDEX('נתוני 2011'!$B$1:$BY$35,MATCH('ריכוז ומחולל גרפים'!$A29,'נתוני 2011'!$B$1:$B$35,0),MATCH('ריכוז ומחולל גרפים'!H$20,'נתוני 2011'!$B$1:$BY$1,0))</f>
        <v>91.1</v>
      </c>
      <c r="I29" s="117">
        <f>INDEX('נתוני 2011'!$B$1:$BY$35,MATCH('ריכוז ומחולל גרפים'!$A29,'נתוני 2011'!$B$1:$B$35,0),MATCH('ריכוז ומחולל גרפים'!I$20,'נתוני 2011'!$B$1:$BY$1,0))</f>
        <v>89.3</v>
      </c>
      <c r="J29" s="117">
        <f>INDEX('נתוני 2011'!$B$1:$BY$35,MATCH('ריכוז ומחולל גרפים'!$A29,'נתוני 2011'!$B$1:$B$35,0),MATCH('ריכוז ומחולל גרפים'!J$20,'נתוני 2011'!$B$1:$BY$1,0))</f>
        <v>89.1</v>
      </c>
      <c r="K29" s="117">
        <f>INDEX('נתוני 2011'!$B$1:$BY$35,MATCH('ריכוז ומחולל גרפים'!$A29,'נתוני 2011'!$B$1:$B$35,0),MATCH('ריכוז ומחולל גרפים'!K$20,'נתוני 2011'!$B$1:$BY$1,0))</f>
        <v>97.8</v>
      </c>
      <c r="L29" s="117">
        <f>INDEX('נתוני 2011'!$B$1:$BY$35,MATCH('ריכוז ומחולל גרפים'!$A29,'נתוני 2011'!$B$1:$B$35,0),MATCH('ריכוז ומחולל גרפים'!L$20,'נתוני 2011'!$B$1:$BY$1,0))</f>
        <v>97.6</v>
      </c>
      <c r="M29" s="117">
        <f>INDEX('נתוני 2011'!$B$1:$BY$35,MATCH('ריכוז ומחולל גרפים'!$A29,'נתוני 2011'!$B$1:$B$35,0),MATCH('ריכוז ומחולל גרפים'!M$20,'נתוני 2011'!$B$1:$BY$1,0))</f>
        <v>98.9</v>
      </c>
      <c r="N29" s="117">
        <f>INDEX('נתוני 2011'!$B$1:$BY$35,MATCH('ריכוז ומחולל גרפים'!$A29,'נתוני 2011'!$B$1:$B$35,0),MATCH('ריכוז ומחולל גרפים'!N$20,'נתוני 2011'!$B$1:$BY$1,0))</f>
        <v>84.8</v>
      </c>
      <c r="O29" s="117">
        <f>INDEX('נתוני 2011'!$B$1:$BY$35,MATCH('ריכוז ומחולל גרפים'!$A29,'נתוני 2011'!$B$1:$B$35,0),MATCH('ריכוז ומחולל גרפים'!O$20,'נתוני 2011'!$B$1:$BY$1,0))</f>
        <v>98.8</v>
      </c>
      <c r="P29" s="117">
        <f>INDEX('נתוני 2011'!$B$1:$BY$35,MATCH('ריכוז ומחולל גרפים'!$A29,'נתוני 2011'!$B$1:$B$35,0),MATCH('ריכוז ומחולל גרפים'!P$20,'נתוני 2011'!$B$1:$BY$1,0))</f>
        <v>97.4</v>
      </c>
      <c r="Q29" s="117">
        <f>INDEX('נתוני 2011'!$B$1:$BY$35,MATCH('ריכוז ומחולל גרפים'!$A29,'נתוני 2011'!$B$1:$B$35,0),MATCH('ריכוז ומחולל גרפים'!Q$20,'נתוני 2011'!$B$1:$BY$1,0))</f>
        <v>90.8</v>
      </c>
      <c r="R29" s="117">
        <f>INDEX('נתוני 2011'!$B$1:$BY$35,MATCH('ריכוז ומחולל גרפים'!$A29,'נתוני 2011'!$B$1:$B$35,0),MATCH('ריכוז ומחולל גרפים'!R$20,'נתוני 2011'!$B$1:$BY$1,0))</f>
        <v>98.2</v>
      </c>
      <c r="S29" s="117">
        <f>INDEX('נתוני 2011'!$B$1:$BY$35,MATCH('ריכוז ומחולל גרפים'!$A29,'נתוני 2011'!$B$1:$B$35,0),MATCH('ריכוז ומחולל גרפים'!S$20,'נתוני 2011'!$B$1:$BY$1,0))</f>
        <v>96.4</v>
      </c>
      <c r="T29" s="117">
        <f>INDEX('נתוני 2011'!$B$1:$BY$35,MATCH('ריכוז ומחולל גרפים'!$A29,'נתוני 2011'!$B$1:$B$35,0),MATCH('ריכוז ומחולל גרפים'!T$20,'נתוני 2011'!$B$1:$BY$1,0))</f>
        <v>93.1</v>
      </c>
      <c r="U29" s="117">
        <f>INDEX('נתוני 2011'!$B$1:$BY$35,MATCH('ריכוז ומחולל גרפים'!$A29,'נתוני 2011'!$B$1:$B$35,0),MATCH('ריכוז ומחולל גרפים'!U$20,'נתוני 2011'!$B$1:$BY$1,0))</f>
        <v>93.4</v>
      </c>
      <c r="V29" s="117">
        <f>INDEX('נתוני 2011'!$B$1:$BY$35,MATCH('ריכוז ומחולל גרפים'!$A29,'נתוני 2011'!$B$1:$B$35,0),MATCH('ריכוז ומחולל גרפים'!V$20,'נתוני 2011'!$B$1:$BY$1,0))</f>
        <v>80.5</v>
      </c>
      <c r="W29" s="117">
        <f>INDEX('נתוני 2011'!$B$1:$BY$35,MATCH('ריכוז ומחולל גרפים'!$A29,'נתוני 2011'!$B$1:$B$35,0),MATCH('ריכוז ומחולל גרפים'!W$20,'נתוני 2011'!$B$1:$BY$1,0))</f>
        <v>92.8</v>
      </c>
      <c r="X29" s="117" t="str">
        <f>INDEX('נתוני 2011'!$B$1:$BY$35,MATCH('ריכוז ומחולל גרפים'!$A29,'נתוני 2011'!$B$1:$B$35,0),MATCH('ריכוז ומחולל גרפים'!X$20,'נתוני 2011'!$B$1:$BY$1,0))</f>
        <v>-</v>
      </c>
      <c r="Y29" s="117">
        <f>INDEX('נתוני 2011'!$B$1:$BY$35,MATCH('ריכוז ומחולל גרפים'!$A29,'נתוני 2011'!$B$1:$B$35,0),MATCH('ריכוז ומחולל גרפים'!Y$20,'נתוני 2011'!$B$1:$BY$1,0))</f>
        <v>96.5</v>
      </c>
      <c r="Z29" s="117" t="str">
        <f>INDEX('נתוני 2011'!$B$1:$BY$35,MATCH('ריכוז ומחולל גרפים'!$A29,'נתוני 2011'!$B$1:$B$35,0),MATCH('ריכוז ומחולל גרפים'!Z$20,'נתוני 2011'!$B$1:$BY$1,0))</f>
        <v>-</v>
      </c>
      <c r="AA29" s="117">
        <f>INDEX('נתוני 2011'!$B$1:$BY$35,MATCH('ריכוז ומחולל גרפים'!$A29,'נתוני 2011'!$B$1:$B$35,0),MATCH('ריכוז ומחולל גרפים'!AA$20,'נתוני 2011'!$B$1:$BY$1,0))</f>
        <v>97.6</v>
      </c>
      <c r="AB29" s="117">
        <f>INDEX('נתוני 2011'!$B$1:$BY$35,MATCH('ריכוז ומחולל גרפים'!$A29,'נתוני 2011'!$B$1:$B$35,0),MATCH('ריכוז ומחולל גרפים'!AB$20,'נתוני 2011'!$B$1:$BY$1,0))</f>
        <v>98.4</v>
      </c>
      <c r="AC29" s="117">
        <f>INDEX('נתוני 2011'!$B$1:$BY$35,MATCH('ריכוז ומחולל גרפים'!$A29,'נתוני 2011'!$B$1:$B$35,0),MATCH('ריכוז ומחולל גרפים'!AC$20,'נתוני 2011'!$B$1:$BY$1,0))</f>
        <v>92.9</v>
      </c>
      <c r="AD29" s="117">
        <f>INDEX('נתוני 2011'!$B$1:$BY$35,MATCH('ריכוז ומחולל גרפים'!$A29,'נתוני 2011'!$B$1:$B$35,0),MATCH('ריכוז ומחולל גרפים'!AD$20,'נתוני 2011'!$B$1:$BY$1,0))</f>
        <v>62.1</v>
      </c>
      <c r="AE29" s="117">
        <f>INDEX('נתוני 2011'!$B$1:$BY$35,MATCH('ריכוז ומחולל גרפים'!$A29,'נתוני 2011'!$B$1:$B$35,0),MATCH('ריכוז ומחולל גרפים'!AE$20,'נתוני 2011'!$B$1:$BY$1,0))</f>
        <v>96.6</v>
      </c>
      <c r="AF29" s="117" t="str">
        <f>INDEX('נתוני 2011'!$B$1:$BY$35,MATCH('ריכוז ומחולל גרפים'!$A29,'נתוני 2011'!$B$1:$B$35,0),MATCH('ריכוז ומחולל גרפים'!AF$20,'נתוני 2011'!$B$1:$BY$1,0))</f>
        <v>-</v>
      </c>
      <c r="AG29" s="117">
        <f>INDEX('נתוני 2011'!$B$1:$BY$35,MATCH('ריכוז ומחולל גרפים'!$A29,'נתוני 2011'!$B$1:$B$35,0),MATCH('ריכוז ומחולל גרפים'!AG$20,'נתוני 2011'!$B$1:$BY$1,0))</f>
        <v>85.4</v>
      </c>
      <c r="AH29" s="117">
        <f>INDEX('נתוני 2011'!$B$1:$BY$35,MATCH('ריכוז ומחולל גרפים'!$A29,'נתוני 2011'!$B$1:$B$35,0),MATCH('ריכוז ומחולל גרפים'!AH$20,'נתוני 2011'!$B$1:$BY$1,0))</f>
        <v>92.2</v>
      </c>
      <c r="AI29" s="117">
        <f>INDEX('נתוני 2011'!$B$1:$BY$35,MATCH('ריכוז ומחולל גרפים'!$A29,'נתוני 2011'!$B$1:$B$35,0),MATCH('ריכוז ומחולל גרפים'!AI$20,'נתוני 2011'!$B$1:$BY$1,0))</f>
        <v>100</v>
      </c>
      <c r="AJ29" s="117">
        <f>INDEX('נתוני 2011'!$B$1:$BY$35,MATCH('ריכוז ומחולל גרפים'!$A29,'נתוני 2011'!$B$1:$B$35,0),MATCH('ריכוז ומחולל גרפים'!AJ$20,'נתוני 2011'!$B$1:$BY$1,0))</f>
        <v>98.2</v>
      </c>
      <c r="AK29" s="117">
        <f>INDEX('נתוני 2011'!$B$1:$BY$35,MATCH('ריכוז ומחולל גרפים'!$A29,'נתוני 2011'!$B$1:$B$35,0),MATCH('ריכוז ומחולל גרפים'!AK$20,'נתוני 2011'!$B$1:$BY$1,0))</f>
        <v>96.7</v>
      </c>
      <c r="AL29" s="117">
        <f>INDEX('נתוני 2011'!$B$1:$BY$35,MATCH('ריכוז ומחולל גרפים'!$A29,'נתוני 2011'!$B$1:$B$35,0),MATCH('ריכוז ומחולל גרפים'!AL$20,'נתוני 2011'!$B$1:$BY$1,0))</f>
        <v>69.900000000000006</v>
      </c>
      <c r="AM29" s="117">
        <f>INDEX('נתוני 2011'!$B$1:$BY$35,MATCH('ריכוז ומחולל גרפים'!$A29,'נתוני 2011'!$B$1:$B$35,0),MATCH('ריכוז ומחולל גרפים'!AM$20,'נתוני 2011'!$B$1:$BY$1,0))</f>
        <v>90.5</v>
      </c>
      <c r="AN29" s="117">
        <f>INDEX('נתוני 2011'!$B$1:$BY$35,MATCH('ריכוז ומחולל גרפים'!$A29,'נתוני 2011'!$B$1:$B$35,0),MATCH('ריכוז ומחולל גרפים'!AN$20,'נתוני 2011'!$B$1:$BY$1,0))</f>
        <v>98.2</v>
      </c>
      <c r="AO29" s="117" t="str">
        <f>INDEX('נתוני 2011'!$B$1:$BY$35,MATCH('ריכוז ומחולל גרפים'!$A29,'נתוני 2011'!$B$1:$B$35,0),MATCH('ריכוז ומחולל גרפים'!AO$20,'נתוני 2011'!$B$1:$BY$1,0))</f>
        <v>-</v>
      </c>
      <c r="AP29" s="117">
        <f>INDEX('נתוני 2011'!$B$1:$BY$35,MATCH('ריכוז ומחולל גרפים'!$A29,'נתוני 2011'!$B$1:$B$35,0),MATCH('ריכוז ומחולל גרפים'!AP$20,'נתוני 2011'!$B$1:$BY$1,0))</f>
        <v>69.7</v>
      </c>
      <c r="AQ29" s="117">
        <f>INDEX('נתוני 2011'!$B$1:$BY$35,MATCH('ריכוז ומחולל גרפים'!$A29,'נתוני 2011'!$B$1:$B$35,0),MATCH('ריכוז ומחולל גרפים'!AQ$20,'נתוני 2011'!$B$1:$BY$1,0))</f>
        <v>89</v>
      </c>
      <c r="AR29" s="117">
        <f>INDEX('נתוני 2011'!$B$1:$BY$35,MATCH('ריכוז ומחולל גרפים'!$A29,'נתוני 2011'!$B$1:$B$35,0),MATCH('ריכוז ומחולל גרפים'!AR$20,'נתוני 2011'!$B$1:$BY$1,0))</f>
        <v>96.1</v>
      </c>
      <c r="AS29" s="117">
        <f>INDEX('נתוני 2011'!$B$1:$BY$35,MATCH('ריכוז ומחולל גרפים'!$A29,'נתוני 2011'!$B$1:$B$35,0),MATCH('ריכוז ומחולל גרפים'!AS$20,'נתוני 2011'!$B$1:$BY$1,0))</f>
        <v>93.1</v>
      </c>
      <c r="AT29" s="117" t="str">
        <f>INDEX('נתוני 2011'!$B$1:$BY$35,MATCH('ריכוז ומחולל גרפים'!$A29,'נתוני 2011'!$B$1:$B$35,0),MATCH('ריכוז ומחולל גרפים'!AT$20,'נתוני 2011'!$B$1:$BY$1,0))</f>
        <v>-</v>
      </c>
      <c r="AU29" s="117">
        <f>INDEX('נתוני 2011'!$B$1:$BY$35,MATCH('ריכוז ומחולל גרפים'!$A29,'נתוני 2011'!$B$1:$B$35,0),MATCH('ריכוז ומחולל גרפים'!AU$20,'נתוני 2011'!$B$1:$BY$1,0))</f>
        <v>64.5</v>
      </c>
      <c r="AV29" s="117">
        <f>INDEX('נתוני 2011'!$B$1:$BY$35,MATCH('ריכוז ומחולל גרפים'!$A29,'נתוני 2011'!$B$1:$B$35,0),MATCH('ריכוז ומחולל גרפים'!AV$20,'נתוני 2011'!$B$1:$BY$1,0))</f>
        <v>92</v>
      </c>
      <c r="AW29" s="117">
        <f>INDEX('נתוני 2011'!$B$1:$BY$35,MATCH('ריכוז ומחולל גרפים'!$A29,'נתוני 2011'!$B$1:$B$35,0),MATCH('ריכוז ומחולל גרפים'!AW$20,'נתוני 2011'!$B$1:$BY$1,0))</f>
        <v>92.7</v>
      </c>
      <c r="AX29" s="117">
        <f>INDEX('נתוני 2011'!$B$1:$BY$35,MATCH('ריכוז ומחולל גרפים'!$A29,'נתוני 2011'!$B$1:$B$35,0),MATCH('ריכוז ומחולל גרפים'!AX$20,'נתוני 2011'!$B$1:$BY$1,0))</f>
        <v>92</v>
      </c>
      <c r="AY29" s="117" t="str">
        <f>INDEX('נתוני 2011'!$B$1:$BY$35,MATCH('ריכוז ומחולל גרפים'!$A29,'נתוני 2011'!$B$1:$B$35,0),MATCH('ריכוז ומחולל גרפים'!AY$20,'נתוני 2011'!$B$1:$BY$1,0))</f>
        <v>-</v>
      </c>
      <c r="AZ29" s="117">
        <f>INDEX('נתוני 2011'!$B$1:$BY$35,MATCH('ריכוז ומחולל גרפים'!$A29,'נתוני 2011'!$B$1:$B$35,0),MATCH('ריכוז ומחולל גרפים'!AZ$20,'נתוני 2011'!$B$1:$BY$1,0))</f>
        <v>97.8</v>
      </c>
      <c r="BA29" s="117">
        <f>INDEX('נתוני 2011'!$B$1:$BY$35,MATCH('ריכוז ומחולל גרפים'!$A29,'נתוני 2011'!$B$1:$B$35,0),MATCH('ריכוז ומחולל גרפים'!BA$20,'נתוני 2011'!$B$1:$BY$1,0))</f>
        <v>92.6</v>
      </c>
      <c r="BB29" s="117">
        <f>INDEX('נתוני 2011'!$B$1:$BY$35,MATCH('ריכוז ומחולל גרפים'!$A29,'נתוני 2011'!$B$1:$B$35,0),MATCH('ריכוז ומחולל גרפים'!BB$20,'נתוני 2011'!$B$1:$BY$1,0))</f>
        <v>93.1</v>
      </c>
      <c r="BC29" s="117">
        <f>INDEX('נתוני 2011'!$B$1:$BY$35,MATCH('ריכוז ומחולל גרפים'!$A29,'נתוני 2011'!$B$1:$B$35,0),MATCH('ריכוז ומחולל גרפים'!BC$20,'נתוני 2011'!$B$1:$BY$1,0))</f>
        <v>93.8</v>
      </c>
      <c r="BD29" s="117">
        <f>INDEX('נתוני 2011'!$B$1:$BY$35,MATCH('ריכוז ומחולל גרפים'!$A29,'נתוני 2011'!$B$1:$B$35,0),MATCH('ריכוז ומחולל גרפים'!BD$20,'נתוני 2011'!$B$1:$BY$1,0))</f>
        <v>88.8</v>
      </c>
      <c r="BE29" s="117">
        <f>INDEX('נתוני 2011'!$B$1:$BY$35,MATCH('ריכוז ומחולל גרפים'!$A29,'נתוני 2011'!$B$1:$B$35,0),MATCH('ריכוז ומחולל גרפים'!BE$20,'נתוני 2011'!$B$1:$BY$1,0))</f>
        <v>92.1</v>
      </c>
      <c r="BF29" s="117">
        <f>INDEX('נתוני 2011'!$B$1:$BY$35,MATCH('ריכוז ומחולל גרפים'!$A29,'נתוני 2011'!$B$1:$B$35,0),MATCH('ריכוז ומחולל גרפים'!BF$20,'נתוני 2011'!$B$1:$BY$1,0))</f>
        <v>97.9</v>
      </c>
      <c r="BG29" s="117">
        <f>INDEX('נתוני 2011'!$B$1:$BY$35,MATCH('ריכוז ומחולל גרפים'!$A29,'נתוני 2011'!$B$1:$B$35,0),MATCH('ריכוז ומחולל גרפים'!BG$20,'נתוני 2011'!$B$1:$BY$1,0))</f>
        <v>90.7</v>
      </c>
      <c r="BH29" s="117">
        <f>INDEX('נתוני 2011'!$B$1:$BY$35,MATCH('ריכוז ומחולל גרפים'!$A29,'נתוני 2011'!$B$1:$B$35,0),MATCH('ריכוז ומחולל גרפים'!BH$20,'נתוני 2011'!$B$1:$BY$1,0))</f>
        <v>98.9</v>
      </c>
      <c r="BI29" s="117">
        <f>INDEX('נתוני 2011'!$B$1:$BY$35,MATCH('ריכוז ומחולל גרפים'!$A29,'נתוני 2011'!$B$1:$B$35,0),MATCH('ריכוז ומחולל גרפים'!BI$20,'נתוני 2011'!$B$1:$BY$1,0))</f>
        <v>93.4</v>
      </c>
      <c r="BJ29" s="117" t="str">
        <f>INDEX('נתוני 2011'!$B$1:$BY$35,MATCH('ריכוז ומחולל גרפים'!$A29,'נתוני 2011'!$B$1:$B$35,0),MATCH('ריכוז ומחולל גרפים'!BJ$20,'נתוני 2011'!$B$1:$BY$1,0))</f>
        <v>-</v>
      </c>
      <c r="BK29" s="117">
        <f>INDEX('נתוני 2011'!$B$1:$BY$35,MATCH('ריכוז ומחולל גרפים'!$A29,'נתוני 2011'!$B$1:$B$35,0),MATCH('ריכוז ומחולל גרפים'!BK$20,'נתוני 2011'!$B$1:$BY$1,0))</f>
        <v>94.8</v>
      </c>
      <c r="BL29" s="117">
        <f>INDEX('נתוני 2011'!$B$1:$BY$35,MATCH('ריכוז ומחולל גרפים'!$A29,'נתוני 2011'!$B$1:$B$35,0),MATCH('ריכוז ומחולל גרפים'!BL$20,'נתוני 2011'!$B$1:$BY$1,0))</f>
        <v>73.5</v>
      </c>
      <c r="BM29" s="117">
        <f>INDEX('נתוני 2011'!$B$1:$BY$35,MATCH('ריכוז ומחולל גרפים'!$A29,'נתוני 2011'!$B$1:$B$35,0),MATCH('ריכוז ומחולל גרפים'!BM$20,'נתוני 2011'!$B$1:$BY$1,0))</f>
        <v>95.4</v>
      </c>
      <c r="BN29" s="117">
        <f>INDEX('נתוני 2011'!$B$1:$BY$35,MATCH('ריכוז ומחולל גרפים'!$A29,'נתוני 2011'!$B$1:$B$35,0),MATCH('ריכוז ומחולל גרפים'!BN$20,'נתוני 2011'!$B$1:$BY$1,0))</f>
        <v>98.9</v>
      </c>
      <c r="BO29" s="117">
        <f>INDEX('נתוני 2011'!$B$1:$BY$35,MATCH('ריכוז ומחולל גרפים'!$A29,'נתוני 2011'!$B$1:$B$35,0),MATCH('ריכוז ומחולל גרפים'!BO$20,'נתוני 2011'!$B$1:$BY$1,0))</f>
        <v>98</v>
      </c>
      <c r="BP29" s="117">
        <f>INDEX('נתוני 2011'!$B$1:$BY$35,MATCH('ריכוז ומחולל גרפים'!$A29,'נתוני 2011'!$B$1:$B$35,0),MATCH('ריכוז ומחולל גרפים'!BP$20,'נתוני 2011'!$B$1:$BY$1,0))</f>
        <v>94.2</v>
      </c>
      <c r="BQ29" s="117" t="str">
        <f>INDEX('נתוני 2011'!$B$1:$BY$35,MATCH('ריכוז ומחולל גרפים'!$A29,'נתוני 2011'!$B$1:$B$35,0),MATCH('ריכוז ומחולל גרפים'!BQ$20,'נתוני 2011'!$B$1:$BY$1,0))</f>
        <v>-</v>
      </c>
      <c r="BR29" s="117">
        <f>INDEX('נתוני 2011'!$B$1:$BY$35,MATCH('ריכוז ומחולל גרפים'!$A29,'נתוני 2011'!$B$1:$B$35,0),MATCH('ריכוז ומחולל גרפים'!BR$20,'נתוני 2011'!$B$1:$BY$1,0))</f>
        <v>91.6</v>
      </c>
    </row>
    <row r="30" spans="1:71" x14ac:dyDescent="0.3">
      <c r="A30" s="4" t="s">
        <v>202</v>
      </c>
      <c r="B30" s="117">
        <f>INDEX('נתוני 2011'!$B$1:$BY$35,MATCH('ריכוז ומחולל גרפים'!$A30,'נתוני 2011'!$B$1:$B$35,0),MATCH('ריכוז ומחולל גרפים'!B$20,'נתוני 2011'!$B$1:$BY$1,0))</f>
        <v>100</v>
      </c>
      <c r="C30" s="117" t="str">
        <f>INDEX('נתוני 2011'!$B$1:$BY$35,MATCH('ריכוז ומחולל גרפים'!$A30,'נתוני 2011'!$B$1:$B$35,0),MATCH('ריכוז ומחולל גרפים'!C$20,'נתוני 2011'!$B$1:$BY$1,0))</f>
        <v>-</v>
      </c>
      <c r="D30" s="117" t="str">
        <f>INDEX('נתוני 2011'!$B$1:$BY$35,MATCH('ריכוז ומחולל גרפים'!$A30,'נתוני 2011'!$B$1:$B$35,0),MATCH('ריכוז ומחולל גרפים'!D$20,'נתוני 2011'!$B$1:$BY$1,0))</f>
        <v>-</v>
      </c>
      <c r="E30" s="117">
        <f>INDEX('נתוני 2011'!$B$1:$BY$35,MATCH('ריכוז ומחולל גרפים'!$A30,'נתוני 2011'!$B$1:$B$35,0),MATCH('ריכוז ומחולל גרפים'!E$20,'נתוני 2011'!$B$1:$BY$1,0))</f>
        <v>4</v>
      </c>
      <c r="F30" s="117" t="str">
        <f>INDEX('נתוני 2011'!$B$1:$BY$35,MATCH('ריכוז ומחולל גרפים'!$A30,'נתוני 2011'!$B$1:$B$35,0),MATCH('ריכוז ומחולל גרפים'!F$20,'נתוני 2011'!$B$1:$BY$1,0))</f>
        <v>-</v>
      </c>
      <c r="G30" s="117" t="str">
        <f>INDEX('נתוני 2011'!$B$1:$BY$35,MATCH('ריכוז ומחולל גרפים'!$A30,'נתוני 2011'!$B$1:$B$35,0),MATCH('ריכוז ומחולל גרפים'!G$20,'נתוני 2011'!$B$1:$BY$1,0))</f>
        <v>-</v>
      </c>
      <c r="H30" s="117" t="str">
        <f>INDEX('נתוני 2011'!$B$1:$BY$35,MATCH('ריכוז ומחולל גרפים'!$A30,'נתוני 2011'!$B$1:$B$35,0),MATCH('ריכוז ומחולל גרפים'!H$20,'נתוני 2011'!$B$1:$BY$1,0))</f>
        <v>-</v>
      </c>
      <c r="I30" s="117" t="str">
        <f>INDEX('נתוני 2011'!$B$1:$BY$35,MATCH('ריכוז ומחולל גרפים'!$A30,'נתוני 2011'!$B$1:$B$35,0),MATCH('ריכוז ומחולל גרפים'!I$20,'נתוני 2011'!$B$1:$BY$1,0))</f>
        <v>-</v>
      </c>
      <c r="J30" s="117" t="str">
        <f>INDEX('נתוני 2011'!$B$1:$BY$35,MATCH('ריכוז ומחולל גרפים'!$A30,'נתוני 2011'!$B$1:$B$35,0),MATCH('ריכוז ומחולל גרפים'!J$20,'נתוני 2011'!$B$1:$BY$1,0))</f>
        <v>-</v>
      </c>
      <c r="K30" s="117" t="str">
        <f>INDEX('נתוני 2011'!$B$1:$BY$35,MATCH('ריכוז ומחולל גרפים'!$A30,'נתוני 2011'!$B$1:$B$35,0),MATCH('ריכוז ומחולל גרפים'!K$20,'נתוני 2011'!$B$1:$BY$1,0))</f>
        <v>-</v>
      </c>
      <c r="L30" s="117" t="str">
        <f>INDEX('נתוני 2011'!$B$1:$BY$35,MATCH('ריכוז ומחולל גרפים'!$A30,'נתוני 2011'!$B$1:$B$35,0),MATCH('ריכוז ומחולל גרפים'!L$20,'נתוני 2011'!$B$1:$BY$1,0))</f>
        <v>-</v>
      </c>
      <c r="M30" s="117" t="str">
        <f>INDEX('נתוני 2011'!$B$1:$BY$35,MATCH('ריכוז ומחולל גרפים'!$A30,'נתוני 2011'!$B$1:$B$35,0),MATCH('ריכוז ומחולל גרפים'!M$20,'נתוני 2011'!$B$1:$BY$1,0))</f>
        <v>-</v>
      </c>
      <c r="N30" s="117" t="str">
        <f>INDEX('נתוני 2011'!$B$1:$BY$35,MATCH('ריכוז ומחולל גרפים'!$A30,'נתוני 2011'!$B$1:$B$35,0),MATCH('ריכוז ומחולל גרפים'!N$20,'נתוני 2011'!$B$1:$BY$1,0))</f>
        <v>-</v>
      </c>
      <c r="O30" s="117" t="str">
        <f>INDEX('נתוני 2011'!$B$1:$BY$35,MATCH('ריכוז ומחולל גרפים'!$A30,'נתוני 2011'!$B$1:$B$35,0),MATCH('ריכוז ומחולל גרפים'!O$20,'נתוני 2011'!$B$1:$BY$1,0))</f>
        <v>-</v>
      </c>
      <c r="P30" s="117" t="str">
        <f>INDEX('נתוני 2011'!$B$1:$BY$35,MATCH('ריכוז ומחולל גרפים'!$A30,'נתוני 2011'!$B$1:$B$35,0),MATCH('ריכוז ומחולל גרפים'!P$20,'נתוני 2011'!$B$1:$BY$1,0))</f>
        <v>-</v>
      </c>
      <c r="Q30" s="117" t="str">
        <f>INDEX('נתוני 2011'!$B$1:$BY$35,MATCH('ריכוז ומחולל גרפים'!$A30,'נתוני 2011'!$B$1:$B$35,0),MATCH('ריכוז ומחולל גרפים'!Q$20,'נתוני 2011'!$B$1:$BY$1,0))</f>
        <v>-</v>
      </c>
      <c r="R30" s="117" t="str">
        <f>INDEX('נתוני 2011'!$B$1:$BY$35,MATCH('ריכוז ומחולל גרפים'!$A30,'נתוני 2011'!$B$1:$B$35,0),MATCH('ריכוז ומחולל גרפים'!R$20,'נתוני 2011'!$B$1:$BY$1,0))</f>
        <v>-</v>
      </c>
      <c r="S30" s="117" t="str">
        <f>INDEX('נתוני 2011'!$B$1:$BY$35,MATCH('ריכוז ומחולל גרפים'!$A30,'נתוני 2011'!$B$1:$B$35,0),MATCH('ריכוז ומחולל גרפים'!S$20,'נתוני 2011'!$B$1:$BY$1,0))</f>
        <v>-</v>
      </c>
      <c r="T30" s="117" t="str">
        <f>INDEX('נתוני 2011'!$B$1:$BY$35,MATCH('ריכוז ומחולל גרפים'!$A30,'נתוני 2011'!$B$1:$B$35,0),MATCH('ריכוז ומחולל גרפים'!T$20,'נתוני 2011'!$B$1:$BY$1,0))</f>
        <v>-</v>
      </c>
      <c r="U30" s="117" t="str">
        <f>INDEX('נתוני 2011'!$B$1:$BY$35,MATCH('ריכוז ומחולל גרפים'!$A30,'נתוני 2011'!$B$1:$B$35,0),MATCH('ריכוז ומחולל גרפים'!U$20,'נתוני 2011'!$B$1:$BY$1,0))</f>
        <v>-</v>
      </c>
      <c r="V30" s="117">
        <f>INDEX('נתוני 2011'!$B$1:$BY$35,MATCH('ריכוז ומחולל גרפים'!$A30,'נתוני 2011'!$B$1:$B$35,0),MATCH('ריכוז ומחולל גרפים'!V$20,'נתוני 2011'!$B$1:$BY$1,0))</f>
        <v>10.3</v>
      </c>
      <c r="W30" s="117" t="str">
        <f>INDEX('נתוני 2011'!$B$1:$BY$35,MATCH('ריכוז ומחולל גרפים'!$A30,'נתוני 2011'!$B$1:$B$35,0),MATCH('ריכוז ומחולל גרפים'!W$20,'נתוני 2011'!$B$1:$BY$1,0))</f>
        <v>-</v>
      </c>
      <c r="X30" s="117">
        <f>INDEX('נתוני 2011'!$B$1:$BY$35,MATCH('ריכוז ומחולל גרפים'!$A30,'נתוני 2011'!$B$1:$B$35,0),MATCH('ריכוז ומחולל גרפים'!X$20,'נתוני 2011'!$B$1:$BY$1,0))</f>
        <v>100</v>
      </c>
      <c r="Y30" s="117" t="str">
        <f>INDEX('נתוני 2011'!$B$1:$BY$35,MATCH('ריכוז ומחולל גרפים'!$A30,'נתוני 2011'!$B$1:$B$35,0),MATCH('ריכוז ומחולל גרפים'!Y$20,'נתוני 2011'!$B$1:$BY$1,0))</f>
        <v>-</v>
      </c>
      <c r="Z30" s="117">
        <f>INDEX('נתוני 2011'!$B$1:$BY$35,MATCH('ריכוז ומחולל גרפים'!$A30,'נתוני 2011'!$B$1:$B$35,0),MATCH('ריכוז ומחולל גרפים'!Z$20,'נתוני 2011'!$B$1:$BY$1,0))</f>
        <v>100</v>
      </c>
      <c r="AA30" s="117" t="str">
        <f>INDEX('נתוני 2011'!$B$1:$BY$35,MATCH('ריכוז ומחולל גרפים'!$A30,'נתוני 2011'!$B$1:$B$35,0),MATCH('ריכוז ומחולל גרפים'!AA$20,'נתוני 2011'!$B$1:$BY$1,0))</f>
        <v>-</v>
      </c>
      <c r="AB30" s="117" t="str">
        <f>INDEX('נתוני 2011'!$B$1:$BY$35,MATCH('ריכוז ומחולל גרפים'!$A30,'נתוני 2011'!$B$1:$B$35,0),MATCH('ריכוז ומחולל גרפים'!AB$20,'נתוני 2011'!$B$1:$BY$1,0))</f>
        <v>-</v>
      </c>
      <c r="AC30" s="117" t="str">
        <f>INDEX('נתוני 2011'!$B$1:$BY$35,MATCH('ריכוז ומחולל גרפים'!$A30,'נתוני 2011'!$B$1:$B$35,0),MATCH('ריכוז ומחולל גרפים'!AC$20,'נתוני 2011'!$B$1:$BY$1,0))</f>
        <v>-</v>
      </c>
      <c r="AD30" s="117">
        <f>INDEX('נתוני 2011'!$B$1:$BY$35,MATCH('ריכוז ומחולל גרפים'!$A30,'נתוני 2011'!$B$1:$B$35,0),MATCH('ריכוז ומחולל גרפים'!AD$20,'נתוני 2011'!$B$1:$BY$1,0))</f>
        <v>36.4</v>
      </c>
      <c r="AE30" s="117" t="str">
        <f>INDEX('נתוני 2011'!$B$1:$BY$35,MATCH('ריכוז ומחולל גרפים'!$A30,'נתוני 2011'!$B$1:$B$35,0),MATCH('ריכוז ומחולל גרפים'!AE$20,'נתוני 2011'!$B$1:$BY$1,0))</f>
        <v>-</v>
      </c>
      <c r="AF30" s="117">
        <f>INDEX('נתוני 2011'!$B$1:$BY$35,MATCH('ריכוז ומחולל גרפים'!$A30,'נתוני 2011'!$B$1:$B$35,0),MATCH('ריכוז ומחולל גרפים'!AF$20,'נתוני 2011'!$B$1:$BY$1,0))</f>
        <v>100</v>
      </c>
      <c r="AG30" s="117" t="str">
        <f>INDEX('נתוני 2011'!$B$1:$BY$35,MATCH('ריכוז ומחולל גרפים'!$A30,'נתוני 2011'!$B$1:$B$35,0),MATCH('ריכוז ומחולל גרפים'!AG$20,'נתוני 2011'!$B$1:$BY$1,0))</f>
        <v>-</v>
      </c>
      <c r="AH30" s="117" t="str">
        <f>INDEX('נתוני 2011'!$B$1:$BY$35,MATCH('ריכוז ומחולל גרפים'!$A30,'נתוני 2011'!$B$1:$B$35,0),MATCH('ריכוז ומחולל גרפים'!AH$20,'נתוני 2011'!$B$1:$BY$1,0))</f>
        <v>-</v>
      </c>
      <c r="AI30" s="117" t="str">
        <f>INDEX('נתוני 2011'!$B$1:$BY$35,MATCH('ריכוז ומחולל גרפים'!$A30,'נתוני 2011'!$B$1:$B$35,0),MATCH('ריכוז ומחולל גרפים'!AI$20,'נתוני 2011'!$B$1:$BY$1,0))</f>
        <v>-</v>
      </c>
      <c r="AJ30" s="117" t="str">
        <f>INDEX('נתוני 2011'!$B$1:$BY$35,MATCH('ריכוז ומחולל גרפים'!$A30,'נתוני 2011'!$B$1:$B$35,0),MATCH('ריכוז ומחולל גרפים'!AJ$20,'נתוני 2011'!$B$1:$BY$1,0))</f>
        <v>-</v>
      </c>
      <c r="AK30" s="117" t="str">
        <f>INDEX('נתוני 2011'!$B$1:$BY$35,MATCH('ריכוז ומחולל גרפים'!$A30,'נתוני 2011'!$B$1:$B$35,0),MATCH('ריכוז ומחולל גרפים'!AK$20,'נתוני 2011'!$B$1:$BY$1,0))</f>
        <v>-</v>
      </c>
      <c r="AL30" s="117">
        <f>INDEX('נתוני 2011'!$B$1:$BY$35,MATCH('ריכוז ומחולל גרפים'!$A30,'נתוני 2011'!$B$1:$B$35,0),MATCH('ריכוז ומחולל גרפים'!AL$20,'נתוני 2011'!$B$1:$BY$1,0))</f>
        <v>19.600000000000001</v>
      </c>
      <c r="AM30" s="117" t="str">
        <f>INDEX('נתוני 2011'!$B$1:$BY$35,MATCH('ריכוז ומחולל גרפים'!$A30,'נתוני 2011'!$B$1:$B$35,0),MATCH('ריכוז ומחולל גרפים'!AM$20,'נתוני 2011'!$B$1:$BY$1,0))</f>
        <v>-</v>
      </c>
      <c r="AN30" s="117" t="str">
        <f>INDEX('נתוני 2011'!$B$1:$BY$35,MATCH('ריכוז ומחולל גרפים'!$A30,'נתוני 2011'!$B$1:$B$35,0),MATCH('ריכוז ומחולל גרפים'!AN$20,'נתוני 2011'!$B$1:$BY$1,0))</f>
        <v>-</v>
      </c>
      <c r="AO30" s="117">
        <f>INDEX('נתוני 2011'!$B$1:$BY$35,MATCH('ריכוז ומחולל גרפים'!$A30,'נתוני 2011'!$B$1:$B$35,0),MATCH('ריכוז ומחולל גרפים'!AO$20,'נתוני 2011'!$B$1:$BY$1,0))</f>
        <v>100</v>
      </c>
      <c r="AP30" s="117">
        <f>INDEX('נתוני 2011'!$B$1:$BY$35,MATCH('ריכוז ומחולל גרפים'!$A30,'נתוני 2011'!$B$1:$B$35,0),MATCH('ריכוז ומחולל גרפים'!AP$20,'נתוני 2011'!$B$1:$BY$1,0))</f>
        <v>17.7</v>
      </c>
      <c r="AQ30" s="117" t="str">
        <f>INDEX('נתוני 2011'!$B$1:$BY$35,MATCH('ריכוז ומחולל גרפים'!$A30,'נתוני 2011'!$B$1:$B$35,0),MATCH('ריכוז ומחולל גרפים'!AQ$20,'נתוני 2011'!$B$1:$BY$1,0))</f>
        <v>-</v>
      </c>
      <c r="AR30" s="117" t="str">
        <f>INDEX('נתוני 2011'!$B$1:$BY$35,MATCH('ריכוז ומחולל גרפים'!$A30,'נתוני 2011'!$B$1:$B$35,0),MATCH('ריכוז ומחולל גרפים'!AR$20,'נתוני 2011'!$B$1:$BY$1,0))</f>
        <v>-</v>
      </c>
      <c r="AS30" s="117" t="str">
        <f>INDEX('נתוני 2011'!$B$1:$BY$35,MATCH('ריכוז ומחולל גרפים'!$A30,'נתוני 2011'!$B$1:$B$35,0),MATCH('ריכוז ומחולל גרפים'!AS$20,'נתוני 2011'!$B$1:$BY$1,0))</f>
        <v>-</v>
      </c>
      <c r="AT30" s="117">
        <f>INDEX('נתוני 2011'!$B$1:$BY$35,MATCH('ריכוז ומחולל גרפים'!$A30,'נתוני 2011'!$B$1:$B$35,0),MATCH('ריכוז ומחולל גרפים'!AT$20,'נתוני 2011'!$B$1:$BY$1,0))</f>
        <v>100</v>
      </c>
      <c r="AU30" s="117">
        <f>INDEX('נתוני 2011'!$B$1:$BY$35,MATCH('ריכוז ומחולל גרפים'!$A30,'נתוני 2011'!$B$1:$B$35,0),MATCH('ריכוז ומחולל גרפים'!AU$20,'נתוני 2011'!$B$1:$BY$1,0))</f>
        <v>30</v>
      </c>
      <c r="AV30" s="117" t="str">
        <f>INDEX('נתוני 2011'!$B$1:$BY$35,MATCH('ריכוז ומחולל גרפים'!$A30,'נתוני 2011'!$B$1:$B$35,0),MATCH('ריכוז ומחולל גרפים'!AV$20,'נתוני 2011'!$B$1:$BY$1,0))</f>
        <v>-</v>
      </c>
      <c r="AW30" s="117" t="str">
        <f>INDEX('נתוני 2011'!$B$1:$BY$35,MATCH('ריכוז ומחולל גרפים'!$A30,'נתוני 2011'!$B$1:$B$35,0),MATCH('ריכוז ומחולל גרפים'!AW$20,'נתוני 2011'!$B$1:$BY$1,0))</f>
        <v>-</v>
      </c>
      <c r="AX30" s="117" t="str">
        <f>INDEX('נתוני 2011'!$B$1:$BY$35,MATCH('ריכוז ומחולל גרפים'!$A30,'נתוני 2011'!$B$1:$B$35,0),MATCH('ריכוז ומחולל גרפים'!AX$20,'נתוני 2011'!$B$1:$BY$1,0))</f>
        <v>-</v>
      </c>
      <c r="AY30" s="117">
        <f>INDEX('נתוני 2011'!$B$1:$BY$35,MATCH('ריכוז ומחולל גרפים'!$A30,'נתוני 2011'!$B$1:$B$35,0),MATCH('ריכוז ומחולל גרפים'!AY$20,'נתוני 2011'!$B$1:$BY$1,0))</f>
        <v>100</v>
      </c>
      <c r="AZ30" s="117" t="str">
        <f>INDEX('נתוני 2011'!$B$1:$BY$35,MATCH('ריכוז ומחולל גרפים'!$A30,'נתוני 2011'!$B$1:$B$35,0),MATCH('ריכוז ומחולל גרפים'!AZ$20,'נתוני 2011'!$B$1:$BY$1,0))</f>
        <v>-</v>
      </c>
      <c r="BA30" s="117" t="str">
        <f>INDEX('נתוני 2011'!$B$1:$BY$35,MATCH('ריכוז ומחולל גרפים'!$A30,'נתוני 2011'!$B$1:$B$35,0),MATCH('ריכוז ומחולל גרפים'!BA$20,'נתוני 2011'!$B$1:$BY$1,0))</f>
        <v>-</v>
      </c>
      <c r="BB30" s="117" t="str">
        <f>INDEX('נתוני 2011'!$B$1:$BY$35,MATCH('ריכוז ומחולל גרפים'!$A30,'נתוני 2011'!$B$1:$B$35,0),MATCH('ריכוז ומחולל גרפים'!BB$20,'נתוני 2011'!$B$1:$BY$1,0))</f>
        <v>-</v>
      </c>
      <c r="BC30" s="117" t="str">
        <f>INDEX('נתוני 2011'!$B$1:$BY$35,MATCH('ריכוז ומחולל גרפים'!$A30,'נתוני 2011'!$B$1:$B$35,0),MATCH('ריכוז ומחולל גרפים'!BC$20,'נתוני 2011'!$B$1:$BY$1,0))</f>
        <v>-</v>
      </c>
      <c r="BD30" s="117" t="str">
        <f>INDEX('נתוני 2011'!$B$1:$BY$35,MATCH('ריכוז ומחולל גרפים'!$A30,'נתוני 2011'!$B$1:$B$35,0),MATCH('ריכוז ומחולל גרפים'!BD$20,'נתוני 2011'!$B$1:$BY$1,0))</f>
        <v>-</v>
      </c>
      <c r="BE30" s="117" t="str">
        <f>INDEX('נתוני 2011'!$B$1:$BY$35,MATCH('ריכוז ומחולל גרפים'!$A30,'נתוני 2011'!$B$1:$B$35,0),MATCH('ריכוז ומחולל גרפים'!BE$20,'נתוני 2011'!$B$1:$BY$1,0))</f>
        <v>-</v>
      </c>
      <c r="BF30" s="117" t="str">
        <f>INDEX('נתוני 2011'!$B$1:$BY$35,MATCH('ריכוז ומחולל גרפים'!$A30,'נתוני 2011'!$B$1:$B$35,0),MATCH('ריכוז ומחולל גרפים'!BF$20,'נתוני 2011'!$B$1:$BY$1,0))</f>
        <v>-</v>
      </c>
      <c r="BG30" s="117" t="str">
        <f>INDEX('נתוני 2011'!$B$1:$BY$35,MATCH('ריכוז ומחולל גרפים'!$A30,'נתוני 2011'!$B$1:$B$35,0),MATCH('ריכוז ומחולל גרפים'!BG$20,'נתוני 2011'!$B$1:$BY$1,0))</f>
        <v>-</v>
      </c>
      <c r="BH30" s="117" t="str">
        <f>INDEX('נתוני 2011'!$B$1:$BY$35,MATCH('ריכוז ומחולל גרפים'!$A30,'נתוני 2011'!$B$1:$B$35,0),MATCH('ריכוז ומחולל גרפים'!BH$20,'נתוני 2011'!$B$1:$BY$1,0))</f>
        <v>-</v>
      </c>
      <c r="BI30" s="117" t="str">
        <f>INDEX('נתוני 2011'!$B$1:$BY$35,MATCH('ריכוז ומחולל גרפים'!$A30,'נתוני 2011'!$B$1:$B$35,0),MATCH('ריכוז ומחולל גרפים'!BI$20,'נתוני 2011'!$B$1:$BY$1,0))</f>
        <v>-</v>
      </c>
      <c r="BJ30" s="117">
        <f>INDEX('נתוני 2011'!$B$1:$BY$35,MATCH('ריכוז ומחולל גרפים'!$A30,'נתוני 2011'!$B$1:$B$35,0),MATCH('ריכוז ומחולל גרפים'!BJ$20,'נתוני 2011'!$B$1:$BY$1,0))</f>
        <v>100</v>
      </c>
      <c r="BK30" s="117" t="str">
        <f>INDEX('נתוני 2011'!$B$1:$BY$35,MATCH('ריכוז ומחולל גרפים'!$A30,'נתוני 2011'!$B$1:$B$35,0),MATCH('ריכוז ומחולל גרפים'!BK$20,'נתוני 2011'!$B$1:$BY$1,0))</f>
        <v>-</v>
      </c>
      <c r="BL30" s="117">
        <f>INDEX('נתוני 2011'!$B$1:$BY$35,MATCH('ריכוז ומחולל גרפים'!$A30,'נתוני 2011'!$B$1:$B$35,0),MATCH('ריכוז ומחולל גרפים'!BL$20,'נתוני 2011'!$B$1:$BY$1,0))</f>
        <v>22.2</v>
      </c>
      <c r="BM30" s="117" t="str">
        <f>INDEX('נתוני 2011'!$B$1:$BY$35,MATCH('ריכוז ומחולל גרפים'!$A30,'נתוני 2011'!$B$1:$B$35,0),MATCH('ריכוז ומחולל גרפים'!BM$20,'נתוני 2011'!$B$1:$BY$1,0))</f>
        <v>-</v>
      </c>
      <c r="BN30" s="117" t="str">
        <f>INDEX('נתוני 2011'!$B$1:$BY$35,MATCH('ריכוז ומחולל גרפים'!$A30,'נתוני 2011'!$B$1:$B$35,0),MATCH('ריכוז ומחולל גרפים'!BN$20,'נתוני 2011'!$B$1:$BY$1,0))</f>
        <v>-</v>
      </c>
      <c r="BO30" s="117" t="str">
        <f>INDEX('נתוני 2011'!$B$1:$BY$35,MATCH('ריכוז ומחולל גרפים'!$A30,'נתוני 2011'!$B$1:$B$35,0),MATCH('ריכוז ומחולל גרפים'!BO$20,'נתוני 2011'!$B$1:$BY$1,0))</f>
        <v>-</v>
      </c>
      <c r="BP30" s="117" t="str">
        <f>INDEX('נתוני 2011'!$B$1:$BY$35,MATCH('ריכוז ומחולל גרפים'!$A30,'נתוני 2011'!$B$1:$B$35,0),MATCH('ריכוז ומחולל גרפים'!BP$20,'נתוני 2011'!$B$1:$BY$1,0))</f>
        <v>-</v>
      </c>
      <c r="BQ30" s="117">
        <f>INDEX('נתוני 2011'!$B$1:$BY$35,MATCH('ריכוז ומחולל גרפים'!$A30,'נתוני 2011'!$B$1:$B$35,0),MATCH('ריכוז ומחולל גרפים'!BQ$20,'נתוני 2011'!$B$1:$BY$1,0))</f>
        <v>100</v>
      </c>
      <c r="BR30" s="117">
        <f>INDEX('נתוני 2011'!$B$1:$BY$35,MATCH('ריכוז ומחולל גרפים'!$A30,'נתוני 2011'!$B$1:$B$35,0),MATCH('ריכוז ומחולל גרפים'!BR$20,'נתוני 2011'!$B$1:$BY$1,0))</f>
        <v>4.0999999999999996</v>
      </c>
    </row>
    <row r="31" spans="1:71" x14ac:dyDescent="0.3">
      <c r="A31" s="4" t="s">
        <v>6289</v>
      </c>
      <c r="B31" s="118">
        <f>100-B33-B32</f>
        <v>52.533278299453102</v>
      </c>
      <c r="C31" s="118">
        <f t="shared" ref="C31:BN31" si="4">100-C33-C32</f>
        <v>60.932636568719829</v>
      </c>
      <c r="D31" s="118">
        <f t="shared" si="4"/>
        <v>61.269022764432144</v>
      </c>
      <c r="E31" s="118">
        <f t="shared" si="4"/>
        <v>66.64666166541636</v>
      </c>
      <c r="F31" s="118">
        <f t="shared" si="4"/>
        <v>38.03397326364459</v>
      </c>
      <c r="G31" s="118">
        <f t="shared" si="4"/>
        <v>67.353913384503343</v>
      </c>
      <c r="H31" s="118">
        <f t="shared" si="4"/>
        <v>55.961051074534339</v>
      </c>
      <c r="I31" s="118">
        <f t="shared" si="4"/>
        <v>59.762920573282578</v>
      </c>
      <c r="J31" s="118">
        <f t="shared" si="4"/>
        <v>60.56026689077342</v>
      </c>
      <c r="K31" s="118">
        <f t="shared" si="4"/>
        <v>61.35208604183903</v>
      </c>
      <c r="L31" s="118">
        <f t="shared" si="4"/>
        <v>43.444287427709632</v>
      </c>
      <c r="M31" s="118">
        <f t="shared" si="4"/>
        <v>45.718029895714054</v>
      </c>
      <c r="N31" s="118">
        <f t="shared" si="4"/>
        <v>59.786043680797768</v>
      </c>
      <c r="O31" s="118">
        <f t="shared" si="4"/>
        <v>55.323210412147496</v>
      </c>
      <c r="P31" s="118">
        <f t="shared" si="4"/>
        <v>59.34987574915948</v>
      </c>
      <c r="Q31" s="118">
        <f t="shared" si="4"/>
        <v>60.197946535935614</v>
      </c>
      <c r="R31" s="118">
        <f t="shared" si="4"/>
        <v>59.804176761508117</v>
      </c>
      <c r="S31" s="118">
        <f t="shared" si="4"/>
        <v>60.939436968918329</v>
      </c>
      <c r="T31" s="118">
        <f t="shared" si="4"/>
        <v>60.884481567239263</v>
      </c>
      <c r="U31" s="118">
        <f t="shared" si="4"/>
        <v>59.562919348213065</v>
      </c>
      <c r="V31" s="118">
        <f t="shared" si="4"/>
        <v>59.450412061491122</v>
      </c>
      <c r="W31" s="118">
        <f t="shared" si="4"/>
        <v>59.542204520370468</v>
      </c>
      <c r="X31" s="118">
        <f t="shared" si="4"/>
        <v>57.358862331876978</v>
      </c>
      <c r="Y31" s="118">
        <f t="shared" si="4"/>
        <v>63.324783059542654</v>
      </c>
      <c r="Z31" s="118">
        <f t="shared" si="4"/>
        <v>55.489791846777948</v>
      </c>
      <c r="AA31" s="118">
        <f t="shared" si="4"/>
        <v>64.12264122641227</v>
      </c>
      <c r="AB31" s="118">
        <f t="shared" si="4"/>
        <v>60.947688740762203</v>
      </c>
      <c r="AC31" s="118">
        <f t="shared" si="4"/>
        <v>58.584306494570782</v>
      </c>
      <c r="AD31" s="118">
        <f t="shared" si="4"/>
        <v>51.532470115807079</v>
      </c>
      <c r="AE31" s="118">
        <f t="shared" si="4"/>
        <v>60.567928092975322</v>
      </c>
      <c r="AF31" s="118">
        <f t="shared" si="4"/>
        <v>52.663903729964552</v>
      </c>
      <c r="AG31" s="118">
        <f t="shared" si="4"/>
        <v>62.252292552001784</v>
      </c>
      <c r="AH31" s="118">
        <f t="shared" si="4"/>
        <v>59.091851544681731</v>
      </c>
      <c r="AI31" s="118">
        <f t="shared" si="4"/>
        <v>36.348444102958126</v>
      </c>
      <c r="AJ31" s="118">
        <f t="shared" si="4"/>
        <v>55.476327008900746</v>
      </c>
      <c r="AK31" s="118">
        <f t="shared" si="4"/>
        <v>58.405608357117131</v>
      </c>
      <c r="AL31" s="118">
        <f t="shared" si="4"/>
        <v>60.888170406998853</v>
      </c>
      <c r="AM31" s="118">
        <f t="shared" si="4"/>
        <v>60.061201604166271</v>
      </c>
      <c r="AN31" s="118">
        <f t="shared" si="4"/>
        <v>58.973115803253265</v>
      </c>
      <c r="AO31" s="118">
        <f t="shared" si="4"/>
        <v>57.168264139672544</v>
      </c>
      <c r="AP31" s="118">
        <f t="shared" si="4"/>
        <v>61.088659997043031</v>
      </c>
      <c r="AQ31" s="118">
        <f t="shared" si="4"/>
        <v>65.456513593405219</v>
      </c>
      <c r="AR31" s="118">
        <f t="shared" si="4"/>
        <v>51.465437129172919</v>
      </c>
      <c r="AS31" s="118">
        <f t="shared" si="4"/>
        <v>57.907611847446731</v>
      </c>
      <c r="AT31" s="118">
        <f t="shared" si="4"/>
        <v>56.281611104958095</v>
      </c>
      <c r="AU31" s="118">
        <f t="shared" si="4"/>
        <v>61.279700413223139</v>
      </c>
      <c r="AV31" s="118">
        <f t="shared" si="4"/>
        <v>61.831303126437902</v>
      </c>
      <c r="AW31" s="118">
        <f t="shared" si="4"/>
        <v>58.156823972316232</v>
      </c>
      <c r="AX31" s="118">
        <f t="shared" si="4"/>
        <v>51.414567564213918</v>
      </c>
      <c r="AY31" s="118">
        <f t="shared" si="4"/>
        <v>51.808569838619924</v>
      </c>
      <c r="AZ31" s="118">
        <f t="shared" si="4"/>
        <v>57.65636232925953</v>
      </c>
      <c r="BA31" s="118">
        <f t="shared" si="4"/>
        <v>61.958485489140877</v>
      </c>
      <c r="BB31" s="118">
        <f t="shared" si="4"/>
        <v>61.973215709199138</v>
      </c>
      <c r="BC31" s="118">
        <f t="shared" si="4"/>
        <v>59.759162303664922</v>
      </c>
      <c r="BD31" s="118">
        <f t="shared" si="4"/>
        <v>61.976917641516835</v>
      </c>
      <c r="BE31" s="118">
        <f t="shared" si="4"/>
        <v>60.767746309914997</v>
      </c>
      <c r="BF31" s="118">
        <f t="shared" si="4"/>
        <v>59.720166181175685</v>
      </c>
      <c r="BG31" s="118">
        <f t="shared" si="4"/>
        <v>64.361517049408491</v>
      </c>
      <c r="BH31" s="118">
        <f t="shared" si="4"/>
        <v>60.966505498910244</v>
      </c>
      <c r="BI31" s="118">
        <f t="shared" si="4"/>
        <v>63.348392926294046</v>
      </c>
      <c r="BJ31" s="118">
        <f t="shared" si="4"/>
        <v>42.91206588681171</v>
      </c>
      <c r="BK31" s="118">
        <f t="shared" si="4"/>
        <v>58.150991628505409</v>
      </c>
      <c r="BL31" s="118">
        <f t="shared" si="4"/>
        <v>60.663877184194234</v>
      </c>
      <c r="BM31" s="118">
        <f t="shared" si="4"/>
        <v>60.047286114770145</v>
      </c>
      <c r="BN31" s="118">
        <f t="shared" si="4"/>
        <v>56.961097315833037</v>
      </c>
      <c r="BO31" s="118">
        <f t="shared" ref="BO31:BR31" si="5">100-BO33-BO32</f>
        <v>60.887306824101408</v>
      </c>
      <c r="BP31" s="118">
        <f t="shared" si="5"/>
        <v>62.057007125890735</v>
      </c>
      <c r="BQ31" s="118">
        <f t="shared" si="5"/>
        <v>57.320046644757767</v>
      </c>
      <c r="BR31" s="118">
        <f t="shared" si="5"/>
        <v>64.647560222359488</v>
      </c>
    </row>
    <row r="32" spans="1:71" x14ac:dyDescent="0.3">
      <c r="A32" s="4" t="s">
        <v>321</v>
      </c>
      <c r="B32" s="118">
        <f>INDEX('נתוני 2011'!$B$1:$BY$35,MATCH('ריכוז ומחולל גרפים'!$A32,'נתוני 2011'!$B$1:$B$35,0),MATCH('ריכוז ומחולל גרפים'!B$20,'נתוני 2011'!$B$1:$BY$1,0))</f>
        <v>3.615725931276442</v>
      </c>
      <c r="C32" s="118">
        <f>INDEX('נתוני 2011'!$B$1:$BY$35,MATCH('ריכוז ומחולל גרפים'!$A32,'נתוני 2011'!$B$1:$B$35,0),MATCH('ריכוז ומחולל גרפים'!C$20,'נתוני 2011'!$B$1:$BY$1,0))</f>
        <v>9.6147805477026758</v>
      </c>
      <c r="D32" s="118">
        <f>INDEX('נתוני 2011'!$B$1:$BY$35,MATCH('ריכוז ומחולל גרפים'!$A32,'נתוני 2011'!$B$1:$B$35,0),MATCH('ריכוז ומחולל גרפים'!D$20,'נתוני 2011'!$B$1:$BY$1,0))</f>
        <v>11.684064897497171</v>
      </c>
      <c r="E32" s="118">
        <f>INDEX('נתוני 2011'!$B$1:$BY$35,MATCH('ריכוז ומחולל גרפים'!$A32,'נתוני 2011'!$B$1:$B$35,0),MATCH('ריכוז ומחולל גרפים'!E$20,'נתוני 2011'!$B$1:$BY$1,0))</f>
        <v>6.9574536491265677</v>
      </c>
      <c r="F32" s="118">
        <f>INDEX('נתוני 2011'!$B$1:$BY$35,MATCH('ריכוז ומחולל גרפים'!$A32,'נתוני 2011'!$B$1:$B$35,0),MATCH('ריכוז ומחולל גרפים'!F$20,'נתוני 2011'!$B$1:$BY$1,0))</f>
        <v>0.9498442054477837</v>
      </c>
      <c r="G32" s="118">
        <f>INDEX('נתוני 2011'!$B$1:$BY$35,MATCH('ריכוז ומחולל גרפים'!$A32,'נתוני 2011'!$B$1:$B$35,0),MATCH('ריכוז ומחולל גרפים'!G$20,'נתוני 2011'!$B$1:$BY$1,0))</f>
        <v>8.8296263095971756</v>
      </c>
      <c r="H32" s="118">
        <f>INDEX('נתוני 2011'!$B$1:$BY$35,MATCH('ריכוז ומחולל גרפים'!$A32,'נתוני 2011'!$B$1:$B$35,0),MATCH('ריכוז ומחולל גרפים'!H$20,'נתוני 2011'!$B$1:$BY$1,0))</f>
        <v>12.222651428786779</v>
      </c>
      <c r="I32" s="118">
        <f>INDEX('נתוני 2011'!$B$1:$BY$35,MATCH('ריכוז ומחולל גרפים'!$A32,'נתוני 2011'!$B$1:$B$35,0),MATCH('ריכוז ומחולל גרפים'!I$20,'נתוני 2011'!$B$1:$BY$1,0))</f>
        <v>13.870508988410018</v>
      </c>
      <c r="J32" s="118">
        <f>INDEX('נתוני 2011'!$B$1:$BY$35,MATCH('ריכוז ומחולל גרפים'!$A32,'נתוני 2011'!$B$1:$B$35,0),MATCH('ריכוז ומחולל גרפים'!J$20,'נתוני 2011'!$B$1:$BY$1,0))</f>
        <v>13.179005271602108</v>
      </c>
      <c r="K32" s="118">
        <f>INDEX('נתוני 2011'!$B$1:$BY$35,MATCH('ריכוז ומחולל גרפים'!$A32,'נתוני 2011'!$B$1:$B$35,0),MATCH('ריכוז ומחולל גרפים'!K$20,'נתוני 2011'!$B$1:$BY$1,0))</f>
        <v>7.9718709372414605</v>
      </c>
      <c r="L32" s="118">
        <f>INDEX('נתוני 2011'!$B$1:$BY$35,MATCH('ריכוז ומחולל גרפים'!$A32,'נתוני 2011'!$B$1:$B$35,0),MATCH('ריכוז ומחולל גרפים'!L$20,'נתוני 2011'!$B$1:$BY$1,0))</f>
        <v>3.846382215677659</v>
      </c>
      <c r="M32" s="118">
        <f>INDEX('נתוני 2011'!$B$1:$BY$35,MATCH('ריכוז ומחולל גרפים'!$A32,'נתוני 2011'!$B$1:$B$35,0),MATCH('ריכוז ומחולל גרפים'!M$20,'נתוני 2011'!$B$1:$BY$1,0))</f>
        <v>6.9803614184848835</v>
      </c>
      <c r="N32" s="118">
        <f>INDEX('נתוני 2011'!$B$1:$BY$35,MATCH('ריכוז ומחולל גרפים'!$A32,'נתוני 2011'!$B$1:$B$35,0),MATCH('ריכוז ומחולל גרפים'!N$20,'נתוני 2011'!$B$1:$BY$1,0))</f>
        <v>19.746872976115235</v>
      </c>
      <c r="O32" s="118">
        <f>INDEX('נתוני 2011'!$B$1:$BY$35,MATCH('ריכוז ומחולל גרפים'!$A32,'נתוני 2011'!$B$1:$B$35,0),MATCH('ריכוז ומחולל גרפים'!O$20,'נתוני 2011'!$B$1:$BY$1,0))</f>
        <v>8.811279826464208</v>
      </c>
      <c r="P32" s="118">
        <f>INDEX('נתוני 2011'!$B$1:$BY$35,MATCH('ריכוז ומחולל גרפים'!$A32,'נתוני 2011'!$B$1:$B$35,0),MATCH('ריכוז ומחולל גרפים'!P$20,'נתוני 2011'!$B$1:$BY$1,0))</f>
        <v>17.98348194708376</v>
      </c>
      <c r="Q32" s="118">
        <f>INDEX('נתוני 2011'!$B$1:$BY$35,MATCH('ריכוז ומחולל גרפים'!$A32,'נתוני 2011'!$B$1:$B$35,0),MATCH('ריכוז ומחולל גרפים'!Q$20,'נתוני 2011'!$B$1:$BY$1,0))</f>
        <v>10.658896802639287</v>
      </c>
      <c r="R32" s="118">
        <f>INDEX('נתוני 2011'!$B$1:$BY$35,MATCH('ריכוז ומחולל גרפים'!$A32,'נתוני 2011'!$B$1:$B$35,0),MATCH('ריכוז ומחולל גרפים'!R$20,'נתוני 2011'!$B$1:$BY$1,0))</f>
        <v>10.207636705844664</v>
      </c>
      <c r="S32" s="118">
        <f>INDEX('נתוני 2011'!$B$1:$BY$35,MATCH('ריכוז ומחולל גרפים'!$A32,'נתוני 2011'!$B$1:$B$35,0),MATCH('ריכוז ומחולל גרפים'!S$20,'נתוני 2011'!$B$1:$BY$1,0))</f>
        <v>16.253070976175987</v>
      </c>
      <c r="T32" s="118">
        <f>INDEX('נתוני 2011'!$B$1:$BY$35,MATCH('ריכוז ומחולל גרפים'!$A32,'נתוני 2011'!$B$1:$B$35,0),MATCH('ריכוז ומחולל גרפים'!T$20,'נתוני 2011'!$B$1:$BY$1,0))</f>
        <v>13.061135424117156</v>
      </c>
      <c r="U32" s="118">
        <f>INDEX('נתוני 2011'!$B$1:$BY$35,MATCH('ריכוז ומחולל גרפים'!$A32,'נתוני 2011'!$B$1:$B$35,0),MATCH('ריכוז ומחולל גרפים'!U$20,'נתוני 2011'!$B$1:$BY$1,0))</f>
        <v>15.389839791866356</v>
      </c>
      <c r="V32" s="118">
        <f>INDEX('נתוני 2011'!$B$1:$BY$35,MATCH('ריכוז ומחולל גרפים'!$A32,'נתוני 2011'!$B$1:$B$35,0),MATCH('ריכוז ומחולל גרפים'!V$20,'נתוני 2011'!$B$1:$BY$1,0))</f>
        <v>18.951869442348382</v>
      </c>
      <c r="W32" s="118">
        <f>INDEX('נתוני 2011'!$B$1:$BY$35,MATCH('ריכוז ומחולל גרפים'!$A32,'נתוני 2011'!$B$1:$B$35,0),MATCH('ריכוז ומחולל גרפים'!W$20,'נתוני 2011'!$B$1:$BY$1,0))</f>
        <v>11.087384231489034</v>
      </c>
      <c r="X32" s="118">
        <f>INDEX('נתוני 2011'!$B$1:$BY$35,MATCH('ריכוז ומחולל גרפים'!$A32,'נתוני 2011'!$B$1:$B$35,0),MATCH('ריכוז ומחולל גרפים'!X$20,'נתוני 2011'!$B$1:$BY$1,0))</f>
        <v>5.5427053885033839</v>
      </c>
      <c r="Y32" s="118">
        <f>INDEX('נתוני 2011'!$B$1:$BY$35,MATCH('ריכוז ומחולל גרפים'!$A32,'נתוני 2011'!$B$1:$B$35,0),MATCH('ריכוז ומחולל גרפים'!Y$20,'נתוני 2011'!$B$1:$BY$1,0))</f>
        <v>12.230529935054303</v>
      </c>
      <c r="Z32" s="118">
        <f>INDEX('נתוני 2011'!$B$1:$BY$35,MATCH('ריכוז ומחולל גרפים'!$A32,'נתוני 2011'!$B$1:$B$35,0),MATCH('ריכוז ומחולל גרפים'!Z$20,'נתוני 2011'!$B$1:$BY$1,0))</f>
        <v>3.9469309037706988</v>
      </c>
      <c r="AA32" s="118">
        <f>INDEX('נתוני 2011'!$B$1:$BY$35,MATCH('ריכוז ומחולל גרפים'!$A32,'נתוני 2011'!$B$1:$B$35,0),MATCH('ריכוז ומחולל גרפים'!AA$20,'נתוני 2011'!$B$1:$BY$1,0))</f>
        <v>7.8780787807878081</v>
      </c>
      <c r="AB32" s="118">
        <f>INDEX('נתוני 2011'!$B$1:$BY$35,MATCH('ריכוז ומחולל גרפים'!$A32,'נתוני 2011'!$B$1:$B$35,0),MATCH('ריכוז ומחולל גרפים'!AB$20,'נתוני 2011'!$B$1:$BY$1,0))</f>
        <v>10.719460947688741</v>
      </c>
      <c r="AC32" s="118">
        <f>INDEX('נתוני 2011'!$B$1:$BY$35,MATCH('ריכוז ומחולל גרפים'!$A32,'נתוני 2011'!$B$1:$B$35,0),MATCH('ריכוז ומחולל גרפים'!AC$20,'נתוני 2011'!$B$1:$BY$1,0))</f>
        <v>7.8262651096086868</v>
      </c>
      <c r="AD32" s="118">
        <f>INDEX('נתוני 2011'!$B$1:$BY$35,MATCH('ריכוז ומחולל גרפים'!$A32,'נתוני 2011'!$B$1:$B$35,0),MATCH('ריכוז ומחולל גרפים'!AD$20,'נתוני 2011'!$B$1:$BY$1,0))</f>
        <v>8.5759397281051282</v>
      </c>
      <c r="AE32" s="118">
        <f>INDEX('נתוני 2011'!$B$1:$BY$35,MATCH('ריכוז ומחולל גרפים'!$A32,'נתוני 2011'!$B$1:$B$35,0),MATCH('ריכוז ומחולל גרפים'!AE$20,'נתוני 2011'!$B$1:$BY$1,0))</f>
        <v>14.008129615847025</v>
      </c>
      <c r="AF32" s="118">
        <f>INDEX('נתוני 2011'!$B$1:$BY$35,MATCH('ריכוז ומחולל גרפים'!$A32,'נתוני 2011'!$B$1:$B$35,0),MATCH('ריכוז ומחולל גרפים'!AF$20,'נתוני 2011'!$B$1:$BY$1,0))</f>
        <v>3.2306386378389176</v>
      </c>
      <c r="AG32" s="118">
        <f>INDEX('נתוני 2011'!$B$1:$BY$35,MATCH('ריכוז ומחולל גרפים'!$A32,'נתוני 2011'!$B$1:$B$35,0),MATCH('ריכוז ומחולל גרפים'!AG$20,'נתוני 2011'!$B$1:$BY$1,0))</f>
        <v>13.384030418250951</v>
      </c>
      <c r="AH32" s="118">
        <f>INDEX('נתוני 2011'!$B$1:$BY$35,MATCH('ריכוז ומחולל גרפים'!$A32,'נתוני 2011'!$B$1:$B$35,0),MATCH('ריכוז ומחולל גרפים'!AH$20,'נתוני 2011'!$B$1:$BY$1,0))</f>
        <v>11.428571428571429</v>
      </c>
      <c r="AI32" s="118">
        <f>INDEX('נתוני 2011'!$B$1:$BY$35,MATCH('ריכוז ומחולל גרפים'!$A32,'נתוני 2011'!$B$1:$B$35,0),MATCH('ריכוז ומחולל גרפים'!AI$20,'נתוני 2011'!$B$1:$BY$1,0))</f>
        <v>0.62812139838647718</v>
      </c>
      <c r="AJ32" s="118">
        <f>INDEX('נתוני 2011'!$B$1:$BY$35,MATCH('ריכוז ומחולל גרפים'!$A32,'נתוני 2011'!$B$1:$B$35,0),MATCH('ריכוז ומחולל גרפים'!AJ$20,'נתוני 2011'!$B$1:$BY$1,0))</f>
        <v>4.2658754892916804</v>
      </c>
      <c r="AK32" s="118">
        <f>INDEX('נתוני 2011'!$B$1:$BY$35,MATCH('ריכוז ומחולל גרפים'!$A32,'נתוני 2011'!$B$1:$B$35,0),MATCH('ריכוז ומחולל גרפים'!AK$20,'נתוני 2011'!$B$1:$BY$1,0))</f>
        <v>6.4978248219679129</v>
      </c>
      <c r="AL32" s="118">
        <f>INDEX('נתוני 2011'!$B$1:$BY$35,MATCH('ריכוז ומחולל גרפים'!$A32,'נתוני 2011'!$B$1:$B$35,0),MATCH('ריכוז ומחולל גרפים'!AL$20,'נתוני 2011'!$B$1:$BY$1,0))</f>
        <v>10.869151768733358</v>
      </c>
      <c r="AM32" s="118">
        <f>INDEX('נתוני 2011'!$B$1:$BY$35,MATCH('ריכוז ומחולל גרפים'!$A32,'נתוני 2011'!$B$1:$B$35,0),MATCH('ריכוז ומחולל גרפים'!AM$20,'נתוני 2011'!$B$1:$BY$1,0))</f>
        <v>14.374774295326251</v>
      </c>
      <c r="AN32" s="118">
        <f>INDEX('נתוני 2011'!$B$1:$BY$35,MATCH('ריכוז ומחולל גרפים'!$A32,'נתוני 2011'!$B$1:$B$35,0),MATCH('ריכוז ומחולל גרפים'!AN$20,'נתוני 2011'!$B$1:$BY$1,0))</f>
        <v>9.0446292211097905</v>
      </c>
      <c r="AO32" s="118">
        <f>INDEX('נתוני 2011'!$B$1:$BY$35,MATCH('ריכוז ומחולל גרפים'!$A32,'נתוני 2011'!$B$1:$B$35,0),MATCH('ריכוז ומחולל גרפים'!AO$20,'נתוני 2011'!$B$1:$BY$1,0))</f>
        <v>6.5749816720519156</v>
      </c>
      <c r="AP32" s="118">
        <f>INDEX('נתוני 2011'!$B$1:$BY$35,MATCH('ריכוז ומחולל גרפים'!$A32,'נתוני 2011'!$B$1:$B$35,0),MATCH('ריכוז ומחולל גרפים'!AP$20,'נתוני 2011'!$B$1:$BY$1,0))</f>
        <v>16.857227342171406</v>
      </c>
      <c r="AQ32" s="118">
        <f>INDEX('נתוני 2011'!$B$1:$BY$35,MATCH('ריכוז ומחולל גרפים'!$A32,'נתוני 2011'!$B$1:$B$35,0),MATCH('ריכוז ומחולל גרפים'!AQ$20,'נתוני 2011'!$B$1:$BY$1,0))</f>
        <v>12.81901827719722</v>
      </c>
      <c r="AR32" s="118">
        <f>INDEX('נתוני 2011'!$B$1:$BY$35,MATCH('ריכוז ומחולל גרפים'!$A32,'נתוני 2011'!$B$1:$B$35,0),MATCH('ריכוז ומחולל גרפים'!AR$20,'נתוני 2011'!$B$1:$BY$1,0))</f>
        <v>5.9189363070984342</v>
      </c>
      <c r="AS32" s="118">
        <f>INDEX('נתוני 2011'!$B$1:$BY$35,MATCH('ריכוז ומחולל גרפים'!$A32,'נתוני 2011'!$B$1:$B$35,0),MATCH('ריכוז ומחולל גרפים'!AS$20,'נתוני 2011'!$B$1:$BY$1,0))</f>
        <v>14.824597475722014</v>
      </c>
      <c r="AT32" s="118">
        <f>INDEX('נתוני 2011'!$B$1:$BY$35,MATCH('ריכוז ומחולל גרפים'!$A32,'נתוני 2011'!$B$1:$B$35,0),MATCH('ריכוז ומחולל גרפים'!AT$20,'נתוני 2011'!$B$1:$BY$1,0))</f>
        <v>4.079447705541404</v>
      </c>
      <c r="AU32" s="118">
        <f>INDEX('נתוני 2011'!$B$1:$BY$35,MATCH('ריכוז ומחולל גרפים'!$A32,'נתוני 2011'!$B$1:$B$35,0),MATCH('ריכוז ומחולל גרפים'!AU$20,'נתוני 2011'!$B$1:$BY$1,0))</f>
        <v>11.469094352617081</v>
      </c>
      <c r="AV32" s="118">
        <f>INDEX('נתוני 2011'!$B$1:$BY$35,MATCH('ריכוז ומחולל גרפים'!$A32,'נתוני 2011'!$B$1:$B$35,0),MATCH('ריכוז ומחולל גרפים'!AV$20,'נתוני 2011'!$B$1:$BY$1,0))</f>
        <v>12.767297120577338</v>
      </c>
      <c r="AW32" s="118">
        <f>INDEX('נתוני 2011'!$B$1:$BY$35,MATCH('ריכוז ומחולל גרפים'!$A32,'נתוני 2011'!$B$1:$B$35,0),MATCH('ריכוז ומחולל גרפים'!AW$20,'נתוני 2011'!$B$1:$BY$1,0))</f>
        <v>13.24628284595201</v>
      </c>
      <c r="AX32" s="118">
        <f>INDEX('נתוני 2011'!$B$1:$BY$35,MATCH('ריכוז ומחולל גרפים'!$A32,'נתוני 2011'!$B$1:$B$35,0),MATCH('ריכוז ומחולל גרפים'!AX$20,'נתוני 2011'!$B$1:$BY$1,0))</f>
        <v>8.8689663729991306</v>
      </c>
      <c r="AY32" s="118">
        <f>INDEX('נתוני 2011'!$B$1:$BY$35,MATCH('ריכוז ומחולל גרפים'!$A32,'נתוני 2011'!$B$1:$B$35,0),MATCH('ריכוז ומחולל גרפים'!AY$20,'נתוני 2011'!$B$1:$BY$1,0))</f>
        <v>3.1415996357565641</v>
      </c>
      <c r="AZ32" s="118">
        <f>INDEX('נתוני 2011'!$B$1:$BY$35,MATCH('ריכוז ומחולל גרפים'!$A32,'נתוני 2011'!$B$1:$B$35,0),MATCH('ריכוז ומחולל גרפים'!AZ$20,'נתוני 2011'!$B$1:$BY$1,0))</f>
        <v>13.353702372393961</v>
      </c>
      <c r="BA32" s="118">
        <f>INDEX('נתוני 2011'!$B$1:$BY$35,MATCH('ריכוז ומחולל גרפים'!$A32,'נתוני 2011'!$B$1:$B$35,0),MATCH('ריכוז ומחולל גרפים'!BA$20,'נתוני 2011'!$B$1:$BY$1,0))</f>
        <v>13.182779165865847</v>
      </c>
      <c r="BB32" s="118">
        <f>INDEX('נתוני 2011'!$B$1:$BY$35,MATCH('ריכוז ומחולל גרפים'!$A32,'נתוני 2011'!$B$1:$B$35,0),MATCH('ריכוז ומחולל גרפים'!BB$20,'נתוני 2011'!$B$1:$BY$1,0))</f>
        <v>16.625923367167985</v>
      </c>
      <c r="BC32" s="118">
        <f>INDEX('נתוני 2011'!$B$1:$BY$35,MATCH('ריכוז ומחולל גרפים'!$A32,'נתוני 2011'!$B$1:$B$35,0),MATCH('ריכוז ומחולל גרפים'!BC$20,'נתוני 2011'!$B$1:$BY$1,0))</f>
        <v>11.378010471204188</v>
      </c>
      <c r="BD32" s="118">
        <f>INDEX('נתוני 2011'!$B$1:$BY$35,MATCH('ריכוז ומחולל גרפים'!$A32,'נתוני 2011'!$B$1:$B$35,0),MATCH('ריכוז ומחולל גרפים'!BD$20,'נתוני 2011'!$B$1:$BY$1,0))</f>
        <v>18.21203318416163</v>
      </c>
      <c r="BE32" s="118">
        <f>INDEX('נתוני 2011'!$B$1:$BY$35,MATCH('ריכוז ומחולל גרפים'!$A32,'נתוני 2011'!$B$1:$B$35,0),MATCH('ריכוז ומחולל גרפים'!BE$20,'נתוני 2011'!$B$1:$BY$1,0))</f>
        <v>17.433369843008396</v>
      </c>
      <c r="BF32" s="118">
        <f>INDEX('נתוני 2011'!$B$1:$BY$35,MATCH('ריכוז ומחולל גרפים'!$A32,'נתוני 2011'!$B$1:$B$35,0),MATCH('ריכוז ומחולל גרפים'!BF$20,'נתוני 2011'!$B$1:$BY$1,0))</f>
        <v>7.9127071295544624</v>
      </c>
      <c r="BG32" s="118">
        <f>INDEX('נתוני 2011'!$B$1:$BY$35,MATCH('ריכוז ומחולל גרפים'!$A32,'נתוני 2011'!$B$1:$B$35,0),MATCH('ריכוז ומחולל גרפים'!BG$20,'נתוני 2011'!$B$1:$BY$1,0))</f>
        <v>9.5554975643702154</v>
      </c>
      <c r="BH32" s="118">
        <f>INDEX('נתוני 2011'!$B$1:$BY$35,MATCH('ריכוז ומחולל גרפים'!$A32,'נתוני 2011'!$B$1:$B$35,0),MATCH('ריכוז ומחולל גרפים'!BH$20,'נתוני 2011'!$B$1:$BY$1,0))</f>
        <v>7.0195655986171301</v>
      </c>
      <c r="BI32" s="118">
        <f>INDEX('נתוני 2011'!$B$1:$BY$35,MATCH('ריכוז ומחולל גרפים'!$A32,'נתוני 2011'!$B$1:$B$35,0),MATCH('ריכוז ומחולל גרפים'!BI$20,'נתוני 2011'!$B$1:$BY$1,0))</f>
        <v>11.974097500107568</v>
      </c>
      <c r="BJ32" s="118">
        <f>INDEX('נתוני 2011'!$B$1:$BY$35,MATCH('ריכוז ומחולל גרפים'!$A32,'נתוני 2011'!$B$1:$B$35,0),MATCH('ריכוז ומחולל גרפים'!BJ$20,'נתוני 2011'!$B$1:$BY$1,0))</f>
        <v>1.9186618563463431</v>
      </c>
      <c r="BK32" s="118">
        <f>INDEX('נתוני 2011'!$B$1:$BY$35,MATCH('ריכוז ומחולל גרפים'!$A32,'נתוני 2011'!$B$1:$B$35,0),MATCH('ריכוז ומחולל גרפים'!BK$20,'נתוני 2011'!$B$1:$BY$1,0))</f>
        <v>12.878896892643411</v>
      </c>
      <c r="BL32" s="118">
        <f>INDEX('נתוני 2011'!$B$1:$BY$35,MATCH('ריכוז ומחולל גרפים'!$A32,'נתוני 2011'!$B$1:$B$35,0),MATCH('ריכוז ומחולל גרפים'!BL$20,'נתוני 2011'!$B$1:$BY$1,0))</f>
        <v>9.6782273035330171</v>
      </c>
      <c r="BM32" s="118">
        <f>INDEX('נתוני 2011'!$B$1:$BY$35,MATCH('ריכוז ומחולל גרפים'!$A32,'נתוני 2011'!$B$1:$B$35,0),MATCH('ריכוז ומחולל גרפים'!BM$20,'נתוני 2011'!$B$1:$BY$1,0))</f>
        <v>18.411862059648055</v>
      </c>
      <c r="BN32" s="118">
        <f>INDEX('נתוני 2011'!$B$1:$BY$35,MATCH('ריכוז ומחולל גרפים'!$A32,'נתוני 2011'!$B$1:$B$35,0),MATCH('ריכוז ומחולל גרפים'!BN$20,'נתוני 2011'!$B$1:$BY$1,0))</f>
        <v>16.561428402506799</v>
      </c>
      <c r="BO32" s="118">
        <f>INDEX('נתוני 2011'!$B$1:$BY$35,MATCH('ריכוז ומחולל גרפים'!$A32,'נתוני 2011'!$B$1:$B$35,0),MATCH('ריכוז ומחולל גרפים'!BO$20,'נתוני 2011'!$B$1:$BY$1,0))</f>
        <v>12.382068646176998</v>
      </c>
      <c r="BP32" s="118">
        <f>INDEX('נתוני 2011'!$B$1:$BY$35,MATCH('ריכוז ומחולל גרפים'!$A32,'נתוני 2011'!$B$1:$B$35,0),MATCH('ריכוז ומחולל גרפים'!BP$20,'נתוני 2011'!$B$1:$BY$1,0))</f>
        <v>10.061757719714965</v>
      </c>
      <c r="BQ32" s="118">
        <f>INDEX('נתוני 2011'!$B$1:$BY$35,MATCH('ריכוז ומחולל גרפים'!$A32,'נתוני 2011'!$B$1:$B$35,0),MATCH('ריכוז ומחולל גרפים'!BQ$20,'נתוני 2011'!$B$1:$BY$1,0))</f>
        <v>5.4516060638185095</v>
      </c>
      <c r="BR32" s="118">
        <f>INDEX('נתוני 2011'!$B$1:$BY$35,MATCH('ריכוז ומחולל גרפים'!$A32,'נתוני 2011'!$B$1:$B$35,0),MATCH('ריכוז ומחולל גרפים'!BR$20,'נתוני 2011'!$B$1:$BY$1,0))</f>
        <v>15.209882643607164</v>
      </c>
    </row>
    <row r="33" spans="1:70" x14ac:dyDescent="0.3">
      <c r="A33" s="4" t="s">
        <v>322</v>
      </c>
      <c r="B33" s="118">
        <f>INDEX('נתוני 2011'!$B$1:$BY$35,MATCH('ריכוז ומחולל גרפים'!$A33,'נתוני 2011'!$B$1:$B$35,0),MATCH('ריכוז ומחולל גרפים'!B$20,'נתוני 2011'!$B$1:$BY$1,0))</f>
        <v>43.850995769270455</v>
      </c>
      <c r="C33" s="118">
        <f>INDEX('נתוני 2011'!$B$1:$BY$35,MATCH('ריכוז ומחולל גרפים'!$A33,'נתוני 2011'!$B$1:$B$35,0),MATCH('ריכוז ומחולל גרפים'!C$20,'נתוני 2011'!$B$1:$BY$1,0))</f>
        <v>29.452582883577488</v>
      </c>
      <c r="D33" s="118">
        <f>INDEX('נתוני 2011'!$B$1:$BY$35,MATCH('ריכוז ומחולל גרפים'!$A33,'נתוני 2011'!$B$1:$B$35,0),MATCH('ריכוז ומחולל גרפים'!D$20,'נתוני 2011'!$B$1:$BY$1,0))</f>
        <v>27.046912338070683</v>
      </c>
      <c r="E33" s="118">
        <f>INDEX('נתוני 2011'!$B$1:$BY$35,MATCH('ריכוז ומחולל גרפים'!$A33,'נתוני 2011'!$B$1:$B$35,0),MATCH('ריכוז ומחולל גרפים'!E$20,'נתוני 2011'!$B$1:$BY$1,0))</f>
        <v>26.39588468545708</v>
      </c>
      <c r="F33" s="118">
        <f>INDEX('נתוני 2011'!$B$1:$BY$35,MATCH('ריכוז ומחולל גרפים'!$A33,'נתוני 2011'!$B$1:$B$35,0),MATCH('ריכוז ומחולל גרפים'!F$20,'נתוני 2011'!$B$1:$BY$1,0))</f>
        <v>61.016182530907628</v>
      </c>
      <c r="G33" s="118">
        <f>INDEX('נתוני 2011'!$B$1:$BY$35,MATCH('ריכוז ומחולל גרפים'!$A33,'נתוני 2011'!$B$1:$B$35,0),MATCH('ריכוז ומחולל גרפים'!G$20,'נתוני 2011'!$B$1:$BY$1,0))</f>
        <v>23.81646030589949</v>
      </c>
      <c r="H33" s="118">
        <f>INDEX('נתוני 2011'!$B$1:$BY$35,MATCH('ריכוז ומחולל גרפים'!$A33,'נתוני 2011'!$B$1:$B$35,0),MATCH('ריכוז ומחולל גרפים'!H$20,'נתוני 2011'!$B$1:$BY$1,0))</f>
        <v>31.816297496678882</v>
      </c>
      <c r="I33" s="118">
        <f>INDEX('נתוני 2011'!$B$1:$BY$35,MATCH('ריכוז ומחולל גרפים'!$A33,'נתוני 2011'!$B$1:$B$35,0),MATCH('ריכוז ומחולל גרפים'!I$20,'נתוני 2011'!$B$1:$BY$1,0))</f>
        <v>26.366570438307402</v>
      </c>
      <c r="J33" s="118">
        <f>INDEX('נתוני 2011'!$B$1:$BY$35,MATCH('ריכוז ומחולל גרפים'!$A33,'נתוני 2011'!$B$1:$B$35,0),MATCH('ריכוז ומחולל גרפים'!J$20,'נתוני 2011'!$B$1:$BY$1,0))</f>
        <v>26.260727837624469</v>
      </c>
      <c r="K33" s="118">
        <f>INDEX('נתוני 2011'!$B$1:$BY$35,MATCH('ריכוז ומחולל גרפים'!$A33,'נתוני 2011'!$B$1:$B$35,0),MATCH('ריכוז ומחולל גרפים'!K$20,'נתוני 2011'!$B$1:$BY$1,0))</f>
        <v>30.676043020919511</v>
      </c>
      <c r="L33" s="118">
        <f>INDEX('נתוני 2011'!$B$1:$BY$35,MATCH('ריכוז ומחולל גרפים'!$A33,'נתוני 2011'!$B$1:$B$35,0),MATCH('ריכוז ומחולל גרפים'!L$20,'נתוני 2011'!$B$1:$BY$1,0))</f>
        <v>52.70933035661271</v>
      </c>
      <c r="M33" s="118">
        <f>INDEX('נתוני 2011'!$B$1:$BY$35,MATCH('ריכוז ומחולל גרפים'!$A33,'נתוני 2011'!$B$1:$B$35,0),MATCH('ריכוז ומחולל גרפים'!M$20,'נתוני 2011'!$B$1:$BY$1,0))</f>
        <v>47.301608685801064</v>
      </c>
      <c r="N33" s="118">
        <f>INDEX('נתוני 2011'!$B$1:$BY$35,MATCH('ריכוז ומחולל גרפים'!$A33,'נתוני 2011'!$B$1:$B$35,0),MATCH('ריכוז ומחולל גרפים'!N$20,'נתוני 2011'!$B$1:$BY$1,0))</f>
        <v>20.467083343086994</v>
      </c>
      <c r="O33" s="118">
        <f>INDEX('נתוני 2011'!$B$1:$BY$35,MATCH('ריכוז ומחולל גרפים'!$A33,'נתוני 2011'!$B$1:$B$35,0),MATCH('ריכוז ומחולל גרפים'!O$20,'נתוני 2011'!$B$1:$BY$1,0))</f>
        <v>35.865509761388289</v>
      </c>
      <c r="P33" s="118">
        <f>INDEX('נתוני 2011'!$B$1:$BY$35,MATCH('ריכוז ומחולל גרפים'!$A33,'נתוני 2011'!$B$1:$B$35,0),MATCH('ריכוז ומחולל גרפים'!P$20,'נתוני 2011'!$B$1:$BY$1,0))</f>
        <v>22.66664230375676</v>
      </c>
      <c r="Q33" s="118">
        <f>INDEX('נתוני 2011'!$B$1:$BY$35,MATCH('ריכוז ומחולל גרפים'!$A33,'נתוני 2011'!$B$1:$B$35,0),MATCH('ריכוז ומחולל גרפים'!Q$20,'נתוני 2011'!$B$1:$BY$1,0))</f>
        <v>29.143156661425092</v>
      </c>
      <c r="R33" s="118">
        <f>INDEX('נתוני 2011'!$B$1:$BY$35,MATCH('ריכוז ומחולל גרפים'!$A33,'נתוני 2011'!$B$1:$B$35,0),MATCH('ריכוז ומחולל גרפים'!R$20,'נתוני 2011'!$B$1:$BY$1,0))</f>
        <v>29.988186532647219</v>
      </c>
      <c r="S33" s="118">
        <f>INDEX('נתוני 2011'!$B$1:$BY$35,MATCH('ריכוז ומחולל גרפים'!$A33,'נתוני 2011'!$B$1:$B$35,0),MATCH('ריכוז ומחולל גרפים'!S$20,'נתוני 2011'!$B$1:$BY$1,0))</f>
        <v>22.807492054905673</v>
      </c>
      <c r="T33" s="118">
        <f>INDEX('נתוני 2011'!$B$1:$BY$35,MATCH('ריכוז ומחולל גרפים'!$A33,'נתוני 2011'!$B$1:$B$35,0),MATCH('ריכוז ומחולל גרפים'!T$20,'נתוני 2011'!$B$1:$BY$1,0))</f>
        <v>26.054383008643576</v>
      </c>
      <c r="U33" s="118">
        <f>INDEX('נתוני 2011'!$B$1:$BY$35,MATCH('ריכוז ומחולל גרפים'!$A33,'נתוני 2011'!$B$1:$B$35,0),MATCH('ריכוז ומחולל גרפים'!U$20,'נתוני 2011'!$B$1:$BY$1,0))</f>
        <v>25.047240859920581</v>
      </c>
      <c r="V33" s="118">
        <f>INDEX('נתוני 2011'!$B$1:$BY$35,MATCH('ריכוז ומחולל גרפים'!$A33,'נתוני 2011'!$B$1:$B$35,0),MATCH('ריכוז ומחולל גרפים'!V$20,'נתוני 2011'!$B$1:$BY$1,0))</f>
        <v>21.597718496160503</v>
      </c>
      <c r="W33" s="118">
        <f>INDEX('נתוני 2011'!$B$1:$BY$35,MATCH('ריכוז ומחולל גרפים'!$A33,'נתוני 2011'!$B$1:$B$35,0),MATCH('ריכוז ומחולל גרפים'!W$20,'נתוני 2011'!$B$1:$BY$1,0))</f>
        <v>29.370411248140506</v>
      </c>
      <c r="X33" s="118">
        <f>INDEX('נתוני 2011'!$B$1:$BY$35,MATCH('ריכוז ומחולל גרפים'!$A33,'נתוני 2011'!$B$1:$B$35,0),MATCH('ריכוז ומחולל גרפים'!X$20,'נתוני 2011'!$B$1:$BY$1,0))</f>
        <v>37.098432279619637</v>
      </c>
      <c r="Y33" s="118">
        <f>INDEX('נתוני 2011'!$B$1:$BY$35,MATCH('ריכוז ומחולל גרפים'!$A33,'נתוני 2011'!$B$1:$B$35,0),MATCH('ריכוז ומחולל גרפים'!Y$20,'נתוני 2011'!$B$1:$BY$1,0))</f>
        <v>24.444687005403047</v>
      </c>
      <c r="Z33" s="118">
        <f>INDEX('נתוני 2011'!$B$1:$BY$35,MATCH('ריכוז ומחולל גרפים'!$A33,'נתוני 2011'!$B$1:$B$35,0),MATCH('ריכוז ומחולל גרפים'!Z$20,'נתוני 2011'!$B$1:$BY$1,0))</f>
        <v>40.563277249451353</v>
      </c>
      <c r="AA33" s="118">
        <f>INDEX('נתוני 2011'!$B$1:$BY$35,MATCH('ריכוז ומחולל גרפים'!$A33,'נתוני 2011'!$B$1:$B$35,0),MATCH('ריכוז ומחולל גרפים'!AA$20,'נתוני 2011'!$B$1:$BY$1,0))</f>
        <v>27.999279992799927</v>
      </c>
      <c r="AB33" s="118">
        <f>INDEX('נתוני 2011'!$B$1:$BY$35,MATCH('ריכוז ומחולל גרפים'!$A33,'נתוני 2011'!$B$1:$B$35,0),MATCH('ריכוז ומחולל גרפים'!AB$20,'נתוני 2011'!$B$1:$BY$1,0))</f>
        <v>28.332850311549052</v>
      </c>
      <c r="AC33" s="118">
        <f>INDEX('נתוני 2011'!$B$1:$BY$35,MATCH('ריכוז ומחולל גרפים'!$A33,'נתוני 2011'!$B$1:$B$35,0),MATCH('ריכוז ומחולל גרפים'!AC$20,'נתוני 2011'!$B$1:$BY$1,0))</f>
        <v>33.589428395820526</v>
      </c>
      <c r="AD33" s="118">
        <f>INDEX('נתוני 2011'!$B$1:$BY$35,MATCH('ריכוז ומחולל גרפים'!$A33,'נתוני 2011'!$B$1:$B$35,0),MATCH('ריכוז ומחולל גרפים'!AD$20,'נתוני 2011'!$B$1:$BY$1,0))</f>
        <v>39.891590156087794</v>
      </c>
      <c r="AE33" s="118">
        <f>INDEX('נתוני 2011'!$B$1:$BY$35,MATCH('ריכוז ומחולל גרפים'!$A33,'נתוני 2011'!$B$1:$B$35,0),MATCH('ריכוז ומחולל גרפים'!AE$20,'נתוני 2011'!$B$1:$BY$1,0))</f>
        <v>25.423942291177649</v>
      </c>
      <c r="AF33" s="118">
        <f>INDEX('נתוני 2011'!$B$1:$BY$35,MATCH('ריכוז ומחולל גרפים'!$A33,'נתוני 2011'!$B$1:$B$35,0),MATCH('ריכוז ומחולל גרפים'!AF$20,'נתוני 2011'!$B$1:$BY$1,0))</f>
        <v>44.105457632196533</v>
      </c>
      <c r="AG33" s="118">
        <f>INDEX('נתוני 2011'!$B$1:$BY$35,MATCH('ריכוז ומחולל גרפים'!$A33,'נתוני 2011'!$B$1:$B$35,0),MATCH('ריכוז ומחולל גרפים'!AG$20,'נתוני 2011'!$B$1:$BY$1,0))</f>
        <v>24.363677029747262</v>
      </c>
      <c r="AH33" s="118">
        <f>INDEX('נתוני 2011'!$B$1:$BY$35,MATCH('ריכוז ומחולל גרפים'!$A33,'נתוני 2011'!$B$1:$B$35,0),MATCH('ריכוז ומחולל גרפים'!AH$20,'נתוני 2011'!$B$1:$BY$1,0))</f>
        <v>29.479577026746838</v>
      </c>
      <c r="AI33" s="118">
        <f>INDEX('נתוני 2011'!$B$1:$BY$35,MATCH('ריכוז ומחולל גרפים'!$A33,'נתוני 2011'!$B$1:$B$35,0),MATCH('ריכוז ומחולל גרפים'!AI$20,'נתוני 2011'!$B$1:$BY$1,0))</f>
        <v>63.023434498655398</v>
      </c>
      <c r="AJ33" s="118">
        <f>INDEX('נתוני 2011'!$B$1:$BY$35,MATCH('ריכוז ומחולל גרפים'!$A33,'נתוני 2011'!$B$1:$B$35,0),MATCH('ריכוז ומחולל גרפים'!AJ$20,'נתוני 2011'!$B$1:$BY$1,0))</f>
        <v>40.257797501807573</v>
      </c>
      <c r="AK33" s="118">
        <f>INDEX('נתוני 2011'!$B$1:$BY$35,MATCH('ריכוז ומחולל גרפים'!$A33,'נתוני 2011'!$B$1:$B$35,0),MATCH('ריכוז ומחולל גרפים'!AK$20,'נתוני 2011'!$B$1:$BY$1,0))</f>
        <v>35.096566820914958</v>
      </c>
      <c r="AL33" s="118">
        <f>INDEX('נתוני 2011'!$B$1:$BY$35,MATCH('ריכוז ומחולל גרפים'!$A33,'נתוני 2011'!$B$1:$B$35,0),MATCH('ריכוז ומחולל גרפים'!AL$20,'נתוני 2011'!$B$1:$BY$1,0))</f>
        <v>28.242677824267783</v>
      </c>
      <c r="AM33" s="118">
        <f>INDEX('נתוני 2011'!$B$1:$BY$35,MATCH('ריכוז ומחולל גרפים'!$A33,'נתוני 2011'!$B$1:$B$35,0),MATCH('ריכוז ומחולל גרפים'!AM$20,'נתוני 2011'!$B$1:$BY$1,0))</f>
        <v>25.564024100507478</v>
      </c>
      <c r="AN33" s="118">
        <f>INDEX('נתוני 2011'!$B$1:$BY$35,MATCH('ריכוז ומחולל גרפים'!$A33,'נתוני 2011'!$B$1:$B$35,0),MATCH('ריכוז ומחולל גרפים'!AN$20,'נתוני 2011'!$B$1:$BY$1,0))</f>
        <v>31.982254975636955</v>
      </c>
      <c r="AO33" s="118">
        <f>INDEX('נתוני 2011'!$B$1:$BY$35,MATCH('ריכוז ומחולל גרפים'!$A33,'נתוני 2011'!$B$1:$B$35,0),MATCH('ריכוז ומחולל גרפים'!AO$20,'נתוני 2011'!$B$1:$BY$1,0))</f>
        <v>36.256754188275544</v>
      </c>
      <c r="AP33" s="118">
        <f>INDEX('נתוני 2011'!$B$1:$BY$35,MATCH('ריכוז ומחולל גרפים'!$A33,'נתוני 2011'!$B$1:$B$35,0),MATCH('ריכוז ומחולל גרפים'!AP$20,'נתוני 2011'!$B$1:$BY$1,0))</f>
        <v>22.05411266078557</v>
      </c>
      <c r="AQ33" s="118">
        <f>INDEX('נתוני 2011'!$B$1:$BY$35,MATCH('ריכוז ומחולל גרפים'!$A33,'נתוני 2011'!$B$1:$B$35,0),MATCH('ריכוז ומחולל גרפים'!AQ$20,'נתוני 2011'!$B$1:$BY$1,0))</f>
        <v>21.724468129397561</v>
      </c>
      <c r="AR33" s="118">
        <f>INDEX('נתוני 2011'!$B$1:$BY$35,MATCH('ריכוז ומחולל גרפים'!$A33,'נתוני 2011'!$B$1:$B$35,0),MATCH('ריכוז ומחולל גרפים'!AR$20,'נתוני 2011'!$B$1:$BY$1,0))</f>
        <v>42.615626563728647</v>
      </c>
      <c r="AS33" s="118">
        <f>INDEX('נתוני 2011'!$B$1:$BY$35,MATCH('ריכוז ומחולל גרפים'!$A33,'נתוני 2011'!$B$1:$B$35,0),MATCH('ריכוז ומחולל גרפים'!AS$20,'נתוני 2011'!$B$1:$BY$1,0))</f>
        <v>27.267790676831261</v>
      </c>
      <c r="AT33" s="118">
        <f>INDEX('נתוני 2011'!$B$1:$BY$35,MATCH('ריכוז ומחולל גרפים'!$A33,'נתוני 2011'!$B$1:$B$35,0),MATCH('ריכוז ומחולל גרפים'!AT$20,'נתוני 2011'!$B$1:$BY$1,0))</f>
        <v>39.6389411895005</v>
      </c>
      <c r="AU33" s="118">
        <f>INDEX('נתוני 2011'!$B$1:$BY$35,MATCH('ריכוז ומחולל גרפים'!$A33,'נתוני 2011'!$B$1:$B$35,0),MATCH('ריכוז ומחולל גרפים'!AU$20,'נתוני 2011'!$B$1:$BY$1,0))</f>
        <v>27.25120523415978</v>
      </c>
      <c r="AV33" s="118">
        <f>INDEX('נתוני 2011'!$B$1:$BY$35,MATCH('ריכוז ומחולל גרפים'!$A33,'נתוני 2011'!$B$1:$B$35,0),MATCH('ריכוז ומחולל גרפים'!AV$20,'נתוני 2011'!$B$1:$BY$1,0))</f>
        <v>25.401399752984766</v>
      </c>
      <c r="AW33" s="118">
        <f>INDEX('נתוני 2011'!$B$1:$BY$35,MATCH('ריכוז ומחולל גרפים'!$A33,'נתוני 2011'!$B$1:$B$35,0),MATCH('ריכוז ומחולל גרפים'!AW$20,'נתוני 2011'!$B$1:$BY$1,0))</f>
        <v>28.596893181731758</v>
      </c>
      <c r="AX33" s="118">
        <f>INDEX('נתוני 2011'!$B$1:$BY$35,MATCH('ריכוז ומחולל גרפים'!$A33,'נתוני 2011'!$B$1:$B$35,0),MATCH('ריכוז ומחולל גרפים'!AX$20,'נתוני 2011'!$B$1:$BY$1,0))</f>
        <v>39.716466062786949</v>
      </c>
      <c r="AY33" s="118">
        <f>INDEX('נתוני 2011'!$B$1:$BY$35,MATCH('ריכוז ומחולל גרפים'!$A33,'נתוני 2011'!$B$1:$B$35,0),MATCH('ריכוז ומחולל גרפים'!AY$20,'נתוני 2011'!$B$1:$BY$1,0))</f>
        <v>45.049830525623513</v>
      </c>
      <c r="AZ33" s="118">
        <f>INDEX('נתוני 2011'!$B$1:$BY$35,MATCH('ריכוז ומחולל גרפים'!$A33,'נתוני 2011'!$B$1:$B$35,0),MATCH('ריכוז ומחולל גרפים'!AZ$20,'נתוני 2011'!$B$1:$BY$1,0))</f>
        <v>28.989935298346513</v>
      </c>
      <c r="BA33" s="118">
        <f>INDEX('נתוני 2011'!$B$1:$BY$35,MATCH('ריכוז ומחולל גרפים'!$A33,'נתוני 2011'!$B$1:$B$35,0),MATCH('ריכוז ומחולל גרפים'!BA$20,'נתוני 2011'!$B$1:$BY$1,0))</f>
        <v>24.858735344993274</v>
      </c>
      <c r="BB33" s="118">
        <f>INDEX('נתוני 2011'!$B$1:$BY$35,MATCH('ריכוז ומחולל גרפים'!$A33,'נתוני 2011'!$B$1:$B$35,0),MATCH('ריכוז ומחולל גרפים'!BB$20,'נתוני 2011'!$B$1:$BY$1,0))</f>
        <v>21.400860923632884</v>
      </c>
      <c r="BC33" s="118">
        <f>INDEX('נתוני 2011'!$B$1:$BY$35,MATCH('ריכוז ומחולל גרפים'!$A33,'נתוני 2011'!$B$1:$B$35,0),MATCH('ריכוז ומחולל גרפים'!BC$20,'נתוני 2011'!$B$1:$BY$1,0))</f>
        <v>28.862827225130889</v>
      </c>
      <c r="BD33" s="118">
        <f>INDEX('נתוני 2011'!$B$1:$BY$35,MATCH('ריכוז ומחולל גרפים'!$A33,'נתוני 2011'!$B$1:$B$35,0),MATCH('ריכוז ומחולל גרפים'!BD$20,'נתוני 2011'!$B$1:$BY$1,0))</f>
        <v>19.811049174321532</v>
      </c>
      <c r="BE33" s="118">
        <f>INDEX('נתוני 2011'!$B$1:$BY$35,MATCH('ריכוז ומחולל גרפים'!$A33,'נתוני 2011'!$B$1:$B$35,0),MATCH('ריכוז ומחולל גרפים'!BE$20,'נתוני 2011'!$B$1:$BY$1,0))</f>
        <v>21.798883847076617</v>
      </c>
      <c r="BF33" s="118">
        <f>INDEX('נתוני 2011'!$B$1:$BY$35,MATCH('ריכוז ומחולל גרפים'!$A33,'נתוני 2011'!$B$1:$B$35,0),MATCH('ריכוז ומחולל גרפים'!BF$20,'נתוני 2011'!$B$1:$BY$1,0))</f>
        <v>32.367126689269853</v>
      </c>
      <c r="BG33" s="118">
        <f>INDEX('נתוני 2011'!$B$1:$BY$35,MATCH('ריכוז ומחולל גרפים'!$A33,'נתוני 2011'!$B$1:$B$35,0),MATCH('ריכוז ומחולל גרפים'!BG$20,'נתוני 2011'!$B$1:$BY$1,0))</f>
        <v>26.082985386221296</v>
      </c>
      <c r="BH33" s="118">
        <f>INDEX('נתוני 2011'!$B$1:$BY$35,MATCH('ריכוז ומחולל גרפים'!$A33,'נתוני 2011'!$B$1:$B$35,0),MATCH('ריכוז ומחולל גרפים'!BH$20,'נתוני 2011'!$B$1:$BY$1,0))</f>
        <v>32.013928902472628</v>
      </c>
      <c r="BI33" s="118">
        <f>INDEX('נתוני 2011'!$B$1:$BY$35,MATCH('ריכוז ומחולל גרפים'!$A33,'נתוני 2011'!$B$1:$B$35,0),MATCH('ריכוז ומחולל גרפים'!BI$20,'נתוני 2011'!$B$1:$BY$1,0))</f>
        <v>24.677509573598382</v>
      </c>
      <c r="BJ33" s="118">
        <f>INDEX('נתוני 2011'!$B$1:$BY$35,MATCH('ריכוז ומחולל גרפים'!$A33,'נתוני 2011'!$B$1:$B$35,0),MATCH('ריכוז ומחולל גרפים'!BJ$20,'נתוני 2011'!$B$1:$BY$1,0))</f>
        <v>55.16927225684195</v>
      </c>
      <c r="BK33" s="118">
        <f>INDEX('נתוני 2011'!$B$1:$BY$35,MATCH('ריכוז ומחולל גרפים'!$A33,'נתוני 2011'!$B$1:$B$35,0),MATCH('ריכוז ומחולל גרפים'!BK$20,'נתוני 2011'!$B$1:$BY$1,0))</f>
        <v>28.970111478851184</v>
      </c>
      <c r="BL33" s="118">
        <f>INDEX('נתוני 2011'!$B$1:$BY$35,MATCH('ריכוז ומחולל גרפים'!$A33,'נתוני 2011'!$B$1:$B$35,0),MATCH('ריכוז ומחולל גרפים'!BL$20,'נתוני 2011'!$B$1:$BY$1,0))</f>
        <v>29.657895512272741</v>
      </c>
      <c r="BM33" s="118">
        <f>INDEX('נתוני 2011'!$B$1:$BY$35,MATCH('ריכוז ומחולל גרפים'!$A33,'נתוני 2011'!$B$1:$B$35,0),MATCH('ריכוז ומחולל גרפים'!BM$20,'נתוני 2011'!$B$1:$BY$1,0))</f>
        <v>21.54085182558179</v>
      </c>
      <c r="BN33" s="118">
        <f>INDEX('נתוני 2011'!$B$1:$BY$35,MATCH('ריכוז ומחולל גרפים'!$A33,'נתוני 2011'!$B$1:$B$35,0),MATCH('ריכוז ומחולל גרפים'!BN$20,'נתוני 2011'!$B$1:$BY$1,0))</f>
        <v>26.477474281660164</v>
      </c>
      <c r="BO33" s="118">
        <f>INDEX('נתוני 2011'!$B$1:$BY$35,MATCH('ריכוז ומחולל גרפים'!$A33,'נתוני 2011'!$B$1:$B$35,0),MATCH('ריכוז ומחולל גרפים'!BO$20,'נתוני 2011'!$B$1:$BY$1,0))</f>
        <v>26.730624529721595</v>
      </c>
      <c r="BP33" s="118">
        <f>INDEX('נתוני 2011'!$B$1:$BY$35,MATCH('ריכוז ומחולל גרפים'!$A33,'נתוני 2011'!$B$1:$B$35,0),MATCH('ריכוז ומחולל גרפים'!BP$20,'נתוני 2011'!$B$1:$BY$1,0))</f>
        <v>27.8812351543943</v>
      </c>
      <c r="BQ33" s="118">
        <f>INDEX('נתוני 2011'!$B$1:$BY$35,MATCH('ריכוז ומחולל גרפים'!$A33,'נתוני 2011'!$B$1:$B$35,0),MATCH('ריכוז ומחולל גרפים'!BQ$20,'נתוני 2011'!$B$1:$BY$1,0))</f>
        <v>37.228347291423724</v>
      </c>
      <c r="BR33" s="118">
        <f>INDEX('נתוני 2011'!$B$1:$BY$35,MATCH('ריכוז ומחולל גרפים'!$A33,'נתוני 2011'!$B$1:$B$35,0),MATCH('ריכוז ומחולל גרפים'!BR$20,'נתוני 2011'!$B$1:$BY$1,0))</f>
        <v>20.142557134033353</v>
      </c>
    </row>
    <row r="34" spans="1:70" x14ac:dyDescent="0.3">
      <c r="A34" s="4" t="s">
        <v>323</v>
      </c>
      <c r="B34" s="118">
        <f>INDEX('נתוני 2011'!$B$1:$BY$35,MATCH('ריכוז ומחולל גרפים'!$A34,'נתוני 2011'!$B$1:$B$35,0),MATCH('ריכוז ומחולל גרפים'!B$20,'נתוני 2011'!$B$1:$BY$1,0))</f>
        <v>1.1226911567433702</v>
      </c>
      <c r="C34" s="118">
        <f>INDEX('נתוני 2011'!$B$1:$BY$35,MATCH('ריכוז ומחולל גרפים'!$A34,'נתוני 2011'!$B$1:$B$35,0),MATCH('ריכוז ומחולל גרפים'!C$20,'נתוני 2011'!$B$1:$BY$1,0))</f>
        <v>4.3405008709557666</v>
      </c>
      <c r="D34" s="118">
        <f>INDEX('נתוני 2011'!$B$1:$BY$35,MATCH('ריכוז ומחולל גרפים'!$A34,'נתוני 2011'!$B$1:$B$35,0),MATCH('ריכוז ומחולל גרפים'!D$20,'נתוני 2011'!$B$1:$BY$1,0))</f>
        <v>5.1440070431392275</v>
      </c>
      <c r="E34" s="118">
        <f>INDEX('נתוני 2011'!$B$1:$BY$35,MATCH('ריכוז ומחולל גרפים'!$A34,'נתוני 2011'!$B$1:$B$35,0),MATCH('ריכוז ומחולל גרפים'!E$20,'נתוני 2011'!$B$1:$BY$1,0))</f>
        <v>2.2998606794555783</v>
      </c>
      <c r="F34" s="118">
        <f>INDEX('נתוני 2011'!$B$1:$BY$35,MATCH('ריכוז ומחולל גרפים'!$A34,'נתוני 2011'!$B$1:$B$35,0),MATCH('ריכוז ומחולל גרפים'!F$20,'נתוני 2011'!$B$1:$BY$1,0))</f>
        <v>0.3040506583576239</v>
      </c>
      <c r="G34" s="118">
        <f>INDEX('נתוני 2011'!$B$1:$BY$35,MATCH('ריכוז ומחולל גרפים'!$A34,'נתוני 2011'!$B$1:$B$35,0),MATCH('ריכוז ומחולל גרפים'!G$20,'נתוני 2011'!$B$1:$BY$1,0))</f>
        <v>3.6024427138775281</v>
      </c>
      <c r="H34" s="118">
        <f>INDEX('נתוני 2011'!$B$1:$BY$35,MATCH('ריכוז ומחולל גרפים'!$A34,'נתוני 2011'!$B$1:$B$35,0),MATCH('ריכוז ומחולל גרפים'!H$20,'נתוני 2011'!$B$1:$BY$1,0))</f>
        <v>5.4899706988006294</v>
      </c>
      <c r="I34" s="118">
        <f>INDEX('נתוני 2011'!$B$1:$BY$35,MATCH('ריכוז ומחולל גרפים'!$A34,'נתוני 2011'!$B$1:$B$35,0),MATCH('ריכוז ומחולל גרפים'!I$20,'נתוני 2011'!$B$1:$BY$1,0))</f>
        <v>6.4617769034906196</v>
      </c>
      <c r="J34" s="118">
        <f>INDEX('נתוני 2011'!$B$1:$BY$35,MATCH('ריכוז ומחולל גרפים'!$A34,'נתוני 2011'!$B$1:$B$35,0),MATCH('ריכוז ומחולל גרפים'!J$20,'נתוני 2011'!$B$1:$BY$1,0))</f>
        <v>6.3320345328138128</v>
      </c>
      <c r="K34" s="118">
        <f>INDEX('נתוני 2011'!$B$1:$BY$35,MATCH('ריכוז ומחולל גרפים'!$A34,'נתוני 2011'!$B$1:$B$35,0),MATCH('ריכוז ומחולל גרפים'!K$20,'נתוני 2011'!$B$1:$BY$1,0))</f>
        <v>3.5693180475121142</v>
      </c>
      <c r="L34" s="118">
        <f>INDEX('נתוני 2011'!$B$1:$BY$35,MATCH('ריכוז ומחולל גרפים'!$A34,'נתוני 2011'!$B$1:$B$35,0),MATCH('ריכוז ומחולל גרפים'!L$20,'נתוני 2011'!$B$1:$BY$1,0))</f>
        <v>1.6565925257395291</v>
      </c>
      <c r="M34" s="118">
        <f>INDEX('נתוני 2011'!$B$1:$BY$35,MATCH('ריכוז ומחולל גרפים'!$A34,'נתוני 2011'!$B$1:$B$35,0),MATCH('ריכוז ומחולל גרפים'!M$20,'נתוני 2011'!$B$1:$BY$1,0))</f>
        <v>3.8230016962541566</v>
      </c>
      <c r="N34" s="118">
        <f>INDEX('נתוני 2011'!$B$1:$BY$35,MATCH('ריכוז ומחולל גרפים'!$A34,'נתוני 2011'!$B$1:$B$35,0),MATCH('ריכוז ומחולל גרפים'!N$20,'נתוני 2011'!$B$1:$BY$1,0))</f>
        <v>9.8238878875129725</v>
      </c>
      <c r="O34" s="118">
        <f>INDEX('נתוני 2011'!$B$1:$BY$35,MATCH('ריכוז ומחולל גרפים'!$A34,'נתוני 2011'!$B$1:$B$35,0),MATCH('ריכוז ומחולל גרפים'!O$20,'נתוני 2011'!$B$1:$BY$1,0))</f>
        <v>3.8568329718004337</v>
      </c>
      <c r="P34" s="118">
        <f>INDEX('נתוני 2011'!$B$1:$BY$35,MATCH('ריכוז ומחולל גרפים'!$A34,'נתוני 2011'!$B$1:$B$35,0),MATCH('ריכוז ומחולל גרפים'!P$20,'נתוני 2011'!$B$1:$BY$1,0))</f>
        <v>10.409662330068704</v>
      </c>
      <c r="Q34" s="118">
        <f>INDEX('נתוני 2011'!$B$1:$BY$35,MATCH('ריכוז ומחולל גרפים'!$A34,'נתוני 2011'!$B$1:$B$35,0),MATCH('ריכוז ומחולל גרפים'!Q$20,'נתוני 2011'!$B$1:$BY$1,0))</f>
        <v>4.5324206826380538</v>
      </c>
      <c r="R34" s="118">
        <f>INDEX('נתוני 2011'!$B$1:$BY$35,MATCH('ריכוז ומחולל גרפים'!$A34,'נתוני 2011'!$B$1:$B$35,0),MATCH('ריכוז ומחולל גרפים'!R$20,'נתוני 2011'!$B$1:$BY$1,0))</f>
        <v>4.5792203111547165</v>
      </c>
      <c r="S34" s="118">
        <f>INDEX('נתוני 2011'!$B$1:$BY$35,MATCH('ריכוז ומחולל גרפים'!$A34,'נתוני 2011'!$B$1:$B$35,0),MATCH('ריכוז ומחולל גרפים'!S$20,'נתוני 2011'!$B$1:$BY$1,0))</f>
        <v>7.4954357968760563</v>
      </c>
      <c r="T34" s="118">
        <f>INDEX('נתוני 2011'!$B$1:$BY$35,MATCH('ריכוז ומחולל גרפים'!$A34,'נתוני 2011'!$B$1:$B$35,0),MATCH('ריכוז ומחולל גרפים'!T$20,'נתוני 2011'!$B$1:$BY$1,0))</f>
        <v>6.1486986143607023</v>
      </c>
      <c r="U34" s="118">
        <f>INDEX('נתוני 2011'!$B$1:$BY$35,MATCH('ריכוז ומחולל גרפים'!$A34,'נתוני 2011'!$B$1:$B$35,0),MATCH('ריכוז ומחולל גרפים'!U$20,'נתוני 2011'!$B$1:$BY$1,0))</f>
        <v>7.2792003286320694</v>
      </c>
      <c r="V34" s="118">
        <f>INDEX('נתוני 2011'!$B$1:$BY$35,MATCH('ריכוז ומחולל גרפים'!$A34,'נתוני 2011'!$B$1:$B$35,0),MATCH('ריכוז ומחולל גרפים'!V$20,'נתוני 2011'!$B$1:$BY$1,0))</f>
        <v>10.067024723689467</v>
      </c>
      <c r="W34" s="118">
        <f>INDEX('נתוני 2011'!$B$1:$BY$35,MATCH('ריכוז ומחולל גרפים'!$A34,'נתוני 2011'!$B$1:$B$35,0),MATCH('ריכוז ומחולל גרפים'!W$20,'נתוני 2011'!$B$1:$BY$1,0))</f>
        <v>5.1058112193483369</v>
      </c>
      <c r="X34" s="118">
        <f>INDEX('נתוני 2011'!$B$1:$BY$35,MATCH('ריכוז ומחולל גרפים'!$A34,'נתוני 2011'!$B$1:$B$35,0),MATCH('ריכוז ומחולל גרפים'!X$20,'נתוני 2011'!$B$1:$BY$1,0))</f>
        <v>1.9789257260344384</v>
      </c>
      <c r="Y34" s="118">
        <f>INDEX('נתוני 2011'!$B$1:$BY$35,MATCH('ריכוז ומחולל גרפים'!$A34,'נתוני 2011'!$B$1:$B$35,0),MATCH('ריכוז ומחולל גרפים'!Y$20,'נתוני 2011'!$B$1:$BY$1,0))</f>
        <v>5.6813840528297765</v>
      </c>
      <c r="Z34" s="118">
        <f>INDEX('נתוני 2011'!$B$1:$BY$35,MATCH('ריכוז ומחולל גרפים'!$A34,'נתוני 2011'!$B$1:$B$35,0),MATCH('ריכוז ומחולל גרפים'!Z$20,'נתוני 2011'!$B$1:$BY$1,0))</f>
        <v>1.1970472833676931</v>
      </c>
      <c r="AA34" s="118">
        <f>INDEX('נתוני 2011'!$B$1:$BY$35,MATCH('ריכוז ומחולל גרפים'!$A34,'נתוני 2011'!$B$1:$B$35,0),MATCH('ריכוז ומחולל גרפים'!AA$20,'נתוני 2011'!$B$1:$BY$1,0))</f>
        <v>3.2610326103261031</v>
      </c>
      <c r="AB34" s="118">
        <f>INDEX('נתוני 2011'!$B$1:$BY$35,MATCH('ריכוז ומחולל גרפים'!$A34,'נתוני 2011'!$B$1:$B$35,0),MATCH('ריכוז ומחולל גרפים'!AB$20,'נתוני 2011'!$B$1:$BY$1,0))</f>
        <v>4.5029705839733376</v>
      </c>
      <c r="AC34" s="118">
        <f>INDEX('נתוני 2011'!$B$1:$BY$35,MATCH('ריכוז ומחולל גרפים'!$A34,'נתוני 2011'!$B$1:$B$35,0),MATCH('ריכוז ומחולל גרפים'!AC$20,'נתוני 2011'!$B$1:$BY$1,0))</f>
        <v>3.2831387010858433</v>
      </c>
      <c r="AD34" s="118">
        <f>INDEX('נתוני 2011'!$B$1:$BY$35,MATCH('ריכוז ומחולל גרפים'!$A34,'נתוני 2011'!$B$1:$B$35,0),MATCH('ריכוז ומחולל גרפים'!AD$20,'נתוני 2011'!$B$1:$BY$1,0))</f>
        <v>4.1727844048958485</v>
      </c>
      <c r="AE34" s="118">
        <f>INDEX('נתוני 2011'!$B$1:$BY$35,MATCH('ריכוז ומחולל גרפים'!$A34,'נתוני 2011'!$B$1:$B$35,0),MATCH('ריכוז ומחולל גרפים'!AE$20,'נתוני 2011'!$B$1:$BY$1,0))</f>
        <v>6.833457376767619</v>
      </c>
      <c r="AF34" s="118">
        <f>INDEX('נתוני 2011'!$B$1:$BY$35,MATCH('ריכוז ומחולל גרפים'!$A34,'נתוני 2011'!$B$1:$B$35,0),MATCH('ריכוז ומחולל גרפים'!AF$20,'נתוני 2011'!$B$1:$BY$1,0))</f>
        <v>1.1184900384480951</v>
      </c>
      <c r="AG34" s="118">
        <f>INDEX('נתוני 2011'!$B$1:$BY$35,MATCH('ריכוז ומחולל גרפים'!$A34,'נתוני 2011'!$B$1:$B$35,0),MATCH('ריכוז ומחולל גרפים'!AG$20,'נתוני 2011'!$B$1:$BY$1,0))</f>
        <v>6.1954819950794002</v>
      </c>
      <c r="AH34" s="118">
        <f>INDEX('נתוני 2011'!$B$1:$BY$35,MATCH('ריכוז ומחולל גרפים'!$A34,'נתוני 2011'!$B$1:$B$35,0),MATCH('ריכוז ומחולל גרפים'!AH$20,'נתוני 2011'!$B$1:$BY$1,0))</f>
        <v>5.6230561890939246</v>
      </c>
      <c r="AI34" s="118">
        <f>INDEX('נתוני 2011'!$B$1:$BY$35,MATCH('ריכוז ומחולל גרפים'!$A34,'נתוני 2011'!$B$1:$B$35,0),MATCH('ריכוז ומחולל גרפים'!AI$20,'נתוני 2011'!$B$1:$BY$1,0))</f>
        <v>0.19592777564348829</v>
      </c>
      <c r="AJ34" s="118">
        <f>INDEX('נתוני 2011'!$B$1:$BY$35,MATCH('ריכוז ומחולל גרפים'!$A34,'נתוני 2011'!$B$1:$B$35,0),MATCH('ריכוז ומחולל גרפים'!AJ$20,'נתוני 2011'!$B$1:$BY$1,0))</f>
        <v>1.4560323119499363</v>
      </c>
      <c r="AK34" s="118">
        <f>INDEX('נתוני 2011'!$B$1:$BY$35,MATCH('ריכוז ומחולל גרפים'!$A34,'נתוני 2011'!$B$1:$B$35,0),MATCH('ריכוז ומחולל גרפים'!AK$20,'נתוני 2011'!$B$1:$BY$1,0))</f>
        <v>2.5769625093518802</v>
      </c>
      <c r="AL34" s="118">
        <f>INDEX('נתוני 2011'!$B$1:$BY$35,MATCH('ריכוז ומחולל גרפים'!$A34,'נתוני 2011'!$B$1:$B$35,0),MATCH('ריכוז ומחולל גרפים'!AL$20,'נתוני 2011'!$B$1:$BY$1,0))</f>
        <v>5.0922403955876758</v>
      </c>
      <c r="AM34" s="118">
        <f>INDEX('נתוני 2011'!$B$1:$BY$35,MATCH('ריכוז ומחולל גרפים'!$A34,'נתוני 2011'!$B$1:$B$35,0),MATCH('ריכוז ומחולל גרפים'!AM$20,'נתוני 2011'!$B$1:$BY$1,0))</f>
        <v>7.1503240643947317</v>
      </c>
      <c r="AN34" s="118">
        <f>INDEX('נתוני 2011'!$B$1:$BY$35,MATCH('ריכוז ומחולל גרפים'!$A34,'נתוני 2011'!$B$1:$B$35,0),MATCH('ריכוז ומחולל גרפים'!AN$20,'נתוני 2011'!$B$1:$BY$1,0))</f>
        <v>4.0847494606191361</v>
      </c>
      <c r="AO34" s="118">
        <f>INDEX('נתוני 2011'!$B$1:$BY$35,MATCH('ריכוז ומחולל גרפים'!$A34,'נתוני 2011'!$B$1:$B$35,0),MATCH('ריכוז ומחולל גרפים'!AO$20,'נתוני 2011'!$B$1:$BY$1,0))</f>
        <v>2.3324010969616333</v>
      </c>
      <c r="AP34" s="118">
        <f>INDEX('נתוני 2011'!$B$1:$BY$35,MATCH('ריכוז ומחולל גרפים'!$A34,'נתוני 2011'!$B$1:$B$35,0),MATCH('ריכוז ומחולל גרפים'!AP$20,'נתוני 2011'!$B$1:$BY$1,0))</f>
        <v>8.2770686511261147</v>
      </c>
      <c r="AQ34" s="118">
        <f>INDEX('נתוני 2011'!$B$1:$BY$35,MATCH('ריכוז ומחולל גרפים'!$A34,'נתוני 2011'!$B$1:$B$35,0),MATCH('ריכוז ומחולל גרפים'!AQ$20,'נתוני 2011'!$B$1:$BY$1,0))</f>
        <v>5.8412090428410846</v>
      </c>
      <c r="AR34" s="118">
        <f>INDEX('נתוני 2011'!$B$1:$BY$35,MATCH('ריכוז ומחולל גרפים'!$A34,'נתוני 2011'!$B$1:$B$35,0),MATCH('ריכוז ומחולל גרפים'!AR$20,'נתוני 2011'!$B$1:$BY$1,0))</f>
        <v>2.7235685181213811</v>
      </c>
      <c r="AS34" s="118">
        <f>INDEX('נתוני 2011'!$B$1:$BY$35,MATCH('ריכוז ומחולל גרפים'!$A34,'נתוני 2011'!$B$1:$B$35,0),MATCH('ריכוז ומחולל גרפים'!AS$20,'נתוני 2011'!$B$1:$BY$1,0))</f>
        <v>7.3761849028353312</v>
      </c>
      <c r="AT34" s="118">
        <f>INDEX('נתוני 2011'!$B$1:$BY$35,MATCH('ריכוז ומחולל גרפים'!$A34,'נתוני 2011'!$B$1:$B$35,0),MATCH('ריכוז ומחולל גרפים'!AT$20,'נתוני 2011'!$B$1:$BY$1,0))</f>
        <v>1.4102706095174806</v>
      </c>
      <c r="AU34" s="118">
        <f>INDEX('נתוני 2011'!$B$1:$BY$35,MATCH('ריכוז ומחולל גרפים'!$A34,'נתוני 2011'!$B$1:$B$35,0),MATCH('ריכוז ומחולל גרפים'!AU$20,'נתוני 2011'!$B$1:$BY$1,0))</f>
        <v>5.4192493112947657</v>
      </c>
      <c r="AV34" s="118">
        <f>INDEX('נתוני 2011'!$B$1:$BY$35,MATCH('ריכוז ומחולל גרפים'!$A34,'נתוני 2011'!$B$1:$B$35,0),MATCH('ריכוז ומחולל גרפים'!AV$20,'נתוני 2011'!$B$1:$BY$1,0))</f>
        <v>6.0881989683481459</v>
      </c>
      <c r="AW34" s="118">
        <f>INDEX('נתוני 2011'!$B$1:$BY$35,MATCH('ריכוז ומחולל גרפים'!$A34,'נתוני 2011'!$B$1:$B$35,0),MATCH('ריכוז ומחולל גרפים'!AW$20,'נתוני 2011'!$B$1:$BY$1,0))</f>
        <v>6.279233372628056</v>
      </c>
      <c r="AX34" s="118">
        <f>INDEX('נתוני 2011'!$B$1:$BY$35,MATCH('ריכוז ומחולל גרפים'!$A34,'נתוני 2011'!$B$1:$B$35,0),MATCH('ריכוז ומחולל גרפים'!AX$20,'נתוני 2011'!$B$1:$BY$1,0))</f>
        <v>4.3646854448442731</v>
      </c>
      <c r="AY34" s="118">
        <f>INDEX('נתוני 2011'!$B$1:$BY$35,MATCH('ריכוז ומחולל גרפים'!$A34,'נתוני 2011'!$B$1:$B$35,0),MATCH('ריכוז ומחולל גרפים'!AY$20,'נתוני 2011'!$B$1:$BY$1,0))</f>
        <v>0.87519603379369659</v>
      </c>
      <c r="AZ34" s="118">
        <f>INDEX('נתוני 2011'!$B$1:$BY$35,MATCH('ריכוז ומחולל גרפים'!$A34,'נתוני 2011'!$B$1:$B$35,0),MATCH('ריכוז ומחולל גרפים'!AZ$20,'נתוני 2011'!$B$1:$BY$1,0))</f>
        <v>6.0837526959022288</v>
      </c>
      <c r="BA34" s="118">
        <f>INDEX('נתוני 2011'!$B$1:$BY$35,MATCH('ריכוז ומחולל גרפים'!$A34,'נתוני 2011'!$B$1:$B$35,0),MATCH('ריכוז ומחולל גרפים'!BA$20,'נתוני 2011'!$B$1:$BY$1,0))</f>
        <v>5.7774360945608301</v>
      </c>
      <c r="BB34" s="118">
        <f>INDEX('נתוני 2011'!$B$1:$BY$35,MATCH('ריכוז ומחולל גרפים'!$A34,'נתוני 2011'!$B$1:$B$35,0),MATCH('ריכוז ומחולל גרפים'!BB$20,'נתוני 2011'!$B$1:$BY$1,0))</f>
        <v>8.0459159270872078</v>
      </c>
      <c r="BC34" s="118">
        <f>INDEX('נתוני 2011'!$B$1:$BY$35,MATCH('ריכוז ומחולל גרפים'!$A34,'נתוני 2011'!$B$1:$B$35,0),MATCH('ריכוז ומחולל גרפים'!BC$20,'נתוני 2011'!$B$1:$BY$1,0))</f>
        <v>5.5392670157068062</v>
      </c>
      <c r="BD34" s="118">
        <f>INDEX('נתוני 2011'!$B$1:$BY$35,MATCH('ריכוז ומחולל גרפים'!$A34,'נתוני 2011'!$B$1:$B$35,0),MATCH('ריכוז ומחולל גרפים'!BD$20,'נתוני 2011'!$B$1:$BY$1,0))</f>
        <v>9.0418989296275942</v>
      </c>
      <c r="BE34" s="118">
        <f>INDEX('נתוני 2011'!$B$1:$BY$35,MATCH('ריכוז ומחולל גרפים'!$A34,'נתוני 2011'!$B$1:$B$35,0),MATCH('ריכוז ומחולל גרפים'!BE$20,'נתוני 2011'!$B$1:$BY$1,0))</f>
        <v>8.9370468888541179</v>
      </c>
      <c r="BF34" s="118">
        <f>INDEX('נתוני 2011'!$B$1:$BY$35,MATCH('ריכוז ומחולל גרפים'!$A34,'נתוני 2011'!$B$1:$B$35,0),MATCH('ריכוז ומחולל גרפים'!BF$20,'נתוני 2011'!$B$1:$BY$1,0))</f>
        <v>3.3904780096461486</v>
      </c>
      <c r="BG34" s="118">
        <f>INDEX('נתוני 2011'!$B$1:$BY$35,MATCH('ריכוז ומחולל גרפים'!$A34,'נתוני 2011'!$B$1:$B$35,0),MATCH('ריכוז ומחולל גרפים'!BG$20,'נתוני 2011'!$B$1:$BY$1,0))</f>
        <v>4.2754001391788448</v>
      </c>
      <c r="BH34" s="118">
        <f>INDEX('נתוני 2011'!$B$1:$BY$35,MATCH('ריכוז ומחולל גרפים'!$A34,'נתוני 2011'!$B$1:$B$35,0),MATCH('ריכוז ומחולל גרפים'!BH$20,'נתוני 2011'!$B$1:$BY$1,0))</f>
        <v>2.8509156499736954</v>
      </c>
      <c r="BI34" s="118">
        <f>INDEX('נתוני 2011'!$B$1:$BY$35,MATCH('ריכוז ומחולל גרפים'!$A34,'נתוני 2011'!$B$1:$B$35,0),MATCH('ריכוז ומחולל גרפים'!BI$20,'נתוני 2011'!$B$1:$BY$1,0))</f>
        <v>5.2321328686373221</v>
      </c>
      <c r="BJ34" s="118">
        <f>INDEX('נתוני 2011'!$B$1:$BY$35,MATCH('ריכוז ומחולל גרפים'!$A34,'נתוני 2011'!$B$1:$B$35,0),MATCH('ריכוז ומחולל גרפים'!BJ$20,'נתוני 2011'!$B$1:$BY$1,0))</f>
        <v>0.55027149156371857</v>
      </c>
      <c r="BK34" s="118">
        <f>INDEX('נתוני 2011'!$B$1:$BY$35,MATCH('ריכוז ומחולל גרפים'!$A34,'נתוני 2011'!$B$1:$B$35,0),MATCH('ריכוז ומחולל גרפים'!BK$20,'נתוני 2011'!$B$1:$BY$1,0))</f>
        <v>5.9328418219216346</v>
      </c>
      <c r="BL34" s="118">
        <f>INDEX('נתוני 2011'!$B$1:$BY$35,MATCH('ריכוז ומחולל גרפים'!$A34,'נתוני 2011'!$B$1:$B$35,0),MATCH('ריכוז ומחולל גרפים'!BL$20,'נתוני 2011'!$B$1:$BY$1,0))</f>
        <v>4.2917759377670386</v>
      </c>
      <c r="BM34" s="118">
        <f>INDEX('נתוני 2011'!$B$1:$BY$35,MATCH('ריכוז ומחולל גרפים'!$A34,'נתוני 2011'!$B$1:$B$35,0),MATCH('ריכוז ומחולל גרפים'!BM$20,'נתוני 2011'!$B$1:$BY$1,0))</f>
        <v>10.590738676664303</v>
      </c>
      <c r="BN34" s="118">
        <f>INDEX('נתוני 2011'!$B$1:$BY$35,MATCH('ריכוז ומחולל גרפים'!$A34,'נתוני 2011'!$B$1:$B$35,0),MATCH('ריכוז ומחולל גרפים'!BN$20,'נתוני 2011'!$B$1:$BY$1,0))</f>
        <v>7.7001300697646924</v>
      </c>
      <c r="BO34" s="118">
        <f>INDEX('נתוני 2011'!$B$1:$BY$35,MATCH('ריכוז ומחולל גרפים'!$A34,'נתוני 2011'!$B$1:$B$35,0),MATCH('ריכוז ומחולל גרפים'!BO$20,'נתוני 2011'!$B$1:$BY$1,0))</f>
        <v>5.1253111072524167</v>
      </c>
      <c r="BP34" s="118">
        <f>INDEX('נתוני 2011'!$B$1:$BY$35,MATCH('ריכוז ומחולל גרפים'!$A34,'נתוני 2011'!$B$1:$B$35,0),MATCH('ריכוז ומחולל גרפים'!BP$20,'נתוני 2011'!$B$1:$BY$1,0))</f>
        <v>4.5463182897862229</v>
      </c>
      <c r="BQ34" s="118">
        <f>INDEX('נתוני 2011'!$B$1:$BY$35,MATCH('ריכוז ומחולל גרפים'!$A34,'נתוני 2011'!$B$1:$B$35,0),MATCH('ריכוז ומחולל גרפים'!BQ$20,'נתוני 2011'!$B$1:$BY$1,0))</f>
        <v>1.9399978797837378</v>
      </c>
      <c r="BR34" s="118">
        <f>INDEX('נתוני 2011'!$B$1:$BY$35,MATCH('ריכוז ומחולל גרפים'!$A34,'נתוני 2011'!$B$1:$B$35,0),MATCH('ריכוז ומחולל גרפים'!BR$20,'נתוני 2011'!$B$1:$BY$1,0))</f>
        <v>8.2609017912291538</v>
      </c>
    </row>
    <row r="35" spans="1:70" x14ac:dyDescent="0.3">
      <c r="A35" s="4" t="s">
        <v>324</v>
      </c>
      <c r="B35" s="117">
        <f>INDEX('נתוני 2011'!$B$1:$BY$35,MATCH('ריכוז ומחולל גרפים'!$A35,'נתוני 2011'!$B$1:$B$35,0),MATCH('ריכוז ומחולל גרפים'!B$20,'נתוני 2011'!$B$1:$BY$1,0))</f>
        <v>0</v>
      </c>
      <c r="C35" s="117">
        <f>INDEX('נתוני 2011'!$B$1:$BY$35,MATCH('ריכוז ומחולל גרפים'!$A35,'נתוני 2011'!$B$1:$B$35,0),MATCH('ריכוז ומחולל גרפים'!C$20,'נתוני 2011'!$B$1:$BY$1,0))</f>
        <v>14</v>
      </c>
      <c r="D35" s="117">
        <f>INDEX('נתוני 2011'!$B$1:$BY$35,MATCH('ריכוז ומחולל גרפים'!$A35,'נתוני 2011'!$B$1:$B$35,0),MATCH('ריכוז ומחולל גרפים'!D$20,'נתוני 2011'!$B$1:$BY$1,0))</f>
        <v>33.799999999999997</v>
      </c>
      <c r="E35" s="117">
        <f>INDEX('נתוני 2011'!$B$1:$BY$35,MATCH('ריכוז ומחולל גרפים'!$A35,'נתוני 2011'!$B$1:$B$35,0),MATCH('ריכוז ומחולל גרפים'!E$20,'נתוני 2011'!$B$1:$BY$1,0))</f>
        <v>19.399999999999999</v>
      </c>
      <c r="F35" s="117">
        <f>INDEX('נתוני 2011'!$B$1:$BY$35,MATCH('ריכוז ומחולל גרפים'!$A35,'נתוני 2011'!$B$1:$B$35,0),MATCH('ריכוז ומחולל גרפים'!F$20,'נתוני 2011'!$B$1:$BY$1,0))</f>
        <v>3.1</v>
      </c>
      <c r="G35" s="117">
        <f>INDEX('נתוני 2011'!$B$1:$BY$35,MATCH('ריכוז ומחולל גרפים'!$A35,'נתוני 2011'!$B$1:$B$35,0),MATCH('ריכוז ומחולל גרפים'!G$20,'נתוני 2011'!$B$1:$BY$1,0))</f>
        <v>39.200000000000003</v>
      </c>
      <c r="H35" s="117">
        <f>INDEX('נתוני 2011'!$B$1:$BY$35,MATCH('ריכוז ומחולל גרפים'!$A35,'נתוני 2011'!$B$1:$B$35,0),MATCH('ריכוז ומחולל גרפים'!H$20,'נתוני 2011'!$B$1:$BY$1,0))</f>
        <v>31.1</v>
      </c>
      <c r="I35" s="117">
        <f>INDEX('נתוני 2011'!$B$1:$BY$35,MATCH('ריכוז ומחולל גרפים'!$A35,'נתוני 2011'!$B$1:$B$35,0),MATCH('ריכוז ומחולל גרפים'!I$20,'נתוני 2011'!$B$1:$BY$1,0))</f>
        <v>30.8</v>
      </c>
      <c r="J35" s="117">
        <f>INDEX('נתוני 2011'!$B$1:$BY$35,MATCH('ריכוז ומחולל גרפים'!$A35,'נתוני 2011'!$B$1:$B$35,0),MATCH('ריכוז ומחולל גרפים'!J$20,'נתוני 2011'!$B$1:$BY$1,0))</f>
        <v>27.4</v>
      </c>
      <c r="K35" s="117">
        <f>INDEX('נתוני 2011'!$B$1:$BY$35,MATCH('ריכוז ומחולל גרפים'!$A35,'נתוני 2011'!$B$1:$B$35,0),MATCH('ריכוז ומחולל גרפים'!K$20,'נתוני 2011'!$B$1:$BY$1,0))</f>
        <v>5.6</v>
      </c>
      <c r="L35" s="117">
        <f>INDEX('נתוני 2011'!$B$1:$BY$35,MATCH('ריכוז ומחולל גרפים'!$A35,'נתוני 2011'!$B$1:$B$35,0),MATCH('ריכוז ומחולל גרפים'!L$20,'נתוני 2011'!$B$1:$BY$1,0))</f>
        <v>19.5</v>
      </c>
      <c r="M35" s="117">
        <f>INDEX('נתוני 2011'!$B$1:$BY$35,MATCH('ריכוז ומחולל גרפים'!$A35,'נתוני 2011'!$B$1:$B$35,0),MATCH('ריכוז ומחולל גרפים'!M$20,'נתוני 2011'!$B$1:$BY$1,0))</f>
        <v>5.0999999999999996</v>
      </c>
      <c r="N35" s="117">
        <f>INDEX('נתוני 2011'!$B$1:$BY$35,MATCH('ריכוז ומחולל גרפים'!$A35,'נתוני 2011'!$B$1:$B$35,0),MATCH('ריכוז ומחולל גרפים'!N$20,'נתוני 2011'!$B$1:$BY$1,0))</f>
        <v>32.799999999999997</v>
      </c>
      <c r="O35" s="117">
        <f>INDEX('נתוני 2011'!$B$1:$BY$35,MATCH('ריכוז ומחולל גרפים'!$A35,'נתוני 2011'!$B$1:$B$35,0),MATCH('ריכוז ומחולל גרפים'!O$20,'נתוני 2011'!$B$1:$BY$1,0))</f>
        <v>7.1</v>
      </c>
      <c r="P35" s="117">
        <f>INDEX('נתוני 2011'!$B$1:$BY$35,MATCH('ריכוז ומחולל גרפים'!$A35,'נתוני 2011'!$B$1:$B$35,0),MATCH('ריכוז ומחולל גרפים'!P$20,'נתוני 2011'!$B$1:$BY$1,0))</f>
        <v>6.7</v>
      </c>
      <c r="Q35" s="117">
        <f>INDEX('נתוני 2011'!$B$1:$BY$35,MATCH('ריכוז ומחולל גרפים'!$A35,'נתוני 2011'!$B$1:$B$35,0),MATCH('ריכוז ומחולל גרפים'!Q$20,'נתוני 2011'!$B$1:$BY$1,0))</f>
        <v>18</v>
      </c>
      <c r="R35" s="117">
        <f>INDEX('נתוני 2011'!$B$1:$BY$35,MATCH('ריכוז ומחולל גרפים'!$A35,'נתוני 2011'!$B$1:$B$35,0),MATCH('ריכוז ומחולל גרפים'!R$20,'נתוני 2011'!$B$1:$BY$1,0))</f>
        <v>6.5</v>
      </c>
      <c r="S35" s="117">
        <f>INDEX('נתוני 2011'!$B$1:$BY$35,MATCH('ריכוז ומחולל גרפים'!$A35,'נתוני 2011'!$B$1:$B$35,0),MATCH('ריכוז ומחולל גרפים'!S$20,'נתוני 2011'!$B$1:$BY$1,0))</f>
        <v>10.6</v>
      </c>
      <c r="T35" s="117">
        <f>INDEX('נתוני 2011'!$B$1:$BY$35,MATCH('ריכוז ומחולל גרפים'!$A35,'נתוני 2011'!$B$1:$B$35,0),MATCH('ריכוז ומחולל גרפים'!T$20,'נתוני 2011'!$B$1:$BY$1,0))</f>
        <v>25.6</v>
      </c>
      <c r="U35" s="117">
        <f>INDEX('נתוני 2011'!$B$1:$BY$35,MATCH('ריכוז ומחולל גרפים'!$A35,'נתוני 2011'!$B$1:$B$35,0),MATCH('ריכוז ומחולל גרפים'!U$20,'נתוני 2011'!$B$1:$BY$1,0))</f>
        <v>16.600000000000001</v>
      </c>
      <c r="V35" s="117">
        <f>INDEX('נתוני 2011'!$B$1:$BY$35,MATCH('ריכוז ומחולל גרפים'!$A35,'נתוני 2011'!$B$1:$B$35,0),MATCH('ריכוז ומחולל גרפים'!V$20,'נתוני 2011'!$B$1:$BY$1,0))</f>
        <v>22.6</v>
      </c>
      <c r="W35" s="117">
        <f>INDEX('נתוני 2011'!$B$1:$BY$35,MATCH('ריכוז ומחולל גרפים'!$A35,'נתוני 2011'!$B$1:$B$35,0),MATCH('ריכוז ומחולל גרפים'!W$20,'נתוני 2011'!$B$1:$BY$1,0))</f>
        <v>13</v>
      </c>
      <c r="X35" s="117">
        <f>INDEX('נתוני 2011'!$B$1:$BY$35,MATCH('ריכוז ומחולל גרפים'!$A35,'נתוני 2011'!$B$1:$B$35,0),MATCH('ריכוז ומחולל גרפים'!X$20,'נתוני 2011'!$B$1:$BY$1,0))</f>
        <v>0</v>
      </c>
      <c r="Y35" s="117">
        <f>INDEX('נתוני 2011'!$B$1:$BY$35,MATCH('ריכוז ומחולל גרפים'!$A35,'נתוני 2011'!$B$1:$B$35,0),MATCH('ריכוז ומחולל גרפים'!Y$20,'נתוני 2011'!$B$1:$BY$1,0))</f>
        <v>17</v>
      </c>
      <c r="Z35" s="117">
        <f>INDEX('נתוני 2011'!$B$1:$BY$35,MATCH('ריכוז ומחולל גרפים'!$A35,'נתוני 2011'!$B$1:$B$35,0),MATCH('ריכוז ומחולל גרפים'!Z$20,'נתוני 2011'!$B$1:$BY$1,0))</f>
        <v>0</v>
      </c>
      <c r="AA35" s="117">
        <f>INDEX('נתוני 2011'!$B$1:$BY$35,MATCH('ריכוז ומחולל גרפים'!$A35,'נתוני 2011'!$B$1:$B$35,0),MATCH('ריכוז ומחולל גרפים'!AA$20,'נתוני 2011'!$B$1:$BY$1,0))</f>
        <v>11.4</v>
      </c>
      <c r="AB35" s="117">
        <f>INDEX('נתוני 2011'!$B$1:$BY$35,MATCH('ריכוז ומחולל גרפים'!$A35,'נתוני 2011'!$B$1:$B$35,0),MATCH('ריכוז ומחולל גרפים'!AB$20,'נתוני 2011'!$B$1:$BY$1,0))</f>
        <v>5.7</v>
      </c>
      <c r="AC35" s="117">
        <f>INDEX('נתוני 2011'!$B$1:$BY$35,MATCH('ריכוז ומחולל גרפים'!$A35,'נתוני 2011'!$B$1:$B$35,0),MATCH('ריכוז ומחולל גרפים'!AC$20,'נתוני 2011'!$B$1:$BY$1,0))</f>
        <v>22.2</v>
      </c>
      <c r="AD35" s="117">
        <f>INDEX('נתוני 2011'!$B$1:$BY$35,MATCH('ריכוז ומחולל גרפים'!$A35,'נתוני 2011'!$B$1:$B$35,0),MATCH('ריכוז ומחולל גרפים'!AD$20,'נתוני 2011'!$B$1:$BY$1,0))</f>
        <v>8.3000000000000007</v>
      </c>
      <c r="AE35" s="117">
        <f>INDEX('נתוני 2011'!$B$1:$BY$35,MATCH('ריכוז ומחולל גרפים'!$A35,'נתוני 2011'!$B$1:$B$35,0),MATCH('ריכוז ומחולל גרפים'!AE$20,'נתוני 2011'!$B$1:$BY$1,0))</f>
        <v>12.5</v>
      </c>
      <c r="AF35" s="117">
        <f>INDEX('נתוני 2011'!$B$1:$BY$35,MATCH('ריכוז ומחולל גרפים'!$A35,'נתוני 2011'!$B$1:$B$35,0),MATCH('ריכוז ומחולל גרפים'!AF$20,'נתוני 2011'!$B$1:$BY$1,0))</f>
        <v>0</v>
      </c>
      <c r="AG35" s="117">
        <f>INDEX('נתוני 2011'!$B$1:$BY$35,MATCH('ריכוז ומחולל גרפים'!$A35,'נתוני 2011'!$B$1:$B$35,0),MATCH('ריכוז ומחולל גרפים'!AG$20,'נתוני 2011'!$B$1:$BY$1,0))</f>
        <v>36</v>
      </c>
      <c r="AH35" s="117">
        <f>INDEX('נתוני 2011'!$B$1:$BY$35,MATCH('ריכוז ומחולל גרפים'!$A35,'נתוני 2011'!$B$1:$B$35,0),MATCH('ריכוז ומחולל גרפים'!AH$20,'נתוני 2011'!$B$1:$BY$1,0))</f>
        <v>25.5</v>
      </c>
      <c r="AI35" s="117">
        <f>INDEX('נתוני 2011'!$B$1:$BY$35,MATCH('ריכוז ומחולל גרפים'!$A35,'נתוני 2011'!$B$1:$B$35,0),MATCH('ריכוז ומחולל גרפים'!AI$20,'נתוני 2011'!$B$1:$BY$1,0))</f>
        <v>5.4</v>
      </c>
      <c r="AJ35" s="117">
        <f>INDEX('נתוני 2011'!$B$1:$BY$35,MATCH('ריכוז ומחולל גרפים'!$A35,'נתוני 2011'!$B$1:$B$35,0),MATCH('ריכוז ומחולל גרפים'!AJ$20,'נתוני 2011'!$B$1:$BY$1,0))</f>
        <v>9.6999999999999993</v>
      </c>
      <c r="AK35" s="117">
        <f>INDEX('נתוני 2011'!$B$1:$BY$35,MATCH('ריכוז ומחולל גרפים'!$A35,'נתוני 2011'!$B$1:$B$35,0),MATCH('ריכוז ומחולל גרפים'!AK$20,'נתוני 2011'!$B$1:$BY$1,0))</f>
        <v>14.9</v>
      </c>
      <c r="AL35" s="117">
        <f>INDEX('נתוני 2011'!$B$1:$BY$35,MATCH('ריכוז ומחולל גרפים'!$A35,'נתוני 2011'!$B$1:$B$35,0),MATCH('ריכוז ומחולל גרפים'!AL$20,'נתוני 2011'!$B$1:$BY$1,0))</f>
        <v>32.299999999999997</v>
      </c>
      <c r="AM35" s="117">
        <f>INDEX('נתוני 2011'!$B$1:$BY$35,MATCH('ריכוז ומחולל גרפים'!$A35,'נתוני 2011'!$B$1:$B$35,0),MATCH('ריכוז ומחולל גרפים'!AM$20,'נתוני 2011'!$B$1:$BY$1,0))</f>
        <v>19.7</v>
      </c>
      <c r="AN35" s="117">
        <f>INDEX('נתוני 2011'!$B$1:$BY$35,MATCH('ריכוז ומחולל גרפים'!$A35,'נתוני 2011'!$B$1:$B$35,0),MATCH('ריכוז ומחולל גרפים'!AN$20,'נתוני 2011'!$B$1:$BY$1,0))</f>
        <v>6.6</v>
      </c>
      <c r="AO35" s="117">
        <f>INDEX('נתוני 2011'!$B$1:$BY$35,MATCH('ריכוז ומחולל גרפים'!$A35,'נתוני 2011'!$B$1:$B$35,0),MATCH('ריכוז ומחולל גרפים'!AO$20,'נתוני 2011'!$B$1:$BY$1,0))</f>
        <v>0</v>
      </c>
      <c r="AP35" s="117">
        <f>INDEX('נתוני 2011'!$B$1:$BY$35,MATCH('ריכוז ומחולל גרפים'!$A35,'נתוני 2011'!$B$1:$B$35,0),MATCH('ריכוז ומחולל גרפים'!AP$20,'נתוני 2011'!$B$1:$BY$1,0))</f>
        <v>40.299999999999997</v>
      </c>
      <c r="AQ35" s="117">
        <f>INDEX('נתוני 2011'!$B$1:$BY$35,MATCH('ריכוז ומחולל גרפים'!$A35,'נתוני 2011'!$B$1:$B$35,0),MATCH('ריכוז ומחולל גרפים'!AQ$20,'נתוני 2011'!$B$1:$BY$1,0))</f>
        <v>28.1</v>
      </c>
      <c r="AR35" s="117">
        <f>INDEX('נתוני 2011'!$B$1:$BY$35,MATCH('ריכוז ומחולל גרפים'!$A35,'נתוני 2011'!$B$1:$B$35,0),MATCH('ריכוז ומחולל גרפים'!AR$20,'נתוני 2011'!$B$1:$BY$1,0))</f>
        <v>14.7</v>
      </c>
      <c r="AS35" s="117">
        <f>INDEX('נתוני 2011'!$B$1:$BY$35,MATCH('ריכוז ומחולל גרפים'!$A35,'נתוני 2011'!$B$1:$B$35,0),MATCH('ריכוז ומחולל גרפים'!AS$20,'נתוני 2011'!$B$1:$BY$1,0))</f>
        <v>25.6</v>
      </c>
      <c r="AT35" s="117">
        <f>INDEX('נתוני 2011'!$B$1:$BY$35,MATCH('ריכוז ומחולל גרפים'!$A35,'נתוני 2011'!$B$1:$B$35,0),MATCH('ריכוז ומחולל גרפים'!AT$20,'נתוני 2011'!$B$1:$BY$1,0))</f>
        <v>0</v>
      </c>
      <c r="AU35" s="117">
        <f>INDEX('נתוני 2011'!$B$1:$BY$35,MATCH('ריכוז ומחולל גרפים'!$A35,'נתוני 2011'!$B$1:$B$35,0),MATCH('ריכוז ומחולל גרפים'!AU$20,'נתוני 2011'!$B$1:$BY$1,0))</f>
        <v>18</v>
      </c>
      <c r="AV35" s="117">
        <f>INDEX('נתוני 2011'!$B$1:$BY$35,MATCH('ריכוז ומחולל גרפים'!$A35,'נתוני 2011'!$B$1:$B$35,0),MATCH('ריכוז ומחולל גרפים'!AV$20,'נתוני 2011'!$B$1:$BY$1,0))</f>
        <v>24.8</v>
      </c>
      <c r="AW35" s="117">
        <f>INDEX('נתוני 2011'!$B$1:$BY$35,MATCH('ריכוז ומחולל גרפים'!$A35,'נתוני 2011'!$B$1:$B$35,0),MATCH('ריכוז ומחולל גרפים'!AW$20,'נתוני 2011'!$B$1:$BY$1,0))</f>
        <v>19.2</v>
      </c>
      <c r="AX35" s="117">
        <f>INDEX('נתוני 2011'!$B$1:$BY$35,MATCH('ריכוז ומחולל גרפים'!$A35,'נתוני 2011'!$B$1:$B$35,0),MATCH('ריכוז ומחולל גרפים'!AX$20,'נתוני 2011'!$B$1:$BY$1,0))</f>
        <v>17.8</v>
      </c>
      <c r="AY35" s="117">
        <f>INDEX('נתוני 2011'!$B$1:$BY$35,MATCH('ריכוז ומחולל גרפים'!$A35,'נתוני 2011'!$B$1:$B$35,0),MATCH('ריכוז ומחולל גרפים'!AY$20,'נתוני 2011'!$B$1:$BY$1,0))</f>
        <v>0</v>
      </c>
      <c r="AZ35" s="117">
        <f>INDEX('נתוני 2011'!$B$1:$BY$35,MATCH('ריכוז ומחולל גרפים'!$A35,'נתוני 2011'!$B$1:$B$35,0),MATCH('ריכוז ומחולל גרפים'!AZ$20,'נתוני 2011'!$B$1:$BY$1,0))</f>
        <v>6.3</v>
      </c>
      <c r="BA35" s="117">
        <f>INDEX('נתוני 2011'!$B$1:$BY$35,MATCH('ריכוז ומחולל גרפים'!$A35,'נתוני 2011'!$B$1:$B$35,0),MATCH('ריכוז ומחולל גרפים'!BA$20,'נתוני 2011'!$B$1:$BY$1,0))</f>
        <v>18.100000000000001</v>
      </c>
      <c r="BB35" s="117">
        <f>INDEX('נתוני 2011'!$B$1:$BY$35,MATCH('ריכוז ומחולל גרפים'!$A35,'נתוני 2011'!$B$1:$B$35,0),MATCH('ריכוז ומחולל גרפים'!BB$20,'נתוני 2011'!$B$1:$BY$1,0))</f>
        <v>20.5</v>
      </c>
      <c r="BC35" s="117">
        <f>INDEX('נתוני 2011'!$B$1:$BY$35,MATCH('ריכוז ומחולל גרפים'!$A35,'נתוני 2011'!$B$1:$B$35,0),MATCH('ריכוז ומחולל גרפים'!BC$20,'נתוני 2011'!$B$1:$BY$1,0))</f>
        <v>26.7</v>
      </c>
      <c r="BD35" s="117">
        <f>INDEX('נתוני 2011'!$B$1:$BY$35,MATCH('ריכוז ומחולל גרפים'!$A35,'נתוני 2011'!$B$1:$B$35,0),MATCH('ריכוז ומחולל גרפים'!BD$20,'נתוני 2011'!$B$1:$BY$1,0))</f>
        <v>34.6</v>
      </c>
      <c r="BE35" s="117">
        <f>INDEX('נתוני 2011'!$B$1:$BY$35,MATCH('ריכוז ומחולל גרפים'!$A35,'נתוני 2011'!$B$1:$B$35,0),MATCH('ריכוז ומחולל גרפים'!BE$20,'נתוני 2011'!$B$1:$BY$1,0))</f>
        <v>21.9</v>
      </c>
      <c r="BF35" s="117">
        <f>INDEX('נתוני 2011'!$B$1:$BY$35,MATCH('ריכוז ומחולל גרפים'!$A35,'נתוני 2011'!$B$1:$B$35,0),MATCH('ריכוז ומחולל גרפים'!BF$20,'נתוני 2011'!$B$1:$BY$1,0))</f>
        <v>17.7</v>
      </c>
      <c r="BG35" s="117">
        <f>INDEX('נתוני 2011'!$B$1:$BY$35,MATCH('ריכוז ומחולל גרפים'!$A35,'נתוני 2011'!$B$1:$B$35,0),MATCH('ריכוז ומחולל גרפים'!BG$20,'נתוני 2011'!$B$1:$BY$1,0))</f>
        <v>15.8</v>
      </c>
      <c r="BH35" s="117">
        <f>INDEX('נתוני 2011'!$B$1:$BY$35,MATCH('ריכוז ומחולל גרפים'!$A35,'נתוני 2011'!$B$1:$B$35,0),MATCH('ריכוז ומחולל גרפים'!BH$20,'נתוני 2011'!$B$1:$BY$1,0))</f>
        <v>5.5</v>
      </c>
      <c r="BI35" s="117">
        <f>INDEX('נתוני 2011'!$B$1:$BY$35,MATCH('ריכוז ומחולל גרפים'!$A35,'נתוני 2011'!$B$1:$B$35,0),MATCH('ריכוז ומחולל גרפים'!BI$20,'נתוני 2011'!$B$1:$BY$1,0))</f>
        <v>17.899999999999999</v>
      </c>
      <c r="BJ35" s="117">
        <f>INDEX('נתוני 2011'!$B$1:$BY$35,MATCH('ריכוז ומחולל גרפים'!$A35,'נתוני 2011'!$B$1:$B$35,0),MATCH('ריכוז ומחולל גרפים'!BJ$20,'נתוני 2011'!$B$1:$BY$1,0))</f>
        <v>0</v>
      </c>
      <c r="BK35" s="117">
        <f>INDEX('נתוני 2011'!$B$1:$BY$35,MATCH('ריכוז ומחולל גרפים'!$A35,'נתוני 2011'!$B$1:$B$35,0),MATCH('ריכוז ומחולל גרפים'!BK$20,'נתוני 2011'!$B$1:$BY$1,0))</f>
        <v>17.100000000000001</v>
      </c>
      <c r="BL35" s="117">
        <f>INDEX('נתוני 2011'!$B$1:$BY$35,MATCH('ריכוז ומחולל גרפים'!$A35,'נתוני 2011'!$B$1:$B$35,0),MATCH('ריכוז ומחולל גרפים'!BL$20,'נתוני 2011'!$B$1:$BY$1,0))</f>
        <v>20.8</v>
      </c>
      <c r="BM35" s="117">
        <f>INDEX('נתוני 2011'!$B$1:$BY$35,MATCH('ריכוז ומחולל גרפים'!$A35,'נתוני 2011'!$B$1:$B$35,0),MATCH('ריכוז ומחולל גרפים'!BM$20,'נתוני 2011'!$B$1:$BY$1,0))</f>
        <v>10.4</v>
      </c>
      <c r="BN35" s="117">
        <f>INDEX('נתוני 2011'!$B$1:$BY$35,MATCH('ריכוז ומחולל גרפים'!$A35,'נתוני 2011'!$B$1:$B$35,0),MATCH('ריכוז ומחולל גרפים'!BN$20,'נתוני 2011'!$B$1:$BY$1,0))</f>
        <v>4.4000000000000004</v>
      </c>
      <c r="BO35" s="117">
        <f>INDEX('נתוני 2011'!$B$1:$BY$35,MATCH('ריכוז ומחולל גרפים'!$A35,'נתוני 2011'!$B$1:$B$35,0),MATCH('ריכוז ומחולל גרפים'!BO$20,'נתוני 2011'!$B$1:$BY$1,0))</f>
        <v>15.9</v>
      </c>
      <c r="BP35" s="117">
        <f>INDEX('נתוני 2011'!$B$1:$BY$35,MATCH('ריכוז ומחולל גרפים'!$A35,'נתוני 2011'!$B$1:$B$35,0),MATCH('ריכוז ומחולל גרפים'!BP$20,'נתוני 2011'!$B$1:$BY$1,0))</f>
        <v>29.3</v>
      </c>
      <c r="BQ35" s="117">
        <f>INDEX('נתוני 2011'!$B$1:$BY$35,MATCH('ריכוז ומחולל גרפים'!$A35,'נתוני 2011'!$B$1:$B$35,0),MATCH('ריכוז ומחולל גרפים'!BQ$20,'נתוני 2011'!$B$1:$BY$1,0))</f>
        <v>0</v>
      </c>
      <c r="BR35" s="117">
        <f>INDEX('נתוני 2011'!$B$1:$BY$35,MATCH('ריכוז ומחולל גרפים'!$A35,'נתוני 2011'!$B$1:$B$35,0),MATCH('ריכוז ומחולל גרפים'!BR$20,'נתוני 2011'!$B$1:$BY$1,0))</f>
        <v>12.3</v>
      </c>
    </row>
    <row r="36" spans="1:70" x14ac:dyDescent="0.3">
      <c r="A36" s="4" t="s">
        <v>382</v>
      </c>
      <c r="B36" s="117" t="str">
        <f>INDEX('נתוני 2011'!$B$1:$BY$35,MATCH('ריכוז ומחולל גרפים'!$A36,'נתוני 2011'!$B$1:$B$35,0),MATCH('ריכוז ומחולל גרפים'!B$20,'נתוני 2011'!$B$1:$BY$1,0))</f>
        <v>-</v>
      </c>
      <c r="C36" s="117">
        <f>INDEX('נתוני 2011'!$B$1:$BY$35,MATCH('ריכוז ומחולל גרפים'!$A36,'נתוני 2011'!$B$1:$B$35,0),MATCH('ריכוז ומחולל גרפים'!C$20,'נתוני 2011'!$B$1:$BY$1,0))</f>
        <v>18.2</v>
      </c>
      <c r="D36" s="117">
        <f>INDEX('נתוני 2011'!$B$1:$BY$35,MATCH('ריכוז ומחולל גרפים'!$A36,'נתוני 2011'!$B$1:$B$35,0),MATCH('ריכוז ומחולל גרפים'!D$20,'נתוני 2011'!$B$1:$BY$1,0))</f>
        <v>10</v>
      </c>
      <c r="E36" s="117">
        <f>INDEX('נתוני 2011'!$B$1:$BY$35,MATCH('ריכוז ומחולל גרפים'!$A36,'נתוני 2011'!$B$1:$B$35,0),MATCH('ריכוז ומחולל גרפים'!E$20,'נתוני 2011'!$B$1:$BY$1,0))</f>
        <v>19.5</v>
      </c>
      <c r="F36" s="117" t="str">
        <f>INDEX('נתוני 2011'!$B$1:$BY$35,MATCH('ריכוז ומחולל גרפים'!$A36,'נתוני 2011'!$B$1:$B$35,0),MATCH('ריכוז ומחולל גרפים'!F$20,'נתוני 2011'!$B$1:$BY$1,0))</f>
        <v>-</v>
      </c>
      <c r="G36" s="117">
        <f>INDEX('נתוני 2011'!$B$1:$BY$35,MATCH('ריכוז ומחולל גרפים'!$A36,'נתוני 2011'!$B$1:$B$35,0),MATCH('ריכוז ומחולל גרפים'!G$20,'נתוני 2011'!$B$1:$BY$1,0))</f>
        <v>9</v>
      </c>
      <c r="H36" s="117">
        <f>INDEX('נתוני 2011'!$B$1:$BY$35,MATCH('ריכוז ומחולל גרפים'!$A36,'נתוני 2011'!$B$1:$B$35,0),MATCH('ריכוז ומחולל גרפים'!H$20,'נתוני 2011'!$B$1:$BY$1,0))</f>
        <v>19.3</v>
      </c>
      <c r="I36" s="117">
        <f>INDEX('נתוני 2011'!$B$1:$BY$35,MATCH('ריכוז ומחולל גרפים'!$A36,'נתוני 2011'!$B$1:$B$35,0),MATCH('ריכוז ומחולל גרפים'!I$20,'נתוני 2011'!$B$1:$BY$1,0))</f>
        <v>31.4</v>
      </c>
      <c r="J36" s="117">
        <f>INDEX('נתוני 2011'!$B$1:$BY$35,MATCH('ריכוז ומחולל גרפים'!$A36,'נתוני 2011'!$B$1:$B$35,0),MATCH('ריכוז ומחולל גרפים'!J$20,'נתוני 2011'!$B$1:$BY$1,0))</f>
        <v>34.4</v>
      </c>
      <c r="K36" s="117" t="str">
        <f>INDEX('נתוני 2011'!$B$1:$BY$35,MATCH('ריכוז ומחולל גרפים'!$A36,'נתוני 2011'!$B$1:$B$35,0),MATCH('ריכוז ומחולל גרפים'!K$20,'נתוני 2011'!$B$1:$BY$1,0))</f>
        <v>-</v>
      </c>
      <c r="L36" s="117">
        <f>INDEX('נתוני 2011'!$B$1:$BY$35,MATCH('ריכוז ומחולל גרפים'!$A36,'נתוני 2011'!$B$1:$B$35,0),MATCH('ריכוז ומחולל גרפים'!L$20,'נתוני 2011'!$B$1:$BY$1,0))</f>
        <v>43.5</v>
      </c>
      <c r="M36" s="117">
        <f>INDEX('נתוני 2011'!$B$1:$BY$35,MATCH('ריכוז ומחולל גרפים'!$A36,'נתוני 2011'!$B$1:$B$35,0),MATCH('ריכוז ומחולל גרפים'!M$20,'נתוני 2011'!$B$1:$BY$1,0))</f>
        <v>27.9</v>
      </c>
      <c r="N36" s="117">
        <f>INDEX('נתוני 2011'!$B$1:$BY$35,MATCH('ריכוז ומחולל גרפים'!$A36,'נתוני 2011'!$B$1:$B$35,0),MATCH('ריכוז ומחולל גרפים'!N$20,'נתוני 2011'!$B$1:$BY$1,0))</f>
        <v>17.3</v>
      </c>
      <c r="O36" s="117">
        <f>INDEX('נתוני 2011'!$B$1:$BY$35,MATCH('ריכוז ומחולל גרפים'!$A36,'נתוני 2011'!$B$1:$B$35,0),MATCH('ריכוז ומחולל גרפים'!O$20,'נתוני 2011'!$B$1:$BY$1,0))</f>
        <v>8.1</v>
      </c>
      <c r="P36" s="117">
        <f>INDEX('נתוני 2011'!$B$1:$BY$35,MATCH('ריכוז ומחולל גרפים'!$A36,'נתוני 2011'!$B$1:$B$35,0),MATCH('ריכוז ומחולל גרפים'!P$20,'נתוני 2011'!$B$1:$BY$1,0))</f>
        <v>18.2</v>
      </c>
      <c r="Q36" s="117">
        <f>INDEX('נתוני 2011'!$B$1:$BY$35,MATCH('ריכוז ומחולל גרפים'!$A36,'נתוני 2011'!$B$1:$B$35,0),MATCH('ריכוז ומחולל גרפים'!Q$20,'נתוני 2011'!$B$1:$BY$1,0))</f>
        <v>5.9</v>
      </c>
      <c r="R36" s="117">
        <f>INDEX('נתוני 2011'!$B$1:$BY$35,MATCH('ריכוז ומחולל גרפים'!$A36,'נתוני 2011'!$B$1:$B$35,0),MATCH('ריכוז ומחולל גרפים'!R$20,'נתוני 2011'!$B$1:$BY$1,0))</f>
        <v>5</v>
      </c>
      <c r="S36" s="117">
        <f>INDEX('נתוני 2011'!$B$1:$BY$35,MATCH('ריכוז ומחולל גרפים'!$A36,'נתוני 2011'!$B$1:$B$35,0),MATCH('ריכוז ומחולל גרפים'!S$20,'נתוני 2011'!$B$1:$BY$1,0))</f>
        <v>16.8</v>
      </c>
      <c r="T36" s="117">
        <f>INDEX('נתוני 2011'!$B$1:$BY$35,MATCH('ריכוז ומחולל גרפים'!$A36,'נתוני 2011'!$B$1:$B$35,0),MATCH('ריכוז ומחולל גרפים'!T$20,'נתוני 2011'!$B$1:$BY$1,0))</f>
        <v>31.6</v>
      </c>
      <c r="U36" s="117">
        <f>INDEX('נתוני 2011'!$B$1:$BY$35,MATCH('ריכוז ומחולל גרפים'!$A36,'נתוני 2011'!$B$1:$B$35,0),MATCH('ריכוז ומחולל גרפים'!U$20,'נתוני 2011'!$B$1:$BY$1,0))</f>
        <v>13.5</v>
      </c>
      <c r="V36" s="117">
        <f>INDEX('נתוני 2011'!$B$1:$BY$35,MATCH('ריכוז ומחולל גרפים'!$A36,'נתוני 2011'!$B$1:$B$35,0),MATCH('ריכוז ומחולל גרפים'!V$20,'נתוני 2011'!$B$1:$BY$1,0))</f>
        <v>22.4</v>
      </c>
      <c r="W36" s="117">
        <f>INDEX('נתוני 2011'!$B$1:$BY$35,MATCH('ריכוז ומחולל גרפים'!$A36,'נתוני 2011'!$B$1:$B$35,0),MATCH('ריכוז ומחולל גרפים'!W$20,'נתוני 2011'!$B$1:$BY$1,0))</f>
        <v>17.399999999999999</v>
      </c>
      <c r="X36" s="117" t="str">
        <f>INDEX('נתוני 2011'!$B$1:$BY$35,MATCH('ריכוז ומחולל גרפים'!$A36,'נתוני 2011'!$B$1:$B$35,0),MATCH('ריכוז ומחולל גרפים'!X$20,'נתוני 2011'!$B$1:$BY$1,0))</f>
        <v>-</v>
      </c>
      <c r="Y36" s="117">
        <f>INDEX('נתוני 2011'!$B$1:$BY$35,MATCH('ריכוז ומחולל גרפים'!$A36,'נתוני 2011'!$B$1:$B$35,0),MATCH('ריכוז ומחולל גרפים'!Y$20,'נתוני 2011'!$B$1:$BY$1,0))</f>
        <v>20</v>
      </c>
      <c r="Z36" s="117" t="str">
        <f>INDEX('נתוני 2011'!$B$1:$BY$35,MATCH('ריכוז ומחולל גרפים'!$A36,'נתוני 2011'!$B$1:$B$35,0),MATCH('ריכוז ומחולל גרפים'!Z$20,'נתוני 2011'!$B$1:$BY$1,0))</f>
        <v>-</v>
      </c>
      <c r="AA36" s="117">
        <f>INDEX('נתוני 2011'!$B$1:$BY$35,MATCH('ריכוז ומחולל גרפים'!$A36,'נתוני 2011'!$B$1:$B$35,0),MATCH('ריכוז ומחולל גרפים'!AA$20,'נתוני 2011'!$B$1:$BY$1,0))</f>
        <v>13.3</v>
      </c>
      <c r="AB36" s="117" t="str">
        <f>INDEX('נתוני 2011'!$B$1:$BY$35,MATCH('ריכוז ומחולל גרפים'!$A36,'נתוני 2011'!$B$1:$B$35,0),MATCH('ריכוז ומחולל גרפים'!AB$20,'נתוני 2011'!$B$1:$BY$1,0))</f>
        <v>-</v>
      </c>
      <c r="AC36" s="117">
        <f>INDEX('נתוני 2011'!$B$1:$BY$35,MATCH('ריכוז ומחולל גרפים'!$A36,'נתוני 2011'!$B$1:$B$35,0),MATCH('ריכוז ומחולל גרפים'!AC$20,'נתוני 2011'!$B$1:$BY$1,0))</f>
        <v>7.1</v>
      </c>
      <c r="AD36" s="117">
        <f>INDEX('נתוני 2011'!$B$1:$BY$35,MATCH('ריכוז ומחולל גרפים'!$A36,'נתוני 2011'!$B$1:$B$35,0),MATCH('ריכוז ומחולל גרפים'!AD$20,'נתוני 2011'!$B$1:$BY$1,0))</f>
        <v>17.7</v>
      </c>
      <c r="AE36" s="117">
        <f>INDEX('נתוני 2011'!$B$1:$BY$35,MATCH('ריכוז ומחולל גרפים'!$A36,'נתוני 2011'!$B$1:$B$35,0),MATCH('ריכוז ומחולל גרפים'!AE$20,'נתוני 2011'!$B$1:$BY$1,0))</f>
        <v>24.7</v>
      </c>
      <c r="AF36" s="117" t="str">
        <f>INDEX('נתוני 2011'!$B$1:$BY$35,MATCH('ריכוז ומחולל גרפים'!$A36,'נתוני 2011'!$B$1:$B$35,0),MATCH('ריכוז ומחולל גרפים'!AF$20,'נתוני 2011'!$B$1:$BY$1,0))</f>
        <v>-</v>
      </c>
      <c r="AG36" s="117">
        <f>INDEX('נתוני 2011'!$B$1:$BY$35,MATCH('ריכוז ומחולל גרפים'!$A36,'נתוני 2011'!$B$1:$B$35,0),MATCH('ריכוז ומחולל גרפים'!AG$20,'נתוני 2011'!$B$1:$BY$1,0))</f>
        <v>27.5</v>
      </c>
      <c r="AH36" s="117">
        <f>INDEX('נתוני 2011'!$B$1:$BY$35,MATCH('ריכוז ומחולל גרפים'!$A36,'נתוני 2011'!$B$1:$B$35,0),MATCH('ריכוז ומחולל גרפים'!AH$20,'נתוני 2011'!$B$1:$BY$1,0))</f>
        <v>25.7</v>
      </c>
      <c r="AI36" s="117">
        <f>INDEX('נתוני 2011'!$B$1:$BY$35,MATCH('ריכוז ומחולל גרפים'!$A36,'נתוני 2011'!$B$1:$B$35,0),MATCH('ריכוז ומחולל גרפים'!AI$20,'נתוני 2011'!$B$1:$BY$1,0))</f>
        <v>40.4</v>
      </c>
      <c r="AJ36" s="117">
        <f>INDEX('נתוני 2011'!$B$1:$BY$35,MATCH('ריכוז ומחולל גרפים'!$A36,'נתוני 2011'!$B$1:$B$35,0),MATCH('ריכוז ומחולל גרפים'!AJ$20,'נתוני 2011'!$B$1:$BY$1,0))</f>
        <v>38.4</v>
      </c>
      <c r="AK36" s="117">
        <f>INDEX('נתוני 2011'!$B$1:$BY$35,MATCH('ריכוז ומחולל גרפים'!$A36,'נתוני 2011'!$B$1:$B$35,0),MATCH('ריכוז ומחולל גרפים'!AK$20,'נתוני 2011'!$B$1:$BY$1,0))</f>
        <v>24.7</v>
      </c>
      <c r="AL36" s="117">
        <f>INDEX('נתוני 2011'!$B$1:$BY$35,MATCH('ריכוז ומחולל גרפים'!$A36,'נתוני 2011'!$B$1:$B$35,0),MATCH('ריכוז ומחולל גרפים'!AL$20,'נתוני 2011'!$B$1:$BY$1,0))</f>
        <v>31.3</v>
      </c>
      <c r="AM36" s="117">
        <f>INDEX('נתוני 2011'!$B$1:$BY$35,MATCH('ריכוז ומחולל גרפים'!$A36,'נתוני 2011'!$B$1:$B$35,0),MATCH('ריכוז ומחולל גרפים'!AM$20,'נתוני 2011'!$B$1:$BY$1,0))</f>
        <v>27.2</v>
      </c>
      <c r="AN36" s="117" t="str">
        <f>INDEX('נתוני 2011'!$B$1:$BY$35,MATCH('ריכוז ומחולל גרפים'!$A36,'נתוני 2011'!$B$1:$B$35,0),MATCH('ריכוז ומחולל גרפים'!AN$20,'נתוני 2011'!$B$1:$BY$1,0))</f>
        <v>-</v>
      </c>
      <c r="AO36" s="117" t="str">
        <f>INDEX('נתוני 2011'!$B$1:$BY$35,MATCH('ריכוז ומחולל גרפים'!$A36,'נתוני 2011'!$B$1:$B$35,0),MATCH('ריכוז ומחולל גרפים'!AO$20,'נתוני 2011'!$B$1:$BY$1,0))</f>
        <v>-</v>
      </c>
      <c r="AP36" s="117">
        <f>INDEX('נתוני 2011'!$B$1:$BY$35,MATCH('ריכוז ומחולל גרפים'!$A36,'נתוני 2011'!$B$1:$B$35,0),MATCH('ריכוז ומחולל גרפים'!AP$20,'נתוני 2011'!$B$1:$BY$1,0))</f>
        <v>23.4</v>
      </c>
      <c r="AQ36" s="117">
        <f>INDEX('נתוני 2011'!$B$1:$BY$35,MATCH('ריכוז ומחולל גרפים'!$A36,'נתוני 2011'!$B$1:$B$35,0),MATCH('ריכוז ומחולל גרפים'!AQ$20,'נתוני 2011'!$B$1:$BY$1,0))</f>
        <v>17</v>
      </c>
      <c r="AR36" s="117">
        <f>INDEX('נתוני 2011'!$B$1:$BY$35,MATCH('ריכוז ומחולל גרפים'!$A36,'נתוני 2011'!$B$1:$B$35,0),MATCH('ריכוז ומחולל גרפים'!AR$20,'נתוני 2011'!$B$1:$BY$1,0))</f>
        <v>33.299999999999997</v>
      </c>
      <c r="AS36" s="117">
        <f>INDEX('נתוני 2011'!$B$1:$BY$35,MATCH('ריכוז ומחולל גרפים'!$A36,'נתוני 2011'!$B$1:$B$35,0),MATCH('ריכוז ומחולל גרפים'!AS$20,'נתוני 2011'!$B$1:$BY$1,0))</f>
        <v>18.2</v>
      </c>
      <c r="AT36" s="117" t="str">
        <f>INDEX('נתוני 2011'!$B$1:$BY$35,MATCH('ריכוז ומחולל גרפים'!$A36,'נתוני 2011'!$B$1:$B$35,0),MATCH('ריכוז ומחולל גרפים'!AT$20,'נתוני 2011'!$B$1:$BY$1,0))</f>
        <v>-</v>
      </c>
      <c r="AU36" s="117">
        <f>INDEX('נתוני 2011'!$B$1:$BY$35,MATCH('ריכוז ומחולל גרפים'!$A36,'נתוני 2011'!$B$1:$B$35,0),MATCH('ריכוז ומחולל גרפים'!AU$20,'נתוני 2011'!$B$1:$BY$1,0))</f>
        <v>31.7</v>
      </c>
      <c r="AV36" s="117">
        <f>INDEX('נתוני 2011'!$B$1:$BY$35,MATCH('ריכוז ומחולל גרפים'!$A36,'נתוני 2011'!$B$1:$B$35,0),MATCH('ריכוז ומחולל גרפים'!AV$20,'נתוני 2011'!$B$1:$BY$1,0))</f>
        <v>7.1</v>
      </c>
      <c r="AW36" s="117">
        <f>INDEX('נתוני 2011'!$B$1:$BY$35,MATCH('ריכוז ומחולל גרפים'!$A36,'נתוני 2011'!$B$1:$B$35,0),MATCH('ריכוז ומחולל גרפים'!AW$20,'נתוני 2011'!$B$1:$BY$1,0))</f>
        <v>17.5</v>
      </c>
      <c r="AX36" s="117">
        <f>INDEX('נתוני 2011'!$B$1:$BY$35,MATCH('ריכוז ומחולל גרפים'!$A36,'נתוני 2011'!$B$1:$B$35,0),MATCH('ריכוז ומחולל גרפים'!AX$20,'נתוני 2011'!$B$1:$BY$1,0))</f>
        <v>48.9</v>
      </c>
      <c r="AY36" s="117" t="str">
        <f>INDEX('נתוני 2011'!$B$1:$BY$35,MATCH('ריכוז ומחולל גרפים'!$A36,'נתוני 2011'!$B$1:$B$35,0),MATCH('ריכוז ומחולל גרפים'!AY$20,'נתוני 2011'!$B$1:$BY$1,0))</f>
        <v>-</v>
      </c>
      <c r="AZ36" s="117">
        <f>INDEX('נתוני 2011'!$B$1:$BY$35,MATCH('ריכוז ומחולל גרפים'!$A36,'נתוני 2011'!$B$1:$B$35,0),MATCH('ריכוז ומחולל גרפים'!AZ$20,'נתוני 2011'!$B$1:$BY$1,0))</f>
        <v>26.3</v>
      </c>
      <c r="BA36" s="117">
        <f>INDEX('נתוני 2011'!$B$1:$BY$35,MATCH('ריכוז ומחולל גרפים'!$A36,'נתוני 2011'!$B$1:$B$35,0),MATCH('ריכוז ומחולל גרפים'!BA$20,'נתוני 2011'!$B$1:$BY$1,0))</f>
        <v>15.6</v>
      </c>
      <c r="BB36" s="117">
        <f>INDEX('נתוני 2011'!$B$1:$BY$35,MATCH('ריכוז ומחולל גרפים'!$A36,'נתוני 2011'!$B$1:$B$35,0),MATCH('ריכוז ומחולל גרפים'!BB$20,'נתוני 2011'!$B$1:$BY$1,0))</f>
        <v>18.2</v>
      </c>
      <c r="BC36" s="117">
        <f>INDEX('נתוני 2011'!$B$1:$BY$35,MATCH('ריכוז ומחולל גרפים'!$A36,'נתוני 2011'!$B$1:$B$35,0),MATCH('ריכוז ומחולל גרפים'!BC$20,'נתוני 2011'!$B$1:$BY$1,0))</f>
        <v>33.9</v>
      </c>
      <c r="BD36" s="117">
        <f>INDEX('נתוני 2011'!$B$1:$BY$35,MATCH('ריכוז ומחולל גרפים'!$A36,'נתוני 2011'!$B$1:$B$35,0),MATCH('ריכוז ומחולל גרפים'!BD$20,'נתוני 2011'!$B$1:$BY$1,0))</f>
        <v>31.3</v>
      </c>
      <c r="BE36" s="117">
        <f>INDEX('נתוני 2011'!$B$1:$BY$35,MATCH('ריכוז ומחולל גרפים'!$A36,'נתוני 2011'!$B$1:$B$35,0),MATCH('ריכוז ומחולל גרפים'!BE$20,'נתוני 2011'!$B$1:$BY$1,0))</f>
        <v>19.600000000000001</v>
      </c>
      <c r="BF36" s="117" t="str">
        <f>INDEX('נתוני 2011'!$B$1:$BY$35,MATCH('ריכוז ומחולל גרפים'!$A36,'נתוני 2011'!$B$1:$B$35,0),MATCH('ריכוז ומחולל גרפים'!BF$20,'נתוני 2011'!$B$1:$BY$1,0))</f>
        <v>-</v>
      </c>
      <c r="BG36" s="117">
        <f>INDEX('נתוני 2011'!$B$1:$BY$35,MATCH('ריכוז ומחולל גרפים'!$A36,'נתוני 2011'!$B$1:$B$35,0),MATCH('ריכוז ומחולל גרפים'!BG$20,'נתוני 2011'!$B$1:$BY$1,0))</f>
        <v>22.2</v>
      </c>
      <c r="BH36" s="117" t="str">
        <f>INDEX('נתוני 2011'!$B$1:$BY$35,MATCH('ריכוז ומחולל גרפים'!$A36,'נתוני 2011'!$B$1:$B$35,0),MATCH('ריכוז ומחולל גרפים'!BH$20,'נתוני 2011'!$B$1:$BY$1,0))</f>
        <v>-</v>
      </c>
      <c r="BI36" s="117">
        <f>INDEX('נתוני 2011'!$B$1:$BY$35,MATCH('ריכוז ומחולל גרפים'!$A36,'נתוני 2011'!$B$1:$B$35,0),MATCH('ריכוז ומחולל גרפים'!BI$20,'נתוני 2011'!$B$1:$BY$1,0))</f>
        <v>13.1</v>
      </c>
      <c r="BJ36" s="117" t="str">
        <f>INDEX('נתוני 2011'!$B$1:$BY$35,MATCH('ריכוז ומחולל גרפים'!$A36,'נתוני 2011'!$B$1:$B$35,0),MATCH('ריכוז ומחולל גרפים'!BJ$20,'נתוני 2011'!$B$1:$BY$1,0))</f>
        <v>-</v>
      </c>
      <c r="BK36" s="117">
        <f>INDEX('נתוני 2011'!$B$1:$BY$35,MATCH('ריכוז ומחולל גרפים'!$A36,'נתוני 2011'!$B$1:$B$35,0),MATCH('ריכוז ומחולל גרפים'!BK$20,'נתוני 2011'!$B$1:$BY$1,0))</f>
        <v>19.8</v>
      </c>
      <c r="BL36" s="117">
        <f>INDEX('נתוני 2011'!$B$1:$BY$35,MATCH('ריכוז ומחולל גרפים'!$A36,'נתוני 2011'!$B$1:$B$35,0),MATCH('ריכוז ומחולל גרפים'!BL$20,'נתוני 2011'!$B$1:$BY$1,0))</f>
        <v>29.4</v>
      </c>
      <c r="BM36" s="117">
        <f>INDEX('נתוני 2011'!$B$1:$BY$35,MATCH('ריכוז ומחולל גרפים'!$A36,'נתוני 2011'!$B$1:$B$35,0),MATCH('ריכוז ומחולל גרפים'!BM$20,'נתוני 2011'!$B$1:$BY$1,0))</f>
        <v>11.9</v>
      </c>
      <c r="BN36" s="117">
        <f>INDEX('נתוני 2011'!$B$1:$BY$35,MATCH('ריכוז ומחולל גרפים'!$A36,'נתוני 2011'!$B$1:$B$35,0),MATCH('ריכוז ומחולל גרפים'!BN$20,'נתוני 2011'!$B$1:$BY$1,0))</f>
        <v>20</v>
      </c>
      <c r="BO36" s="117">
        <f>INDEX('נתוני 2011'!$B$1:$BY$35,MATCH('ריכוז ומחולל גרפים'!$A36,'נתוני 2011'!$B$1:$B$35,0),MATCH('ריכוז ומחולל גרפים'!BO$20,'נתוני 2011'!$B$1:$BY$1,0))</f>
        <v>22.2</v>
      </c>
      <c r="BP36" s="117">
        <f>INDEX('נתוני 2011'!$B$1:$BY$35,MATCH('ריכוז ומחולל גרפים'!$A36,'נתוני 2011'!$B$1:$B$35,0),MATCH('ריכוז ומחולל גרפים'!BP$20,'נתוני 2011'!$B$1:$BY$1,0))</f>
        <v>8.6999999999999993</v>
      </c>
      <c r="BQ36" s="117" t="str">
        <f>INDEX('נתוני 2011'!$B$1:$BY$35,MATCH('ריכוז ומחולל גרפים'!$A36,'נתוני 2011'!$B$1:$B$35,0),MATCH('ריכוז ומחולל גרפים'!BQ$20,'נתוני 2011'!$B$1:$BY$1,0))</f>
        <v>-</v>
      </c>
      <c r="BR36" s="117">
        <f>INDEX('נתוני 2011'!$B$1:$BY$35,MATCH('ריכוז ומחולל גרפים'!$A36,'נתוני 2011'!$B$1:$B$35,0),MATCH('ריכוז ומחולל גרפים'!BR$20,'נתוני 2011'!$B$1:$BY$1,0))</f>
        <v>10.7</v>
      </c>
    </row>
    <row r="37" spans="1:70" x14ac:dyDescent="0.3">
      <c r="A37" s="4" t="s">
        <v>422</v>
      </c>
      <c r="B37" s="117" t="str">
        <f>INDEX('נתוני 2011'!$B$1:$BY$35,MATCH('ריכוז ומחולל גרפים'!$A37,'נתוני 2011'!$B$1:$B$35,0),MATCH('ריכוז ומחולל גרפים'!B$20,'נתוני 2011'!$B$1:$BY$1,0))</f>
        <v>-</v>
      </c>
      <c r="C37" s="117">
        <f>INDEX('נתוני 2011'!$B$1:$BY$35,MATCH('ריכוז ומחולל גרפים'!$A37,'נתוני 2011'!$B$1:$B$35,0),MATCH('ריכוז ומחולל גרפים'!C$20,'נתוני 2011'!$B$1:$BY$1,0))</f>
        <v>36.4</v>
      </c>
      <c r="D37" s="117">
        <f>INDEX('נתוני 2011'!$B$1:$BY$35,MATCH('ריכוז ומחולל גרפים'!$A37,'נתוני 2011'!$B$1:$B$35,0),MATCH('ריכוז ומחולל גרפים'!D$20,'נתוני 2011'!$B$1:$BY$1,0))</f>
        <v>35</v>
      </c>
      <c r="E37" s="117">
        <f>INDEX('נתוני 2011'!$B$1:$BY$35,MATCH('ריכוז ומחולל גרפים'!$A37,'נתוני 2011'!$B$1:$B$35,0),MATCH('ריכוז ומחולל גרפים'!E$20,'נתוני 2011'!$B$1:$BY$1,0))</f>
        <v>55.4</v>
      </c>
      <c r="F37" s="117">
        <f>INDEX('נתוני 2011'!$B$1:$BY$35,MATCH('ריכוז ומחולל גרפים'!$A37,'נתוני 2011'!$B$1:$B$35,0),MATCH('ריכוז ומחולל גרפים'!F$20,'נתוני 2011'!$B$1:$BY$1,0))</f>
        <v>61.1</v>
      </c>
      <c r="G37" s="117">
        <f>INDEX('נתוני 2011'!$B$1:$BY$35,MATCH('ריכוז ומחולל גרפים'!$A37,'נתוני 2011'!$B$1:$B$35,0),MATCH('ריכוז ומחולל גרפים'!G$20,'נתוני 2011'!$B$1:$BY$1,0))</f>
        <v>65.7</v>
      </c>
      <c r="H37" s="117">
        <f>INDEX('נתוני 2011'!$B$1:$BY$35,MATCH('ריכוז ומחולל גרפים'!$A37,'נתוני 2011'!$B$1:$B$35,0),MATCH('ריכוז ומחולל גרפים'!H$20,'נתוני 2011'!$B$1:$BY$1,0))</f>
        <v>38.299999999999997</v>
      </c>
      <c r="I37" s="117">
        <f>INDEX('נתוני 2011'!$B$1:$BY$35,MATCH('ריכוז ומחולל גרפים'!$A37,'נתוני 2011'!$B$1:$B$35,0),MATCH('ריכוז ומחולל גרפים'!I$20,'נתוני 2011'!$B$1:$BY$1,0))</f>
        <v>39</v>
      </c>
      <c r="J37" s="117">
        <f>INDEX('נתוני 2011'!$B$1:$BY$35,MATCH('ריכוז ומחולל גרפים'!$A37,'נתוני 2011'!$B$1:$B$35,0),MATCH('ריכוז ומחולל גרפים'!J$20,'נתוני 2011'!$B$1:$BY$1,0))</f>
        <v>40.5</v>
      </c>
      <c r="K37" s="117">
        <f>INDEX('נתוני 2011'!$B$1:$BY$35,MATCH('ריכוז ומחולל גרפים'!$A37,'נתוני 2011'!$B$1:$B$35,0),MATCH('ריכוז ומחולל גרפים'!K$20,'נתוני 2011'!$B$1:$BY$1,0))</f>
        <v>33.299999999999997</v>
      </c>
      <c r="L37" s="117">
        <f>INDEX('נתוני 2011'!$B$1:$BY$35,MATCH('ריכוז ומחולל גרפים'!$A37,'נתוני 2011'!$B$1:$B$35,0),MATCH('ריכוז ומחולל גרפים'!L$20,'נתוני 2011'!$B$1:$BY$1,0))</f>
        <v>38</v>
      </c>
      <c r="M37" s="117">
        <f>INDEX('נתוני 2011'!$B$1:$BY$35,MATCH('ריכוז ומחולל גרפים'!$A37,'נתוני 2011'!$B$1:$B$35,0),MATCH('ריכוז ומחולל גרפים'!M$20,'נתוני 2011'!$B$1:$BY$1,0))</f>
        <v>53.2</v>
      </c>
      <c r="N37" s="117">
        <f>INDEX('נתוני 2011'!$B$1:$BY$35,MATCH('ריכוז ומחולל גרפים'!$A37,'נתוני 2011'!$B$1:$B$35,0),MATCH('ריכוז ומחולל גרפים'!N$20,'נתוני 2011'!$B$1:$BY$1,0))</f>
        <v>37.4</v>
      </c>
      <c r="O37" s="117">
        <f>INDEX('נתוני 2011'!$B$1:$BY$35,MATCH('ריכוז ומחולל גרפים'!$A37,'נתוני 2011'!$B$1:$B$35,0),MATCH('ריכוז ומחולל גרפים'!O$20,'נתוני 2011'!$B$1:$BY$1,0))</f>
        <v>78.400000000000006</v>
      </c>
      <c r="P37" s="117">
        <f>INDEX('נתוני 2011'!$B$1:$BY$35,MATCH('ריכוז ומחולל גרפים'!$A37,'נתוני 2011'!$B$1:$B$35,0),MATCH('ריכוז ומחולל גרפים'!P$20,'נתוני 2011'!$B$1:$BY$1,0))</f>
        <v>57.6</v>
      </c>
      <c r="Q37" s="117">
        <f>INDEX('נתוני 2011'!$B$1:$BY$35,MATCH('ריכוז ומחולל גרפים'!$A37,'נתוני 2011'!$B$1:$B$35,0),MATCH('ריכוז ומחולל גרפים'!Q$20,'נתוני 2011'!$B$1:$BY$1,0))</f>
        <v>52.9</v>
      </c>
      <c r="R37" s="117">
        <f>INDEX('נתוני 2011'!$B$1:$BY$35,MATCH('ריכוז ומחולל גרפים'!$A37,'נתוני 2011'!$B$1:$B$35,0),MATCH('ריכוז ומחולל גרפים'!R$20,'נתוני 2011'!$B$1:$BY$1,0))</f>
        <v>65</v>
      </c>
      <c r="S37" s="117">
        <f>INDEX('נתוני 2011'!$B$1:$BY$35,MATCH('ריכוז ומחולל גרפים'!$A37,'נתוני 2011'!$B$1:$B$35,0),MATCH('ריכוז ומחולל גרפים'!S$20,'נתוני 2011'!$B$1:$BY$1,0))</f>
        <v>41.8</v>
      </c>
      <c r="T37" s="117">
        <f>INDEX('נתוני 2011'!$B$1:$BY$35,MATCH('ריכוז ומחולל גרפים'!$A37,'נתוני 2011'!$B$1:$B$35,0),MATCH('ריכוז ומחולל גרפים'!T$20,'נתוני 2011'!$B$1:$BY$1,0))</f>
        <v>37.4</v>
      </c>
      <c r="U37" s="117">
        <f>INDEX('נתוני 2011'!$B$1:$BY$35,MATCH('ריכוז ומחולל גרפים'!$A37,'נתוני 2011'!$B$1:$B$35,0),MATCH('ריכוז ומחולל גרפים'!U$20,'נתוני 2011'!$B$1:$BY$1,0))</f>
        <v>41.5</v>
      </c>
      <c r="V37" s="117">
        <f>INDEX('נתוני 2011'!$B$1:$BY$35,MATCH('ריכוז ומחולל גרפים'!$A37,'נתוני 2011'!$B$1:$B$35,0),MATCH('ריכוז ומחולל גרפים'!V$20,'נתוני 2011'!$B$1:$BY$1,0))</f>
        <v>44.4</v>
      </c>
      <c r="W37" s="117">
        <f>INDEX('נתוני 2011'!$B$1:$BY$35,MATCH('ריכוז ומחולל גרפים'!$A37,'נתוני 2011'!$B$1:$B$35,0),MATCH('ריכוז ומחולל גרפים'!W$20,'נתוני 2011'!$B$1:$BY$1,0))</f>
        <v>41.3</v>
      </c>
      <c r="X37" s="117" t="str">
        <f>INDEX('נתוני 2011'!$B$1:$BY$35,MATCH('ריכוז ומחולל גרפים'!$A37,'נתוני 2011'!$B$1:$B$35,0),MATCH('ריכוז ומחולל גרפים'!X$20,'נתוני 2011'!$B$1:$BY$1,0))</f>
        <v>-</v>
      </c>
      <c r="Y37" s="117">
        <f>INDEX('נתוני 2011'!$B$1:$BY$35,MATCH('ריכוז ומחולל גרפים'!$A37,'נתוני 2011'!$B$1:$B$35,0),MATCH('ריכוז ומחולל גרפים'!Y$20,'נתוני 2011'!$B$1:$BY$1,0))</f>
        <v>20</v>
      </c>
      <c r="Z37" s="117" t="str">
        <f>INDEX('נתוני 2011'!$B$1:$BY$35,MATCH('ריכוז ומחולל גרפים'!$A37,'נתוני 2011'!$B$1:$B$35,0),MATCH('ריכוז ומחולל גרפים'!Z$20,'נתוני 2011'!$B$1:$BY$1,0))</f>
        <v>-</v>
      </c>
      <c r="AA37" s="117">
        <f>INDEX('נתוני 2011'!$B$1:$BY$35,MATCH('ריכוז ומחולל גרפים'!$A37,'נתוני 2011'!$B$1:$B$35,0),MATCH('ריכוז ומחולל גרפים'!AA$20,'נתוני 2011'!$B$1:$BY$1,0))</f>
        <v>46.7</v>
      </c>
      <c r="AB37" s="117" t="str">
        <f>INDEX('נתוני 2011'!$B$1:$BY$35,MATCH('ריכוז ומחולל גרפים'!$A37,'נתוני 2011'!$B$1:$B$35,0),MATCH('ריכוז ומחולל גרפים'!AB$20,'נתוני 2011'!$B$1:$BY$1,0))</f>
        <v>-</v>
      </c>
      <c r="AC37" s="117">
        <f>INDEX('נתוני 2011'!$B$1:$BY$35,MATCH('ריכוז ומחולל גרפים'!$A37,'נתוני 2011'!$B$1:$B$35,0),MATCH('ריכוז ומחולל גרפים'!AC$20,'נתוני 2011'!$B$1:$BY$1,0))</f>
        <v>35.700000000000003</v>
      </c>
      <c r="AD37" s="117">
        <f>INDEX('נתוני 2011'!$B$1:$BY$35,MATCH('ריכוז ומחולל גרפים'!$A37,'נתוני 2011'!$B$1:$B$35,0),MATCH('ריכוז ומחולל גרפים'!AD$20,'נתוני 2011'!$B$1:$BY$1,0))</f>
        <v>57</v>
      </c>
      <c r="AE37" s="117">
        <f>INDEX('נתוני 2011'!$B$1:$BY$35,MATCH('ריכוז ומחולל גרפים'!$A37,'נתוני 2011'!$B$1:$B$35,0),MATCH('ריכוז ומחולל גרפים'!AE$20,'נתוני 2011'!$B$1:$BY$1,0))</f>
        <v>38.1</v>
      </c>
      <c r="AF37" s="117" t="str">
        <f>INDEX('נתוני 2011'!$B$1:$BY$35,MATCH('ריכוז ומחולל גרפים'!$A37,'נתוני 2011'!$B$1:$B$35,0),MATCH('ריכוז ומחולל גרפים'!AF$20,'נתוני 2011'!$B$1:$BY$1,0))</f>
        <v>-</v>
      </c>
      <c r="AG37" s="117">
        <f>INDEX('נתוני 2011'!$B$1:$BY$35,MATCH('ריכוז ומחולל גרפים'!$A37,'נתוני 2011'!$B$1:$B$35,0),MATCH('ריכוז ומחולל גרפים'!AG$20,'נתוני 2011'!$B$1:$BY$1,0))</f>
        <v>40.6</v>
      </c>
      <c r="AH37" s="117">
        <f>INDEX('נתוני 2011'!$B$1:$BY$35,MATCH('ריכוז ומחולל גרפים'!$A37,'נתוני 2011'!$B$1:$B$35,0),MATCH('ריכוז ומחולל גרפים'!AH$20,'נתוני 2011'!$B$1:$BY$1,0))</f>
        <v>38.6</v>
      </c>
      <c r="AI37" s="117">
        <f>INDEX('נתוני 2011'!$B$1:$BY$35,MATCH('ריכוז ומחולל גרפים'!$A37,'נתוני 2011'!$B$1:$B$35,0),MATCH('ריכוז ומחולל גרפים'!AI$20,'נתוני 2011'!$B$1:$BY$1,0))</f>
        <v>47.4</v>
      </c>
      <c r="AJ37" s="117">
        <f>INDEX('נתוני 2011'!$B$1:$BY$35,MATCH('ריכוז ומחולל גרפים'!$A37,'נתוני 2011'!$B$1:$B$35,0),MATCH('ריכוז ומחולל גרפים'!AJ$20,'נתוני 2011'!$B$1:$BY$1,0))</f>
        <v>31.7</v>
      </c>
      <c r="AK37" s="117">
        <f>INDEX('נתוני 2011'!$B$1:$BY$35,MATCH('ריכוז ומחולל גרפים'!$A37,'נתוני 2011'!$B$1:$B$35,0),MATCH('ריכוז ומחולל גרפים'!AK$20,'נתוני 2011'!$B$1:$BY$1,0))</f>
        <v>39.700000000000003</v>
      </c>
      <c r="AL37" s="117">
        <f>INDEX('נתוני 2011'!$B$1:$BY$35,MATCH('ריכוז ומחולל גרפים'!$A37,'נתוני 2011'!$B$1:$B$35,0),MATCH('ריכוז ומחולל גרפים'!AL$20,'נתוני 2011'!$B$1:$BY$1,0))</f>
        <v>33.299999999999997</v>
      </c>
      <c r="AM37" s="117">
        <f>INDEX('נתוני 2011'!$B$1:$BY$35,MATCH('ריכוז ומחולל גרפים'!$A37,'נתוני 2011'!$B$1:$B$35,0),MATCH('ריכוז ומחולל גרפים'!AM$20,'נתוני 2011'!$B$1:$BY$1,0))</f>
        <v>49.8</v>
      </c>
      <c r="AN37" s="117">
        <f>INDEX('נתוני 2011'!$B$1:$BY$35,MATCH('ריכוז ומחולל גרפים'!$A37,'נתוני 2011'!$B$1:$B$35,0),MATCH('ריכוז ומחולל גרפים'!AN$20,'נתוני 2011'!$B$1:$BY$1,0))</f>
        <v>80</v>
      </c>
      <c r="AO37" s="117" t="str">
        <f>INDEX('נתוני 2011'!$B$1:$BY$35,MATCH('ריכוז ומחולל גרפים'!$A37,'נתוני 2011'!$B$1:$B$35,0),MATCH('ריכוז ומחולל גרפים'!AO$20,'נתוני 2011'!$B$1:$BY$1,0))</f>
        <v>-</v>
      </c>
      <c r="AP37" s="117">
        <f>INDEX('נתוני 2011'!$B$1:$BY$35,MATCH('ריכוז ומחולל גרפים'!$A37,'נתוני 2011'!$B$1:$B$35,0),MATCH('ריכוז ומחולל גרפים'!AP$20,'נתוני 2011'!$B$1:$BY$1,0))</f>
        <v>43.1</v>
      </c>
      <c r="AQ37" s="117">
        <f>INDEX('נתוני 2011'!$B$1:$BY$35,MATCH('ריכוז ומחולל גרפים'!$A37,'נתוני 2011'!$B$1:$B$35,0),MATCH('ריכוז ומחולל גרפים'!AQ$20,'נתוני 2011'!$B$1:$BY$1,0))</f>
        <v>31.9</v>
      </c>
      <c r="AR37" s="117">
        <f>INDEX('נתוני 2011'!$B$1:$BY$35,MATCH('ריכוז ומחולל גרפים'!$A37,'נתוני 2011'!$B$1:$B$35,0),MATCH('ריכוז ומחולל גרפים'!AR$20,'נתוני 2011'!$B$1:$BY$1,0))</f>
        <v>41.7</v>
      </c>
      <c r="AS37" s="117">
        <f>INDEX('נתוני 2011'!$B$1:$BY$35,MATCH('ריכוז ומחולל גרפים'!$A37,'נתוני 2011'!$B$1:$B$35,0),MATCH('ריכוז ומחולל גרפים'!AS$20,'נתוני 2011'!$B$1:$BY$1,0))</f>
        <v>33.799999999999997</v>
      </c>
      <c r="AT37" s="117" t="str">
        <f>INDEX('נתוני 2011'!$B$1:$BY$35,MATCH('ריכוז ומחולל גרפים'!$A37,'נתוני 2011'!$B$1:$B$35,0),MATCH('ריכוז ומחולל גרפים'!AT$20,'נתוני 2011'!$B$1:$BY$1,0))</f>
        <v>-</v>
      </c>
      <c r="AU37" s="117">
        <f>INDEX('נתוני 2011'!$B$1:$BY$35,MATCH('ריכוז ומחולל גרפים'!$A37,'נתוני 2011'!$B$1:$B$35,0),MATCH('ריכוז ומחולל גרפים'!AU$20,'נתוני 2011'!$B$1:$BY$1,0))</f>
        <v>44.2</v>
      </c>
      <c r="AV37" s="117">
        <f>INDEX('נתוני 2011'!$B$1:$BY$35,MATCH('ריכוז ומחולל גרפים'!$A37,'נתוני 2011'!$B$1:$B$35,0),MATCH('ריכוז ומחולל גרפים'!AV$20,'נתוני 2011'!$B$1:$BY$1,0))</f>
        <v>35.700000000000003</v>
      </c>
      <c r="AW37" s="117">
        <f>INDEX('נתוני 2011'!$B$1:$BY$35,MATCH('ריכוז ומחולל גרפים'!$A37,'נתוני 2011'!$B$1:$B$35,0),MATCH('ריכוז ומחולל גרפים'!AW$20,'נתוני 2011'!$B$1:$BY$1,0))</f>
        <v>38.4</v>
      </c>
      <c r="AX37" s="117">
        <f>INDEX('נתוני 2011'!$B$1:$BY$35,MATCH('ריכוז ומחולל גרפים'!$A37,'נתוני 2011'!$B$1:$B$35,0),MATCH('ריכוז ומחולל גרפים'!AX$20,'נתוני 2011'!$B$1:$BY$1,0))</f>
        <v>32.200000000000003</v>
      </c>
      <c r="AY37" s="117" t="str">
        <f>INDEX('נתוני 2011'!$B$1:$BY$35,MATCH('ריכוז ומחולל גרפים'!$A37,'נתוני 2011'!$B$1:$B$35,0),MATCH('ריכוז ומחולל גרפים'!AY$20,'נתוני 2011'!$B$1:$BY$1,0))</f>
        <v>-</v>
      </c>
      <c r="AZ37" s="117">
        <f>INDEX('נתוני 2011'!$B$1:$BY$35,MATCH('ריכוז ומחולל גרפים'!$A37,'נתוני 2011'!$B$1:$B$35,0),MATCH('ריכוז ומחולל גרפים'!AZ$20,'נתוני 2011'!$B$1:$BY$1,0))</f>
        <v>52.6</v>
      </c>
      <c r="BA37" s="117">
        <f>INDEX('נתוני 2011'!$B$1:$BY$35,MATCH('ריכוז ומחולל גרפים'!$A37,'נתוני 2011'!$B$1:$B$35,0),MATCH('ריכוז ומחולל גרפים'!BA$20,'נתוני 2011'!$B$1:$BY$1,0))</f>
        <v>35.9</v>
      </c>
      <c r="BB37" s="117">
        <f>INDEX('נתוני 2011'!$B$1:$BY$35,MATCH('ריכוז ומחולל גרפים'!$A37,'נתוני 2011'!$B$1:$B$35,0),MATCH('ריכוז ומחולל גרפים'!BB$20,'נתוני 2011'!$B$1:$BY$1,0))</f>
        <v>34.1</v>
      </c>
      <c r="BC37" s="117">
        <f>INDEX('נתוני 2011'!$B$1:$BY$35,MATCH('ריכוז ומחולל גרפים'!$A37,'נתוני 2011'!$B$1:$B$35,0),MATCH('ריכוז ומחולל גרפים'!BC$20,'נתוני 2011'!$B$1:$BY$1,0))</f>
        <v>44.9</v>
      </c>
      <c r="BD37" s="117">
        <f>INDEX('נתוני 2011'!$B$1:$BY$35,MATCH('ריכוז ומחולל גרפים'!$A37,'נתוני 2011'!$B$1:$B$35,0),MATCH('ריכוז ומחולל גרפים'!BD$20,'נתוני 2011'!$B$1:$BY$1,0))</f>
        <v>36.1</v>
      </c>
      <c r="BE37" s="117">
        <f>INDEX('נתוני 2011'!$B$1:$BY$35,MATCH('ריכוז ומחולל גרפים'!$A37,'נתוני 2011'!$B$1:$B$35,0),MATCH('ריכוז ומחולל גרפים'!BE$20,'נתוני 2011'!$B$1:$BY$1,0))</f>
        <v>43.1</v>
      </c>
      <c r="BF37" s="117">
        <f>INDEX('נתוני 2011'!$B$1:$BY$35,MATCH('ריכוז ומחולל גרפים'!$A37,'נתוני 2011'!$B$1:$B$35,0),MATCH('ריכוז ומחולל גרפים'!BF$20,'נתוני 2011'!$B$1:$BY$1,0))</f>
        <v>28.6</v>
      </c>
      <c r="BG37" s="117">
        <f>INDEX('נתוני 2011'!$B$1:$BY$35,MATCH('ריכוז ומחולל גרפים'!$A37,'נתוני 2011'!$B$1:$B$35,0),MATCH('ריכוז ומחולל גרפים'!BG$20,'נתוני 2011'!$B$1:$BY$1,0))</f>
        <v>66.7</v>
      </c>
      <c r="BH37" s="117">
        <f>INDEX('נתוני 2011'!$B$1:$BY$35,MATCH('ריכוז ומחולל גרפים'!$A37,'נתוני 2011'!$B$1:$B$35,0),MATCH('ריכוז ומחולל גרפים'!BH$20,'נתוני 2011'!$B$1:$BY$1,0))</f>
        <v>60</v>
      </c>
      <c r="BI37" s="117">
        <f>INDEX('נתוני 2011'!$B$1:$BY$35,MATCH('ריכוז ומחולל גרפים'!$A37,'נתוני 2011'!$B$1:$B$35,0),MATCH('ריכוז ומחולל גרפים'!BI$20,'נתוני 2011'!$B$1:$BY$1,0))</f>
        <v>36.9</v>
      </c>
      <c r="BJ37" s="117" t="str">
        <f>INDEX('נתוני 2011'!$B$1:$BY$35,MATCH('ריכוז ומחולל גרפים'!$A37,'נתוני 2011'!$B$1:$B$35,0),MATCH('ריכוז ומחולל גרפים'!BJ$20,'נתוני 2011'!$B$1:$BY$1,0))</f>
        <v>-</v>
      </c>
      <c r="BK37" s="117">
        <f>INDEX('נתוני 2011'!$B$1:$BY$35,MATCH('ריכוז ומחולל גרפים'!$A37,'נתוני 2011'!$B$1:$B$35,0),MATCH('ריכוז ומחולל גרפים'!BK$20,'נתוני 2011'!$B$1:$BY$1,0))</f>
        <v>36.5</v>
      </c>
      <c r="BL37" s="117">
        <f>INDEX('נתוני 2011'!$B$1:$BY$35,MATCH('ריכוז ומחולל גרפים'!$A37,'נתוני 2011'!$B$1:$B$35,0),MATCH('ריכוז ומחולל גרפים'!BL$20,'נתוני 2011'!$B$1:$BY$1,0))</f>
        <v>39.299999999999997</v>
      </c>
      <c r="BM37" s="117">
        <f>INDEX('נתוני 2011'!$B$1:$BY$35,MATCH('ריכוז ומחולל גרפים'!$A37,'נתוני 2011'!$B$1:$B$35,0),MATCH('ריכוז ומחולל גרפים'!BM$20,'נתוני 2011'!$B$1:$BY$1,0))</f>
        <v>54.5</v>
      </c>
      <c r="BN37" s="117">
        <f>INDEX('נתוני 2011'!$B$1:$BY$35,MATCH('ריכוז ומחולל גרפים'!$A37,'נתוני 2011'!$B$1:$B$35,0),MATCH('ריכוז ומחולל גרפים'!BN$20,'נתוני 2011'!$B$1:$BY$1,0))</f>
        <v>40</v>
      </c>
      <c r="BO37" s="117">
        <f>INDEX('נתוני 2011'!$B$1:$BY$35,MATCH('ריכוז ומחולל גרפים'!$A37,'נתוני 2011'!$B$1:$B$35,0),MATCH('ריכוז ומחולל גרפים'!BO$20,'נתוני 2011'!$B$1:$BY$1,0))</f>
        <v>55.8</v>
      </c>
      <c r="BP37" s="117">
        <f>INDEX('נתוני 2011'!$B$1:$BY$35,MATCH('ריכוז ומחולל גרפים'!$A37,'נתוני 2011'!$B$1:$B$35,0),MATCH('ריכוז ומחולל גרפים'!BP$20,'נתוני 2011'!$B$1:$BY$1,0))</f>
        <v>39.1</v>
      </c>
      <c r="BQ37" s="117" t="str">
        <f>INDEX('נתוני 2011'!$B$1:$BY$35,MATCH('ריכוז ומחולל גרפים'!$A37,'נתוני 2011'!$B$1:$B$35,0),MATCH('ריכוז ומחולל גרפים'!BQ$20,'נתוני 2011'!$B$1:$BY$1,0))</f>
        <v>-</v>
      </c>
      <c r="BR37" s="117">
        <f>INDEX('נתוני 2011'!$B$1:$BY$35,MATCH('ריכוז ומחולל גרפים'!$A37,'נתוני 2011'!$B$1:$B$35,0),MATCH('ריכוז ומחולל גרפים'!BR$20,'נתוני 2011'!$B$1:$BY$1,0))</f>
        <v>56.4</v>
      </c>
    </row>
    <row r="38" spans="1:70" x14ac:dyDescent="0.3">
      <c r="A38" s="4" t="s">
        <v>452</v>
      </c>
      <c r="B38" s="117" t="str">
        <f>INDEX('נתוני 2011'!$B$1:$BY$35,MATCH('ריכוז ומחולל גרפים'!$A38,'נתוני 2011'!$B$1:$B$35,0),MATCH('ריכוז ומחולל גרפים'!B$20,'נתוני 2011'!$B$1:$BY$1,0))</f>
        <v>-</v>
      </c>
      <c r="C38" s="117">
        <f>INDEX('נתוני 2011'!$B$1:$BY$35,MATCH('ריכוז ומחולל גרפים'!$A38,'נתוני 2011'!$B$1:$B$35,0),MATCH('ריכוז ומחולל גרפים'!C$20,'נתוני 2011'!$B$1:$BY$1,0))</f>
        <v>45.5</v>
      </c>
      <c r="D38" s="117">
        <f>INDEX('נתוני 2011'!$B$1:$BY$35,MATCH('ריכוז ומחולל גרפים'!$A38,'נתוני 2011'!$B$1:$B$35,0),MATCH('ריכוז ומחולל גרפים'!D$20,'נתוני 2011'!$B$1:$BY$1,0))</f>
        <v>20</v>
      </c>
      <c r="E38" s="117">
        <f>INDEX('נתוני 2011'!$B$1:$BY$35,MATCH('ריכוז ומחולל גרפים'!$A38,'נתוני 2011'!$B$1:$B$35,0),MATCH('ריכוז ומחולל גרפים'!E$20,'נתוני 2011'!$B$1:$BY$1,0))</f>
        <v>19.899999999999999</v>
      </c>
      <c r="F38" s="117">
        <f>INDEX('נתוני 2011'!$B$1:$BY$35,MATCH('ריכוז ומחולל גרפים'!$A38,'נתוני 2011'!$B$1:$B$35,0),MATCH('ריכוז ומחולל גרפים'!F$20,'נתוני 2011'!$B$1:$BY$1,0))</f>
        <v>5.6</v>
      </c>
      <c r="G38" s="117">
        <f>INDEX('נתוני 2011'!$B$1:$BY$35,MATCH('ריכוז ומחולל גרפים'!$A38,'נתוני 2011'!$B$1:$B$35,0),MATCH('ריכוז ומחולל גרפים'!G$20,'נתוני 2011'!$B$1:$BY$1,0))</f>
        <v>14.9</v>
      </c>
      <c r="H38" s="117">
        <f>INDEX('נתוני 2011'!$B$1:$BY$35,MATCH('ריכוז ומחולל גרפים'!$A38,'נתוני 2011'!$B$1:$B$35,0),MATCH('ריכוז ומחולל גרפים'!H$20,'נתוני 2011'!$B$1:$BY$1,0))</f>
        <v>28</v>
      </c>
      <c r="I38" s="117">
        <f>INDEX('נתוני 2011'!$B$1:$BY$35,MATCH('ריכוז ומחולל גרפים'!$A38,'נתוני 2011'!$B$1:$B$35,0),MATCH('ריכוז ומחולל גרפים'!I$20,'נתוני 2011'!$B$1:$BY$1,0))</f>
        <v>17.7</v>
      </c>
      <c r="J38" s="117">
        <f>INDEX('נתוני 2011'!$B$1:$BY$35,MATCH('ריכוז ומחולל גרפים'!$A38,'נתוני 2011'!$B$1:$B$35,0),MATCH('ריכוז ומחולל גרפים'!J$20,'נתוני 2011'!$B$1:$BY$1,0))</f>
        <v>17.600000000000001</v>
      </c>
      <c r="K38" s="117">
        <f>INDEX('נתוני 2011'!$B$1:$BY$35,MATCH('ריכוז ומחולל גרפים'!$A38,'נתוני 2011'!$B$1:$B$35,0),MATCH('ריכוז ומחולל גרפים'!K$20,'נתוני 2011'!$B$1:$BY$1,0))</f>
        <v>66.7</v>
      </c>
      <c r="L38" s="117">
        <f>INDEX('נתוני 2011'!$B$1:$BY$35,MATCH('ריכוז ומחולל גרפים'!$A38,'נתוני 2011'!$B$1:$B$35,0),MATCH('ריכוז ומחולל גרפים'!L$20,'נתוני 2011'!$B$1:$BY$1,0))</f>
        <v>10</v>
      </c>
      <c r="M38" s="117">
        <f>INDEX('נתוני 2011'!$B$1:$BY$35,MATCH('ריכוז ומחולל גרפים'!$A38,'נתוני 2011'!$B$1:$B$35,0),MATCH('ריכוז ומחולל גרפים'!M$20,'נתוני 2011'!$B$1:$BY$1,0))</f>
        <v>11</v>
      </c>
      <c r="N38" s="117">
        <f>INDEX('נתוני 2011'!$B$1:$BY$35,MATCH('ריכוז ומחולל גרפים'!$A38,'נתוני 2011'!$B$1:$B$35,0),MATCH('ריכוז ומחולל גרפים'!N$20,'נתוני 2011'!$B$1:$BY$1,0))</f>
        <v>28.2</v>
      </c>
      <c r="O38" s="117">
        <f>INDEX('נתוני 2011'!$B$1:$BY$35,MATCH('ריכוז ומחולל גרפים'!$A38,'נתוני 2011'!$B$1:$B$35,0),MATCH('ריכוז ומחולל גרפים'!O$20,'נתוני 2011'!$B$1:$BY$1,0))</f>
        <v>8.1</v>
      </c>
      <c r="P38" s="117">
        <f>INDEX('נתוני 2011'!$B$1:$BY$35,MATCH('ריכוז ומחולל גרפים'!$A38,'נתוני 2011'!$B$1:$B$35,0),MATCH('ריכוז ומחולל גרפים'!P$20,'נתוני 2011'!$B$1:$BY$1,0))</f>
        <v>9.1</v>
      </c>
      <c r="Q38" s="117">
        <f>INDEX('נתוני 2011'!$B$1:$BY$35,MATCH('ריכוז ומחולל גרפים'!$A38,'נתוני 2011'!$B$1:$B$35,0),MATCH('ריכוז ומחולל גרפים'!Q$20,'נתוני 2011'!$B$1:$BY$1,0))</f>
        <v>23.5</v>
      </c>
      <c r="R38" s="117">
        <f>INDEX('נתוני 2011'!$B$1:$BY$35,MATCH('ריכוז ומחולל גרפים'!$A38,'נתוני 2011'!$B$1:$B$35,0),MATCH('ריכוז ומחולל גרפים'!R$20,'נתוני 2011'!$B$1:$BY$1,0))</f>
        <v>10</v>
      </c>
      <c r="S38" s="117">
        <f>INDEX('נתוני 2011'!$B$1:$BY$35,MATCH('ריכוז ומחולל גרפים'!$A38,'נתוני 2011'!$B$1:$B$35,0),MATCH('ריכוז ומחולל גרפים'!S$20,'נתוני 2011'!$B$1:$BY$1,0))</f>
        <v>19.399999999999999</v>
      </c>
      <c r="T38" s="117">
        <f>INDEX('נתוני 2011'!$B$1:$BY$35,MATCH('ריכוז ומחולל גרפים'!$A38,'נתוני 2011'!$B$1:$B$35,0),MATCH('ריכוז ומחולל גרפים'!T$20,'נתוני 2011'!$B$1:$BY$1,0))</f>
        <v>21.6</v>
      </c>
      <c r="U38" s="117">
        <f>INDEX('נתוני 2011'!$B$1:$BY$35,MATCH('ריכוז ומחולל גרפים'!$A38,'נתוני 2011'!$B$1:$B$35,0),MATCH('ריכוז ומחולל גרפים'!U$20,'נתוני 2011'!$B$1:$BY$1,0))</f>
        <v>27.9</v>
      </c>
      <c r="V38" s="117">
        <f>INDEX('נתוני 2011'!$B$1:$BY$35,MATCH('ריכוז ומחולל גרפים'!$A38,'נתוני 2011'!$B$1:$B$35,0),MATCH('ריכוז ומחולל גרפים'!V$20,'נתוני 2011'!$B$1:$BY$1,0))</f>
        <v>21.5</v>
      </c>
      <c r="W38" s="117">
        <f>INDEX('נתוני 2011'!$B$1:$BY$35,MATCH('ריכוז ומחולל גרפים'!$A38,'נתוני 2011'!$B$1:$B$35,0),MATCH('ריכוז ומחולל גרפים'!W$20,'נתוני 2011'!$B$1:$BY$1,0))</f>
        <v>21.7</v>
      </c>
      <c r="X38" s="117" t="str">
        <f>INDEX('נתוני 2011'!$B$1:$BY$35,MATCH('ריכוז ומחולל גרפים'!$A38,'נתוני 2011'!$B$1:$B$35,0),MATCH('ריכוז ומחולל גרפים'!X$20,'נתוני 2011'!$B$1:$BY$1,0))</f>
        <v>-</v>
      </c>
      <c r="Y38" s="117">
        <f>INDEX('נתוני 2011'!$B$1:$BY$35,MATCH('ריכוז ומחולל גרפים'!$A38,'נתוני 2011'!$B$1:$B$35,0),MATCH('ריכוז ומחולל גרפים'!Y$20,'נתוני 2011'!$B$1:$BY$1,0))</f>
        <v>40</v>
      </c>
      <c r="Z38" s="117" t="str">
        <f>INDEX('נתוני 2011'!$B$1:$BY$35,MATCH('ריכוז ומחולל גרפים'!$A38,'נתוני 2011'!$B$1:$B$35,0),MATCH('ריכוז ומחולל גרפים'!Z$20,'נתוני 2011'!$B$1:$BY$1,0))</f>
        <v>-</v>
      </c>
      <c r="AA38" s="117">
        <f>INDEX('נתוני 2011'!$B$1:$BY$35,MATCH('ריכוז ומחולל גרפים'!$A38,'נתוני 2011'!$B$1:$B$35,0),MATCH('ריכוז ומחולל גרפים'!AA$20,'נתוני 2011'!$B$1:$BY$1,0))</f>
        <v>20</v>
      </c>
      <c r="AB38" s="117" t="str">
        <f>INDEX('נתוני 2011'!$B$1:$BY$35,MATCH('ריכוז ומחולל גרפים'!$A38,'נתוני 2011'!$B$1:$B$35,0),MATCH('ריכוז ומחולל גרפים'!AB$20,'נתוני 2011'!$B$1:$BY$1,0))</f>
        <v>-</v>
      </c>
      <c r="AC38" s="117">
        <f>INDEX('נתוני 2011'!$B$1:$BY$35,MATCH('ריכוז ומחולל גרפים'!$A38,'נתוני 2011'!$B$1:$B$35,0),MATCH('ריכוז ומחולל גרפים'!AC$20,'נתוני 2011'!$B$1:$BY$1,0))</f>
        <v>50</v>
      </c>
      <c r="AD38" s="117">
        <f>INDEX('נתוני 2011'!$B$1:$BY$35,MATCH('ריכוז ומחולל גרפים'!$A38,'נתוני 2011'!$B$1:$B$35,0),MATCH('ריכוז ומחולל גרפים'!AD$20,'נתוני 2011'!$B$1:$BY$1,0))</f>
        <v>13.7</v>
      </c>
      <c r="AE38" s="117">
        <f>INDEX('נתוני 2011'!$B$1:$BY$35,MATCH('ריכוז ומחולל גרפים'!$A38,'נתוני 2011'!$B$1:$B$35,0),MATCH('ריכוז ומחולל גרפים'!AE$20,'נתוני 2011'!$B$1:$BY$1,0))</f>
        <v>16.5</v>
      </c>
      <c r="AF38" s="117" t="str">
        <f>INDEX('נתוני 2011'!$B$1:$BY$35,MATCH('ריכוז ומחולל גרפים'!$A38,'נתוני 2011'!$B$1:$B$35,0),MATCH('ריכוז ומחולל גרפים'!AF$20,'נתוני 2011'!$B$1:$BY$1,0))</f>
        <v>-</v>
      </c>
      <c r="AG38" s="117">
        <f>INDEX('נתוני 2011'!$B$1:$BY$35,MATCH('ריכוז ומחולל גרפים'!$A38,'נתוני 2011'!$B$1:$B$35,0),MATCH('ריכוז ומחולל גרפים'!AG$20,'נתוני 2011'!$B$1:$BY$1,0))</f>
        <v>18.5</v>
      </c>
      <c r="AH38" s="117">
        <f>INDEX('נתוני 2011'!$B$1:$BY$35,MATCH('ריכוז ומחולל גרפים'!$A38,'נתוני 2011'!$B$1:$B$35,0),MATCH('ריכוז ומחולל גרפים'!AH$20,'נתוני 2011'!$B$1:$BY$1,0))</f>
        <v>23.8</v>
      </c>
      <c r="AI38" s="117">
        <f>INDEX('נתוני 2011'!$B$1:$BY$35,MATCH('ריכוז ומחולל גרפים'!$A38,'נתוני 2011'!$B$1:$B$35,0),MATCH('ריכוז ומחולל גרפים'!AI$20,'נתוני 2011'!$B$1:$BY$1,0))</f>
        <v>5.3</v>
      </c>
      <c r="AJ38" s="117">
        <f>INDEX('נתוני 2011'!$B$1:$BY$35,MATCH('ריכוז ומחולל גרפים'!$A38,'נתוני 2011'!$B$1:$B$35,0),MATCH('ריכוז ומחולל גרפים'!AJ$20,'נתוני 2011'!$B$1:$BY$1,0))</f>
        <v>14</v>
      </c>
      <c r="AK38" s="117">
        <f>INDEX('נתוני 2011'!$B$1:$BY$35,MATCH('ריכוז ומחולל גרפים'!$A38,'נתוני 2011'!$B$1:$B$35,0),MATCH('ריכוז ומחולל גרפים'!AK$20,'נתוני 2011'!$B$1:$BY$1,0))</f>
        <v>24.7</v>
      </c>
      <c r="AL38" s="117">
        <f>INDEX('נתוני 2011'!$B$1:$BY$35,MATCH('ריכוז ומחולל גרפים'!$A38,'נתוני 2011'!$B$1:$B$35,0),MATCH('ריכוז ומחולל גרפים'!AL$20,'נתוני 2011'!$B$1:$BY$1,0))</f>
        <v>29.2</v>
      </c>
      <c r="AM38" s="117">
        <f>INDEX('נתוני 2011'!$B$1:$BY$35,MATCH('ריכוז ומחולל גרפים'!$A38,'נתוני 2011'!$B$1:$B$35,0),MATCH('ריכוז ומחולל גרפים'!AM$20,'נתוני 2011'!$B$1:$BY$1,0))</f>
        <v>14.6</v>
      </c>
      <c r="AN38" s="117" t="str">
        <f>INDEX('נתוני 2011'!$B$1:$BY$35,MATCH('ריכוז ומחולל גרפים'!$A38,'נתוני 2011'!$B$1:$B$35,0),MATCH('ריכוז ומחולל גרפים'!AN$20,'נתוני 2011'!$B$1:$BY$1,0))</f>
        <v>-</v>
      </c>
      <c r="AO38" s="117" t="str">
        <f>INDEX('נתוני 2011'!$B$1:$BY$35,MATCH('ריכוז ומחולל גרפים'!$A38,'נתוני 2011'!$B$1:$B$35,0),MATCH('ריכוז ומחולל גרפים'!AO$20,'נתוני 2011'!$B$1:$BY$1,0))</f>
        <v>-</v>
      </c>
      <c r="AP38" s="117">
        <f>INDEX('נתוני 2011'!$B$1:$BY$35,MATCH('ריכוז ומחולל גרפים'!$A38,'נתוני 2011'!$B$1:$B$35,0),MATCH('ריכוז ומחולל גרפים'!AP$20,'נתוני 2011'!$B$1:$BY$1,0))</f>
        <v>22.9</v>
      </c>
      <c r="AQ38" s="117">
        <f>INDEX('נתוני 2011'!$B$1:$BY$35,MATCH('ריכוז ומחולל גרפים'!$A38,'נתוני 2011'!$B$1:$B$35,0),MATCH('ריכוז ומחולל גרפים'!AQ$20,'נתוני 2011'!$B$1:$BY$1,0))</f>
        <v>29.8</v>
      </c>
      <c r="AR38" s="117">
        <f>INDEX('נתוני 2011'!$B$1:$BY$35,MATCH('ריכוז ומחולל גרפים'!$A38,'נתוני 2011'!$B$1:$B$35,0),MATCH('ריכוז ומחולל גרפים'!AR$20,'נתוני 2011'!$B$1:$BY$1,0))</f>
        <v>16.7</v>
      </c>
      <c r="AS38" s="117">
        <f>INDEX('נתוני 2011'!$B$1:$BY$35,MATCH('ריכוז ומחולל גרפים'!$A38,'נתוני 2011'!$B$1:$B$35,0),MATCH('ריכוז ומחולל גרפים'!AS$20,'נתוני 2011'!$B$1:$BY$1,0))</f>
        <v>24.3</v>
      </c>
      <c r="AT38" s="117" t="str">
        <f>INDEX('נתוני 2011'!$B$1:$BY$35,MATCH('ריכוז ומחולל גרפים'!$A38,'נתוני 2011'!$B$1:$B$35,0),MATCH('ריכוז ומחולל גרפים'!AT$20,'נתוני 2011'!$B$1:$BY$1,0))</f>
        <v>-</v>
      </c>
      <c r="AU38" s="117">
        <f>INDEX('נתוני 2011'!$B$1:$BY$35,MATCH('ריכוז ומחולל גרפים'!$A38,'נתוני 2011'!$B$1:$B$35,0),MATCH('ריכוז ומחולל גרפים'!AU$20,'נתוני 2011'!$B$1:$BY$1,0))</f>
        <v>15.9</v>
      </c>
      <c r="AV38" s="117">
        <f>INDEX('נתוני 2011'!$B$1:$BY$35,MATCH('ריכוז ומחולל גרפים'!$A38,'נתוני 2011'!$B$1:$B$35,0),MATCH('ריכוז ומחולל גרפים'!AV$20,'נתוני 2011'!$B$1:$BY$1,0))</f>
        <v>38.1</v>
      </c>
      <c r="AW38" s="117">
        <f>INDEX('נתוני 2011'!$B$1:$BY$35,MATCH('ריכוז ומחולל גרפים'!$A38,'נתוני 2011'!$B$1:$B$35,0),MATCH('ריכוז ומחולל גרפים'!AW$20,'נתוני 2011'!$B$1:$BY$1,0))</f>
        <v>25.6</v>
      </c>
      <c r="AX38" s="117">
        <f>INDEX('נתוני 2011'!$B$1:$BY$35,MATCH('ריכוז ומחולל גרפים'!$A38,'נתוני 2011'!$B$1:$B$35,0),MATCH('ריכוז ומחולל גרפים'!AX$20,'נתוני 2011'!$B$1:$BY$1,0))</f>
        <v>14.1</v>
      </c>
      <c r="AY38" s="117" t="str">
        <f>INDEX('נתוני 2011'!$B$1:$BY$35,MATCH('ריכוז ומחולל גרפים'!$A38,'נתוני 2011'!$B$1:$B$35,0),MATCH('ריכוז ומחולל גרפים'!AY$20,'נתוני 2011'!$B$1:$BY$1,0))</f>
        <v>-</v>
      </c>
      <c r="AZ38" s="117">
        <f>INDEX('נתוני 2011'!$B$1:$BY$35,MATCH('ריכוז ומחולל גרפים'!$A38,'נתוני 2011'!$B$1:$B$35,0),MATCH('ריכוז ומחולל גרפים'!AZ$20,'נתוני 2011'!$B$1:$BY$1,0))</f>
        <v>10.5</v>
      </c>
      <c r="BA38" s="117">
        <f>INDEX('נתוני 2011'!$B$1:$BY$35,MATCH('ריכוז ומחולל גרפים'!$A38,'נתוני 2011'!$B$1:$B$35,0),MATCH('ריכוז ומחולל גרפים'!BA$20,'נתוני 2011'!$B$1:$BY$1,0))</f>
        <v>23.4</v>
      </c>
      <c r="BB38" s="117">
        <f>INDEX('נתוני 2011'!$B$1:$BY$35,MATCH('ריכוז ומחולל גרפים'!$A38,'נתוני 2011'!$B$1:$B$35,0),MATCH('ריכוז ומחולל גרפים'!BB$20,'נתוני 2011'!$B$1:$BY$1,0))</f>
        <v>20.5</v>
      </c>
      <c r="BC38" s="117">
        <f>INDEX('נתוני 2011'!$B$1:$BY$35,MATCH('ריכוז ומחולל גרפים'!$A38,'נתוני 2011'!$B$1:$B$35,0),MATCH('ריכוז ומחולל גרפים'!BC$20,'נתוני 2011'!$B$1:$BY$1,0))</f>
        <v>13.6</v>
      </c>
      <c r="BD38" s="117">
        <f>INDEX('נתוני 2011'!$B$1:$BY$35,MATCH('ריכוז ומחולל גרפים'!$A38,'נתוני 2011'!$B$1:$B$35,0),MATCH('ריכוז ומחולל גרפים'!BD$20,'נתוני 2011'!$B$1:$BY$1,0))</f>
        <v>22.2</v>
      </c>
      <c r="BE38" s="117">
        <f>INDEX('נתוני 2011'!$B$1:$BY$35,MATCH('ריכוז ומחולל גרפים'!$A38,'נתוני 2011'!$B$1:$B$35,0),MATCH('ריכוז ומחולל גרפים'!BE$20,'נתוני 2011'!$B$1:$BY$1,0))</f>
        <v>25.5</v>
      </c>
      <c r="BF38" s="117" t="str">
        <f>INDEX('נתוני 2011'!$B$1:$BY$35,MATCH('ריכוז ומחולל גרפים'!$A38,'נתוני 2011'!$B$1:$B$35,0),MATCH('ריכוז ומחולל גרפים'!BF$20,'נתוני 2011'!$B$1:$BY$1,0))</f>
        <v>-</v>
      </c>
      <c r="BG38" s="117">
        <f>INDEX('נתוני 2011'!$B$1:$BY$35,MATCH('ריכוז ומחולל גרפים'!$A38,'נתוני 2011'!$B$1:$B$35,0),MATCH('ריכוז ומחולל גרפים'!BG$20,'נתוני 2011'!$B$1:$BY$1,0))</f>
        <v>11.1</v>
      </c>
      <c r="BH38" s="117">
        <f>INDEX('נתוני 2011'!$B$1:$BY$35,MATCH('ריכוז ומחולל גרפים'!$A38,'נתוני 2011'!$B$1:$B$35,0),MATCH('ריכוז ומחולל גרפים'!BH$20,'נתוני 2011'!$B$1:$BY$1,0))</f>
        <v>40</v>
      </c>
      <c r="BI38" s="117">
        <f>INDEX('נתוני 2011'!$B$1:$BY$35,MATCH('ריכוז ומחולל גרפים'!$A38,'נתוני 2011'!$B$1:$B$35,0),MATCH('ריכוז ומחולל גרפים'!BI$20,'נתוני 2011'!$B$1:$BY$1,0))</f>
        <v>32.9</v>
      </c>
      <c r="BJ38" s="117" t="str">
        <f>INDEX('נתוני 2011'!$B$1:$BY$35,MATCH('ריכוז ומחולל גרפים'!$A38,'נתוני 2011'!$B$1:$B$35,0),MATCH('ריכוז ומחולל גרפים'!BJ$20,'נתוני 2011'!$B$1:$BY$1,0))</f>
        <v>-</v>
      </c>
      <c r="BK38" s="117">
        <f>INDEX('נתוני 2011'!$B$1:$BY$35,MATCH('ריכוז ומחולל גרפים'!$A38,'נתוני 2011'!$B$1:$B$35,0),MATCH('ריכוז ומחולל גרפים'!BK$20,'נתוני 2011'!$B$1:$BY$1,0))</f>
        <v>28.6</v>
      </c>
      <c r="BL38" s="117">
        <f>INDEX('נתוני 2011'!$B$1:$BY$35,MATCH('ריכוז ומחולל גרפים'!$A38,'נתוני 2011'!$B$1:$B$35,0),MATCH('ריכוז ומחולל גרפים'!BL$20,'נתוני 2011'!$B$1:$BY$1,0))</f>
        <v>23.2</v>
      </c>
      <c r="BM38" s="117">
        <f>INDEX('נתוני 2011'!$B$1:$BY$35,MATCH('ריכוז ומחולל גרפים'!$A38,'נתוני 2011'!$B$1:$B$35,0),MATCH('ריכוז ומחולל גרפים'!BM$20,'נתוני 2011'!$B$1:$BY$1,0))</f>
        <v>20.3</v>
      </c>
      <c r="BN38" s="117">
        <f>INDEX('נתוני 2011'!$B$1:$BY$35,MATCH('ריכוז ומחולל גרפים'!$A38,'נתוני 2011'!$B$1:$B$35,0),MATCH('ריכוז ומחולל גרפים'!BN$20,'נתוני 2011'!$B$1:$BY$1,0))</f>
        <v>20</v>
      </c>
      <c r="BO38" s="117">
        <f>INDEX('נתוני 2011'!$B$1:$BY$35,MATCH('ריכוז ומחולל גרפים'!$A38,'נתוני 2011'!$B$1:$B$35,0),MATCH('ריכוז ומחולל גרפים'!BO$20,'נתוני 2011'!$B$1:$BY$1,0))</f>
        <v>9.9</v>
      </c>
      <c r="BP38" s="117">
        <f>INDEX('נתוני 2011'!$B$1:$BY$35,MATCH('ריכוז ומחולל גרפים'!$A38,'נתוני 2011'!$B$1:$B$35,0),MATCH('ריכוז ומחולל גרפים'!BP$20,'נתוני 2011'!$B$1:$BY$1,0))</f>
        <v>39.1</v>
      </c>
      <c r="BQ38" s="117" t="str">
        <f>INDEX('נתוני 2011'!$B$1:$BY$35,MATCH('ריכוז ומחולל גרפים'!$A38,'נתוני 2011'!$B$1:$B$35,0),MATCH('ריכוז ומחולל גרפים'!BQ$20,'נתוני 2011'!$B$1:$BY$1,0))</f>
        <v>-</v>
      </c>
      <c r="BR38" s="117">
        <f>INDEX('נתוני 2011'!$B$1:$BY$35,MATCH('ריכוז ומחולל גרפים'!$A38,'נתוני 2011'!$B$1:$B$35,0),MATCH('ריכוז ומחולל גרפים'!BR$20,'נתוני 2011'!$B$1:$BY$1,0))</f>
        <v>20.6</v>
      </c>
    </row>
    <row r="39" spans="1:70" ht="14.5" thickBot="1" x14ac:dyDescent="0.35">
      <c r="A39" s="6" t="s">
        <v>466</v>
      </c>
      <c r="B39" s="117" t="str">
        <f>INDEX('נתוני 2011'!$B$1:$BY$35,MATCH('ריכוז ומחולל גרפים'!$A39,'נתוני 2011'!$B$1:$B$35,0),MATCH('ריכוז ומחולל גרפים'!B$20,'נתוני 2011'!$B$1:$BY$1,0))</f>
        <v>-</v>
      </c>
      <c r="C39" s="117" t="str">
        <f>INDEX('נתוני 2011'!$B$1:$BY$35,MATCH('ריכוז ומחולל גרפים'!$A39,'נתוני 2011'!$B$1:$B$35,0),MATCH('ריכוז ומחולל גרפים'!C$20,'נתוני 2011'!$B$1:$BY$1,0))</f>
        <v>-</v>
      </c>
      <c r="D39" s="117">
        <f>INDEX('נתוני 2011'!$B$1:$BY$35,MATCH('ריכוז ומחולל גרפים'!$A39,'נתוני 2011'!$B$1:$B$35,0),MATCH('ריכוז ומחולל גרפים'!D$20,'נתוני 2011'!$B$1:$BY$1,0))</f>
        <v>35</v>
      </c>
      <c r="E39" s="117">
        <f>INDEX('נתוני 2011'!$B$1:$BY$35,MATCH('ריכוז ומחולל גרפים'!$A39,'נתוני 2011'!$B$1:$B$35,0),MATCH('ריכוז ומחולל גרפים'!E$20,'נתוני 2011'!$B$1:$BY$1,0))</f>
        <v>5.2</v>
      </c>
      <c r="F39" s="117">
        <f>INDEX('נתוני 2011'!$B$1:$BY$35,MATCH('ריכוז ומחולל גרפים'!$A39,'נתוני 2011'!$B$1:$B$35,0),MATCH('ריכוז ומחולל גרפים'!F$20,'נתוני 2011'!$B$1:$BY$1,0))</f>
        <v>33.299999999999997</v>
      </c>
      <c r="G39" s="117">
        <f>INDEX('נתוני 2011'!$B$1:$BY$35,MATCH('ריכוז ומחולל גרפים'!$A39,'נתוני 2011'!$B$1:$B$35,0),MATCH('ריכוז ומחולל גרפים'!G$20,'נתוני 2011'!$B$1:$BY$1,0))</f>
        <v>10.4</v>
      </c>
      <c r="H39" s="117">
        <f>INDEX('נתוני 2011'!$B$1:$BY$35,MATCH('ריכוז ומחולל גרפים'!$A39,'נתוני 2011'!$B$1:$B$35,0),MATCH('ריכוז ומחולל גרפים'!H$20,'נתוני 2011'!$B$1:$BY$1,0))</f>
        <v>14.4</v>
      </c>
      <c r="I39" s="117">
        <f>INDEX('נתוני 2011'!$B$1:$BY$35,MATCH('ריכוז ומחולל גרפים'!$A39,'נתוני 2011'!$B$1:$B$35,0),MATCH('ריכוז ומחולל גרפים'!I$20,'נתוני 2011'!$B$1:$BY$1,0))</f>
        <v>11.8</v>
      </c>
      <c r="J39" s="117">
        <f>INDEX('נתוני 2011'!$B$1:$BY$35,MATCH('ריכוז ומחולל גרפים'!$A39,'נתוני 2011'!$B$1:$B$35,0),MATCH('ריכוז ומחולל גרפים'!J$20,'נתוני 2011'!$B$1:$BY$1,0))</f>
        <v>7.6</v>
      </c>
      <c r="K39" s="117" t="str">
        <f>INDEX('נתוני 2011'!$B$1:$BY$35,MATCH('ריכוז ומחולל גרפים'!$A39,'נתוני 2011'!$B$1:$B$35,0),MATCH('ריכוז ומחולל גרפים'!K$20,'נתוני 2011'!$B$1:$BY$1,0))</f>
        <v>-</v>
      </c>
      <c r="L39" s="117">
        <f>INDEX('נתוני 2011'!$B$1:$BY$35,MATCH('ריכוז ומחולל גרפים'!$A39,'נתוני 2011'!$B$1:$B$35,0),MATCH('ריכוז ומחולל גרפים'!L$20,'נתוני 2011'!$B$1:$BY$1,0))</f>
        <v>8.5</v>
      </c>
      <c r="M39" s="117">
        <f>INDEX('נתוני 2011'!$B$1:$BY$35,MATCH('ריכוז ומחולל גרפים'!$A39,'נתוני 2011'!$B$1:$B$35,0),MATCH('ריכוז ומחולל גרפים'!M$20,'נתוני 2011'!$B$1:$BY$1,0))</f>
        <v>7.8</v>
      </c>
      <c r="N39" s="117">
        <f>INDEX('נתוני 2011'!$B$1:$BY$35,MATCH('ריכוז ומחולל גרפים'!$A39,'נתוני 2011'!$B$1:$B$35,0),MATCH('ריכוז ומחולל גרפים'!N$20,'נתוני 2011'!$B$1:$BY$1,0))</f>
        <v>17.100000000000001</v>
      </c>
      <c r="O39" s="117">
        <f>INDEX('נתוני 2011'!$B$1:$BY$35,MATCH('ריכוז ומחולל גרפים'!$A39,'נתוני 2011'!$B$1:$B$35,0),MATCH('ריכוז ומחולל גרפים'!O$20,'נתוני 2011'!$B$1:$BY$1,0))</f>
        <v>5.4</v>
      </c>
      <c r="P39" s="117">
        <f>INDEX('נתוני 2011'!$B$1:$BY$35,MATCH('ריכוז ומחולל גרפים'!$A39,'נתוני 2011'!$B$1:$B$35,0),MATCH('ריכוז ומחולל גרפים'!P$20,'נתוני 2011'!$B$1:$BY$1,0))</f>
        <v>15.2</v>
      </c>
      <c r="Q39" s="117">
        <f>INDEX('נתוני 2011'!$B$1:$BY$35,MATCH('ריכוז ומחולל גרפים'!$A39,'נתוני 2011'!$B$1:$B$35,0),MATCH('ריכוז ומחולל גרפים'!Q$20,'נתוני 2011'!$B$1:$BY$1,0))</f>
        <v>17.600000000000001</v>
      </c>
      <c r="R39" s="117">
        <f>INDEX('נתוני 2011'!$B$1:$BY$35,MATCH('ריכוז ומחולל גרפים'!$A39,'נתוני 2011'!$B$1:$B$35,0),MATCH('ריכוז ומחולל גרפים'!R$20,'נתוני 2011'!$B$1:$BY$1,0))</f>
        <v>20</v>
      </c>
      <c r="S39" s="117">
        <f>INDEX('נתוני 2011'!$B$1:$BY$35,MATCH('ריכוז ומחולל גרפים'!$A39,'נתוני 2011'!$B$1:$B$35,0),MATCH('ריכוז ומחולל גרפים'!S$20,'נתוני 2011'!$B$1:$BY$1,0))</f>
        <v>21.9</v>
      </c>
      <c r="T39" s="117">
        <f>INDEX('נתוני 2011'!$B$1:$BY$35,MATCH('ריכוז ומחולל גרפים'!$A39,'נתוני 2011'!$B$1:$B$35,0),MATCH('ריכוז ומחולל גרפים'!T$20,'נתוני 2011'!$B$1:$BY$1,0))</f>
        <v>9.4</v>
      </c>
      <c r="U39" s="117">
        <f>INDEX('נתוני 2011'!$B$1:$BY$35,MATCH('ריכוז ומחולל גרפים'!$A39,'נתוני 2011'!$B$1:$B$35,0),MATCH('ריכוז ומחולל גרפים'!U$20,'נתוני 2011'!$B$1:$BY$1,0))</f>
        <v>17</v>
      </c>
      <c r="V39" s="117">
        <f>INDEX('נתוני 2011'!$B$1:$BY$35,MATCH('ריכוז ומחולל גרפים'!$A39,'נתוני 2011'!$B$1:$B$35,0),MATCH('ריכוז ומחולל גרפים'!V$20,'נתוני 2011'!$B$1:$BY$1,0))</f>
        <v>11.7</v>
      </c>
      <c r="W39" s="117">
        <f>INDEX('נתוני 2011'!$B$1:$BY$35,MATCH('ריכוז ומחולל גרפים'!$A39,'נתוני 2011'!$B$1:$B$35,0),MATCH('ריכוז ומחולל גרפים'!W$20,'נתוני 2011'!$B$1:$BY$1,0))</f>
        <v>19.600000000000001</v>
      </c>
      <c r="X39" s="117" t="str">
        <f>INDEX('נתוני 2011'!$B$1:$BY$35,MATCH('ריכוז ומחולל גרפים'!$A39,'נתוני 2011'!$B$1:$B$35,0),MATCH('ריכוז ומחולל גרפים'!X$20,'נתוני 2011'!$B$1:$BY$1,0))</f>
        <v>-</v>
      </c>
      <c r="Y39" s="117">
        <f>INDEX('נתוני 2011'!$B$1:$BY$35,MATCH('ריכוז ומחולל גרפים'!$A39,'נתוני 2011'!$B$1:$B$35,0),MATCH('ריכוז ומחולל גרפים'!Y$20,'נתוני 2011'!$B$1:$BY$1,0))</f>
        <v>20</v>
      </c>
      <c r="Z39" s="117" t="str">
        <f>INDEX('נתוני 2011'!$B$1:$BY$35,MATCH('ריכוז ומחולל גרפים'!$A39,'נתוני 2011'!$B$1:$B$35,0),MATCH('ריכוז ומחולל גרפים'!Z$20,'נתוני 2011'!$B$1:$BY$1,0))</f>
        <v>-</v>
      </c>
      <c r="AA39" s="117">
        <f>INDEX('נתוני 2011'!$B$1:$BY$35,MATCH('ריכוז ומחולל גרפים'!$A39,'נתוני 2011'!$B$1:$B$35,0),MATCH('ריכוז ומחולל גרפים'!AA$20,'נתוני 2011'!$B$1:$BY$1,0))</f>
        <v>20</v>
      </c>
      <c r="AB39" s="117">
        <f>INDEX('נתוני 2011'!$B$1:$BY$35,MATCH('ריכוז ומחולל גרפים'!$A39,'נתוני 2011'!$B$1:$B$35,0),MATCH('ריכוז ומחולל גרפים'!AB$20,'נתוני 2011'!$B$1:$BY$1,0))</f>
        <v>100</v>
      </c>
      <c r="AC39" s="117">
        <f>INDEX('נתוני 2011'!$B$1:$BY$35,MATCH('ריכוז ומחולל גרפים'!$A39,'נתוני 2011'!$B$1:$B$35,0),MATCH('ריכוז ומחולל גרפים'!AC$20,'נתוני 2011'!$B$1:$BY$1,0))</f>
        <v>7.1</v>
      </c>
      <c r="AD39" s="117">
        <f>INDEX('נתוני 2011'!$B$1:$BY$35,MATCH('ריכוז ומחולל גרפים'!$A39,'נתוני 2011'!$B$1:$B$35,0),MATCH('ריכוז ומחולל גרפים'!AD$20,'נתוני 2011'!$B$1:$BY$1,0))</f>
        <v>11.6</v>
      </c>
      <c r="AE39" s="117">
        <f>INDEX('נתוני 2011'!$B$1:$BY$35,MATCH('ריכוז ומחולל גרפים'!$A39,'נתוני 2011'!$B$1:$B$35,0),MATCH('ריכוז ומחולל גרפים'!AE$20,'נתוני 2011'!$B$1:$BY$1,0))</f>
        <v>20.6</v>
      </c>
      <c r="AF39" s="117" t="str">
        <f>INDEX('נתוני 2011'!$B$1:$BY$35,MATCH('ריכוז ומחולל גרפים'!$A39,'נתוני 2011'!$B$1:$B$35,0),MATCH('ריכוז ומחולל גרפים'!AF$20,'נתוני 2011'!$B$1:$BY$1,0))</f>
        <v>-</v>
      </c>
      <c r="AG39" s="117">
        <f>INDEX('נתוני 2011'!$B$1:$BY$35,MATCH('ריכוז ומחולל גרפים'!$A39,'נתוני 2011'!$B$1:$B$35,0),MATCH('ריכוז ומחולל גרפים'!AG$20,'נתוני 2011'!$B$1:$BY$1,0))</f>
        <v>13.4</v>
      </c>
      <c r="AH39" s="117">
        <f>INDEX('נתוני 2011'!$B$1:$BY$35,MATCH('ריכוז ומחולל גרפים'!$A39,'נתוני 2011'!$B$1:$B$35,0),MATCH('ריכוז ומחולל גרפים'!AH$20,'נתוני 2011'!$B$1:$BY$1,0))</f>
        <v>11.9</v>
      </c>
      <c r="AI39" s="117">
        <f>INDEX('נתוני 2011'!$B$1:$BY$35,MATCH('ריכוז ומחולל גרפים'!$A39,'נתוני 2011'!$B$1:$B$35,0),MATCH('ריכוז ומחולל גרפים'!AI$20,'נתוני 2011'!$B$1:$BY$1,0))</f>
        <v>7</v>
      </c>
      <c r="AJ39" s="117">
        <f>INDEX('נתוני 2011'!$B$1:$BY$35,MATCH('ריכוז ומחולל גרפים'!$A39,'נתוני 2011'!$B$1:$B$35,0),MATCH('ריכוז ומחולל גרפים'!AJ$20,'נתוני 2011'!$B$1:$BY$1,0))</f>
        <v>15.9</v>
      </c>
      <c r="AK39" s="117">
        <f>INDEX('נתוני 2011'!$B$1:$BY$35,MATCH('ריכוז ומחולל גרפים'!$A39,'נתוני 2011'!$B$1:$B$35,0),MATCH('ריכוז ומחולל גרפים'!AK$20,'נתוני 2011'!$B$1:$BY$1,0))</f>
        <v>11</v>
      </c>
      <c r="AL39" s="117">
        <f>INDEX('נתוני 2011'!$B$1:$BY$35,MATCH('ריכוז ומחולל גרפים'!$A39,'נתוני 2011'!$B$1:$B$35,0),MATCH('ריכוז ומחולל גרפים'!AL$20,'נתוני 2011'!$B$1:$BY$1,0))</f>
        <v>6.3</v>
      </c>
      <c r="AM39" s="117">
        <f>INDEX('נתוני 2011'!$B$1:$BY$35,MATCH('ריכוז ומחולל גרפים'!$A39,'נתוני 2011'!$B$1:$B$35,0),MATCH('ריכוז ומחולל גרפים'!AM$20,'נתוני 2011'!$B$1:$BY$1,0))</f>
        <v>8.4</v>
      </c>
      <c r="AN39" s="117">
        <f>INDEX('נתוני 2011'!$B$1:$BY$35,MATCH('ריכוז ומחולל גרפים'!$A39,'נתוני 2011'!$B$1:$B$35,0),MATCH('ריכוז ומחולל גרפים'!AN$20,'נתוני 2011'!$B$1:$BY$1,0))</f>
        <v>20</v>
      </c>
      <c r="AO39" s="117" t="str">
        <f>INDEX('נתוני 2011'!$B$1:$BY$35,MATCH('ריכוז ומחולל גרפים'!$A39,'נתוני 2011'!$B$1:$B$35,0),MATCH('ריכוז ומחולל גרפים'!AO$20,'נתוני 2011'!$B$1:$BY$1,0))</f>
        <v>-</v>
      </c>
      <c r="AP39" s="117">
        <f>INDEX('נתוני 2011'!$B$1:$BY$35,MATCH('ריכוז ומחולל גרפים'!$A39,'נתוני 2011'!$B$1:$B$35,0),MATCH('ריכוז ומחולל גרפים'!AP$20,'נתוני 2011'!$B$1:$BY$1,0))</f>
        <v>10.6</v>
      </c>
      <c r="AQ39" s="117">
        <f>INDEX('נתוני 2011'!$B$1:$BY$35,MATCH('ריכוז ומחולל גרפים'!$A39,'נתוני 2011'!$B$1:$B$35,0),MATCH('ריכוז ומחולל גרפים'!AQ$20,'נתוני 2011'!$B$1:$BY$1,0))</f>
        <v>21.3</v>
      </c>
      <c r="AR39" s="117">
        <f>INDEX('נתוני 2011'!$B$1:$BY$35,MATCH('ריכוז ומחולל גרפים'!$A39,'נתוני 2011'!$B$1:$B$35,0),MATCH('ריכוז ומחולל גרפים'!AR$20,'נתוני 2011'!$B$1:$BY$1,0))</f>
        <v>8.3000000000000007</v>
      </c>
      <c r="AS39" s="117">
        <f>INDEX('נתוני 2011'!$B$1:$BY$35,MATCH('ריכוז ומחולל גרפים'!$A39,'נתוני 2011'!$B$1:$B$35,0),MATCH('ריכוז ומחולל גרפים'!AS$20,'נתוני 2011'!$B$1:$BY$1,0))</f>
        <v>23.7</v>
      </c>
      <c r="AT39" s="117" t="str">
        <f>INDEX('נתוני 2011'!$B$1:$BY$35,MATCH('ריכוז ומחולל גרפים'!$A39,'נתוני 2011'!$B$1:$B$35,0),MATCH('ריכוז ומחולל גרפים'!AT$20,'נתוני 2011'!$B$1:$BY$1,0))</f>
        <v>-</v>
      </c>
      <c r="AU39" s="117">
        <f>INDEX('נתוני 2011'!$B$1:$BY$35,MATCH('ריכוז ומחולל גרפים'!$A39,'נתוני 2011'!$B$1:$B$35,0),MATCH('ריכוז ומחולל גרפים'!AU$20,'נתוני 2011'!$B$1:$BY$1,0))</f>
        <v>8.1999999999999993</v>
      </c>
      <c r="AV39" s="117">
        <f>INDEX('נתוני 2011'!$B$1:$BY$35,MATCH('ריכוז ומחולל גרפים'!$A39,'נתוני 2011'!$B$1:$B$35,0),MATCH('ריכוז ומחולל גרפים'!AV$20,'נתוני 2011'!$B$1:$BY$1,0))</f>
        <v>19</v>
      </c>
      <c r="AW39" s="117">
        <f>INDEX('נתוני 2011'!$B$1:$BY$35,MATCH('ריכוז ומחולל גרפים'!$A39,'נתוני 2011'!$B$1:$B$35,0),MATCH('ריכוז ומחולל גרפים'!AW$20,'נתוני 2011'!$B$1:$BY$1,0))</f>
        <v>18.399999999999999</v>
      </c>
      <c r="AX39" s="117">
        <f>INDEX('נתוני 2011'!$B$1:$BY$35,MATCH('ריכוז ומחולל גרפים'!$A39,'נתוני 2011'!$B$1:$B$35,0),MATCH('ריכוז ומחולל גרפים'!AX$20,'נתוני 2011'!$B$1:$BY$1,0))</f>
        <v>4.8</v>
      </c>
      <c r="AY39" s="117" t="str">
        <f>INDEX('נתוני 2011'!$B$1:$BY$35,MATCH('ריכוז ומחולל גרפים'!$A39,'נתוני 2011'!$B$1:$B$35,0),MATCH('ריכוז ומחולל גרפים'!AY$20,'נתוני 2011'!$B$1:$BY$1,0))</f>
        <v>-</v>
      </c>
      <c r="AZ39" s="117">
        <f>INDEX('נתוני 2011'!$B$1:$BY$35,MATCH('ריכוז ומחולל גרפים'!$A39,'נתוני 2011'!$B$1:$B$35,0),MATCH('ריכוז ומחולל גרפים'!AZ$20,'נתוני 2011'!$B$1:$BY$1,0))</f>
        <v>10.5</v>
      </c>
      <c r="BA39" s="117">
        <f>INDEX('נתוני 2011'!$B$1:$BY$35,MATCH('ריכוז ומחולל גרפים'!$A39,'נתוני 2011'!$B$1:$B$35,0),MATCH('ריכוז ומחולל גרפים'!BA$20,'נתוני 2011'!$B$1:$BY$1,0))</f>
        <v>25</v>
      </c>
      <c r="BB39" s="117">
        <f>INDEX('נתוני 2011'!$B$1:$BY$35,MATCH('ריכוז ומחולל גרפים'!$A39,'נתוני 2011'!$B$1:$B$35,0),MATCH('ריכוז ומחולל גרפים'!BB$20,'נתוני 2011'!$B$1:$BY$1,0))</f>
        <v>27.3</v>
      </c>
      <c r="BC39" s="117">
        <f>INDEX('נתוני 2011'!$B$1:$BY$35,MATCH('ריכוז ומחולל גרפים'!$A39,'נתוני 2011'!$B$1:$B$35,0),MATCH('ריכוז ומחולל גרפים'!BC$20,'נתוני 2011'!$B$1:$BY$1,0))</f>
        <v>7.6</v>
      </c>
      <c r="BD39" s="117">
        <f>INDEX('נתוני 2011'!$B$1:$BY$35,MATCH('ריכוז ומחולל גרפים'!$A39,'נתוני 2011'!$B$1:$B$35,0),MATCH('ריכוז ומחולל גרפים'!BD$20,'נתוני 2011'!$B$1:$BY$1,0))</f>
        <v>10.4</v>
      </c>
      <c r="BE39" s="117">
        <f>INDEX('נתוני 2011'!$B$1:$BY$35,MATCH('ריכוז ומחולל גרפים'!$A39,'נתוני 2011'!$B$1:$B$35,0),MATCH('ריכוז ומחולל גרפים'!BE$20,'נתוני 2011'!$B$1:$BY$1,0))</f>
        <v>11.8</v>
      </c>
      <c r="BF39" s="117">
        <f>INDEX('נתוני 2011'!$B$1:$BY$35,MATCH('ריכוז ומחולל גרפים'!$A39,'נתוני 2011'!$B$1:$B$35,0),MATCH('ריכוז ומחולל גרפים'!BF$20,'נתוני 2011'!$B$1:$BY$1,0))</f>
        <v>71.400000000000006</v>
      </c>
      <c r="BG39" s="117" t="str">
        <f>INDEX('נתוני 2011'!$B$1:$BY$35,MATCH('ריכוז ומחולל גרפים'!$A39,'נתוני 2011'!$B$1:$B$35,0),MATCH('ריכוז ומחולל גרפים'!BG$20,'נתוני 2011'!$B$1:$BY$1,0))</f>
        <v>-</v>
      </c>
      <c r="BH39" s="117" t="str">
        <f>INDEX('נתוני 2011'!$B$1:$BY$35,MATCH('ריכוז ומחולל גרפים'!$A39,'נתוני 2011'!$B$1:$B$35,0),MATCH('ריכוז ומחולל גרפים'!BH$20,'נתוני 2011'!$B$1:$BY$1,0))</f>
        <v>-</v>
      </c>
      <c r="BI39" s="117">
        <f>INDEX('נתוני 2011'!$B$1:$BY$35,MATCH('ריכוז ומחולל גרפים'!$A39,'נתוני 2011'!$B$1:$B$35,0),MATCH('ריכוז ומחולל גרפים'!BI$20,'נתוני 2011'!$B$1:$BY$1,0))</f>
        <v>17.100000000000001</v>
      </c>
      <c r="BJ39" s="117" t="str">
        <f>INDEX('נתוני 2011'!$B$1:$BY$35,MATCH('ריכוז ומחולל גרפים'!$A39,'נתוני 2011'!$B$1:$B$35,0),MATCH('ריכוז ומחולל גרפים'!BJ$20,'נתוני 2011'!$B$1:$BY$1,0))</f>
        <v>-</v>
      </c>
      <c r="BK39" s="117">
        <f>INDEX('נתוני 2011'!$B$1:$BY$35,MATCH('ריכוז ומחולל גרפים'!$A39,'נתוני 2011'!$B$1:$B$35,0),MATCH('ריכוז ומחולל גרפים'!BK$20,'נתוני 2011'!$B$1:$BY$1,0))</f>
        <v>15.1</v>
      </c>
      <c r="BL39" s="117">
        <f>INDEX('נתוני 2011'!$B$1:$BY$35,MATCH('ריכוז ומחולל גרפים'!$A39,'נתוני 2011'!$B$1:$B$35,0),MATCH('ריכוז ומחולל גרפים'!BL$20,'נתוני 2011'!$B$1:$BY$1,0))</f>
        <v>8.1</v>
      </c>
      <c r="BM39" s="117">
        <f>INDEX('נתוני 2011'!$B$1:$BY$35,MATCH('ריכוז ומחולל גרפים'!$A39,'נתוני 2011'!$B$1:$B$35,0),MATCH('ריכוז ומחולל גרפים'!BM$20,'נתוני 2011'!$B$1:$BY$1,0))</f>
        <v>13.3</v>
      </c>
      <c r="BN39" s="117">
        <f>INDEX('נתוני 2011'!$B$1:$BY$35,MATCH('ריכוז ומחולל גרפים'!$A39,'נתוני 2011'!$B$1:$B$35,0),MATCH('ריכוז ומחולל גרפים'!BN$20,'נתוני 2011'!$B$1:$BY$1,0))</f>
        <v>20</v>
      </c>
      <c r="BO39" s="117">
        <f>INDEX('נתוני 2011'!$B$1:$BY$35,MATCH('ריכוז ומחולל גרפים'!$A39,'נתוני 2011'!$B$1:$B$35,0),MATCH('ריכוז ומחולל גרפים'!BO$20,'נתוני 2011'!$B$1:$BY$1,0))</f>
        <v>12.1</v>
      </c>
      <c r="BP39" s="117">
        <f>INDEX('נתוני 2011'!$B$1:$BY$35,MATCH('ריכוז ומחולל גרפים'!$A39,'נתוני 2011'!$B$1:$B$35,0),MATCH('ריכוז ומחולל גרפים'!BP$20,'נתוני 2011'!$B$1:$BY$1,0))</f>
        <v>13</v>
      </c>
      <c r="BQ39" s="117" t="str">
        <f>INDEX('נתוני 2011'!$B$1:$BY$35,MATCH('ריכוז ומחולל גרפים'!$A39,'נתוני 2011'!$B$1:$B$35,0),MATCH('ריכוז ומחולל גרפים'!BQ$20,'נתוני 2011'!$B$1:$BY$1,0))</f>
        <v>-</v>
      </c>
      <c r="BR39" s="117">
        <f>INDEX('נתוני 2011'!$B$1:$BY$35,MATCH('ריכוז ומחולל גרפים'!$A39,'נתוני 2011'!$B$1:$B$35,0),MATCH('ריכוז ומחולל גרפים'!BR$20,'נתוני 2011'!$B$1:$BY$1,0))</f>
        <v>12.3</v>
      </c>
    </row>
    <row r="41" spans="1:70" x14ac:dyDescent="0.3">
      <c r="A41" s="113" t="s">
        <v>6290</v>
      </c>
      <c r="B41" s="121">
        <v>1</v>
      </c>
      <c r="C41" s="121">
        <v>2</v>
      </c>
      <c r="D41" s="121">
        <v>3</v>
      </c>
      <c r="E41" s="121">
        <v>4</v>
      </c>
      <c r="F41" s="121">
        <v>5</v>
      </c>
      <c r="G41" s="121">
        <v>6</v>
      </c>
      <c r="H41" s="121">
        <v>7</v>
      </c>
      <c r="I41" s="121">
        <v>8</v>
      </c>
      <c r="J41" s="121">
        <v>9</v>
      </c>
    </row>
    <row r="42" spans="1:70" x14ac:dyDescent="0.3">
      <c r="A42" s="120" t="s">
        <v>6309</v>
      </c>
      <c r="B42" s="122">
        <f>SUMIF($B$5:$BR$5,B41,$B$3:$BR$3)/SUMIF($B$5:$BR$5,B41,$B$2:$BR$2)</f>
        <v>0</v>
      </c>
      <c r="C42" s="122">
        <f t="shared" ref="C42:J42" si="6">SUMIF($B$5:$BR$5,C41,$B$3:$BR$3)/SUMIF($B$5:$BR$5,C41,$B$2:$BR$2)</f>
        <v>0</v>
      </c>
      <c r="D42" s="122">
        <f t="shared" si="6"/>
        <v>2.2988505747126436E-2</v>
      </c>
      <c r="E42" s="122">
        <f t="shared" si="6"/>
        <v>0.10638297872340426</v>
      </c>
      <c r="F42" s="122">
        <f t="shared" si="6"/>
        <v>0.102880658436214</v>
      </c>
      <c r="G42" s="122">
        <f t="shared" si="6"/>
        <v>0.15412186379928317</v>
      </c>
      <c r="H42" s="122">
        <f t="shared" si="6"/>
        <v>0.13815789473684212</v>
      </c>
      <c r="I42" s="122">
        <f t="shared" si="6"/>
        <v>0.20289855072463769</v>
      </c>
      <c r="J42" s="122">
        <f t="shared" si="6"/>
        <v>0.19148936170212766</v>
      </c>
    </row>
    <row r="43" spans="1:70" x14ac:dyDescent="0.3">
      <c r="A43" s="120" t="s">
        <v>6310</v>
      </c>
      <c r="B43" s="122">
        <f>SUMIF($B$24:$BR$24,B41,$B$22:$BR$22)/SUMIF($B$24:$BR$24,B41,$B$21:$BR$21)</f>
        <v>0</v>
      </c>
      <c r="C43" s="122">
        <f t="shared" ref="C43:J43" si="7">SUMIF($B$24:$BR$24,C41,$B$22:$BR$22)/SUMIF($B$24:$BR$24,C41,$B$21:$BR$21)</f>
        <v>0</v>
      </c>
      <c r="D43" s="122">
        <f t="shared" si="7"/>
        <v>2.2727272727272728E-2</v>
      </c>
      <c r="E43" s="122">
        <f t="shared" si="7"/>
        <v>9.375E-2</v>
      </c>
      <c r="F43" s="122">
        <f t="shared" si="7"/>
        <v>0.19148936170212766</v>
      </c>
      <c r="G43" s="122">
        <f t="shared" si="7"/>
        <v>0.11678832116788321</v>
      </c>
      <c r="H43" s="122">
        <f t="shared" si="7"/>
        <v>0.19191919191919191</v>
      </c>
      <c r="I43" s="122">
        <f t="shared" si="7"/>
        <v>0.29585798816568049</v>
      </c>
      <c r="J43" s="122">
        <f t="shared" si="7"/>
        <v>0.33333333333333331</v>
      </c>
    </row>
    <row r="44" spans="1:70" x14ac:dyDescent="0.3">
      <c r="B44"/>
    </row>
    <row r="45" spans="1:70" x14ac:dyDescent="0.3">
      <c r="A45" s="113" t="s">
        <v>6291</v>
      </c>
      <c r="B45" s="121" t="s">
        <v>6303</v>
      </c>
      <c r="C45" s="121" t="s">
        <v>6304</v>
      </c>
      <c r="D45" s="121" t="s">
        <v>6292</v>
      </c>
    </row>
    <row r="46" spans="1:70" x14ac:dyDescent="0.3">
      <c r="A46" s="120" t="s">
        <v>6309</v>
      </c>
      <c r="B46" s="125">
        <f>SUMIF($B$9:$BR$9,"-",$B$3:$BR$3)/SUMIF($B$9:$BR$9,"-",$B$2:$BR$2)</f>
        <v>0.12719298245614036</v>
      </c>
      <c r="C46" s="125">
        <f>SUMIF($B$9:$BR$9,"&gt;90",$B$3:$BR$3)/SUMIF($B$9:$BR$9,"&gt;90",$B$2:$BR$2)</f>
        <v>0</v>
      </c>
      <c r="D46" s="125">
        <f>(BS3-SUMIF($B$9:$BR$9,"-",$B$3:$BR$3)-SUMIF($B$9:$BR$9,"&gt;90",$B$3:$BR$3))/(BS2-SUMIF($B$9:$BR$9,"-",$B$2:$BR$2)-SUMIF($B$9:$BR$9,"&gt;90",$B$2:$BR$2))</f>
        <v>0.17307692307692307</v>
      </c>
    </row>
    <row r="47" spans="1:70" x14ac:dyDescent="0.3">
      <c r="A47" s="120" t="s">
        <v>6310</v>
      </c>
      <c r="B47" s="125">
        <f>SUMIF($B$30:$BR$30,"-",$B$22:$BR$22)/SUMIF($B$30:$BR$30,"-",$B$21:$BR$21)</f>
        <v>0.16557734204793029</v>
      </c>
      <c r="C47" s="125">
        <f>SUMIF($B$30:$BR$30,"&gt;90",$B$22:$BR$22)/SUMIF($B$30:$BR$30,"&gt;90",$B$21:$BR$21)</f>
        <v>0</v>
      </c>
      <c r="D47" s="125">
        <f>(B22-SUMIF($B$30:$BR$30,"-",$B$22:$BR$22)-SUMIF($B$30:$BR$30,"&gt;90",$B$22:$BR$22))/(B21-SUMIF($B$30:$BR$30,"-",$B$21:$BR$21)-SUMIF($B$30:$BR$30,"&gt;90",$B$21:$BR$21))</f>
        <v>0.14671814671814673</v>
      </c>
    </row>
    <row r="49" spans="1:7" ht="42" x14ac:dyDescent="0.3">
      <c r="A49" s="113" t="s">
        <v>6293</v>
      </c>
      <c r="B49" s="123" t="s">
        <v>6294</v>
      </c>
      <c r="C49" s="123" t="s">
        <v>6295</v>
      </c>
      <c r="D49" s="123" t="s">
        <v>6296</v>
      </c>
      <c r="E49" s="123" t="s">
        <v>6297</v>
      </c>
    </row>
    <row r="50" spans="1:7" x14ac:dyDescent="0.3">
      <c r="A50" s="120" t="s">
        <v>6309</v>
      </c>
      <c r="B50" s="125">
        <f>SUMIF($B$11:$BR$11,"&gt;15",$B$3:$BR$3)/SUMIF($B$11:$BR$11,"&gt;15",$B$2:$BR$2)</f>
        <v>0.155</v>
      </c>
      <c r="C50" s="125">
        <f>SUMIF($B$11:$BR$11,"&lt;10",$B$3:$BR$3)/SUMIF($B$11:$BR$11,"&lt;10",$B$2:$BR$2)</f>
        <v>8.5877862595419852E-2</v>
      </c>
      <c r="D50" s="125">
        <f>SUMIF($B$12:$BR$12,"&lt;25",$B$3:$BR$3)/SUMIF($B$12:$BR$12,"&lt;25",$B$2:$BR$2)</f>
        <v>0.16541353383458646</v>
      </c>
      <c r="E50" s="125">
        <f>SUMIF($B$12:$BR$12,"&gt;40",$B$3:$BR$3)/SUMIF($B$12:$BR$12,"&gt;40",$B$2:$BR$2)</f>
        <v>4.1353383458646614E-2</v>
      </c>
    </row>
    <row r="51" spans="1:7" x14ac:dyDescent="0.3">
      <c r="A51" s="120" t="s">
        <v>6310</v>
      </c>
      <c r="B51" s="125">
        <f>SUMIF($B$32:$BR$32,"&gt;15",$B$22:$BR$22)/SUMIF($B$32:$BR$32,"&gt;15",$B$21:$BR$21)</f>
        <v>0.24603174603174602</v>
      </c>
      <c r="C51" s="125">
        <f>SUMIF($B$32:$BR$32,"&lt;10",$B$22:$BR$22)/SUMIF($B$32:$BR$32,"&lt;10",$B$21:$BR$21)</f>
        <v>8.3682008368200833E-2</v>
      </c>
      <c r="D51" s="125">
        <f>SUMIF($B$33:$BR$33,"&lt;25",$B$22:$BR$22)/SUMIF($B$33:$BR$33,"&lt;25",$B$21:$BR$21)</f>
        <v>0.23717948717948717</v>
      </c>
      <c r="E51" s="125">
        <f>SUMIF($B$33:$BR$33,"&gt;40",$B$22:$BR$22)/SUMIF($B$33:$BR$33,"&gt;40",$B$21:$BR$21)</f>
        <v>4.3243243243243246E-2</v>
      </c>
    </row>
    <row r="53" spans="1:7" ht="28" x14ac:dyDescent="0.3">
      <c r="A53" s="113" t="s">
        <v>6298</v>
      </c>
      <c r="B53" s="123" t="s">
        <v>6299</v>
      </c>
      <c r="C53" s="121" t="s">
        <v>6301</v>
      </c>
      <c r="D53" s="123" t="s">
        <v>6302</v>
      </c>
      <c r="E53" s="123" t="s">
        <v>6300</v>
      </c>
    </row>
    <row r="54" spans="1:7" x14ac:dyDescent="0.3">
      <c r="A54" s="120" t="s">
        <v>6309</v>
      </c>
      <c r="B54" s="125">
        <f>SUMIF($B$14:$BR$14,"&lt;10",$B$3:$BR$3)/SUMIF($B$14:$BR$14,"&lt;10",$B$2:$BR$2)</f>
        <v>8.1081081081081086E-2</v>
      </c>
      <c r="C54" s="125">
        <f>(SUMIF($B$14:$BR$14,"&lt;20",$B$3:$BR$3)-SUMIF($B$14:$BR$14,"&lt;10",$B$3:$BR$3))/(SUMIF($B$14:$BR$14,"&lt;20",$B$2:$BR$2)-SUMIF($B$14:$BR$14,"&lt;10",$B$2:$BR$2))</f>
        <v>0.13968253968253969</v>
      </c>
      <c r="D54" s="125">
        <f>(SUMIF($B$14:$BR$14,"&gt;20",$B$3:$BR$3)-SUMIF($B$14:$BR$14,"&gt;30",$B$3:$BR$3))/(SUMIF($B$14:$BR$14,"&gt;20",$B$2:$BR$2)-SUMIF($B$14:$BR$14,"&gt;30",$B$2:$BR$2))</f>
        <v>0.14189189189189189</v>
      </c>
      <c r="E54" s="125">
        <f>SUMIF($B$14:$BR$14,"&gt;30",$B$3:$BR$3)/SUMIF($B$14:$BR$14,"&gt;30",$B$2:$BR$2)</f>
        <v>0.10160427807486631</v>
      </c>
    </row>
    <row r="55" spans="1:7" x14ac:dyDescent="0.3">
      <c r="A55" s="120" t="s">
        <v>6310</v>
      </c>
      <c r="B55" s="125">
        <f>SUMIF($B$35:$BR$35,"&lt;10",$B$22:$BR$22)/SUMIF($B$35:$BR$35,"&lt;10",$B$21:$BR$21)</f>
        <v>0.11405835543766578</v>
      </c>
      <c r="C55" s="125">
        <f>(SUMIF($B$35:$BR$35,"&lt;20",$B$22:$BR$22)-SUMIF($B$35:$BR$35,"&lt;10",$B$22:$BR$22))/(SUMIF($B$35:$BR$35,"&lt;20",$B$21:$BR$21)-SUMIF($B$35:$BR$35,"&lt;10",$B$21:$BR$21))</f>
        <v>0.14666666666666667</v>
      </c>
      <c r="D55" s="125">
        <f>(SUMIF($B$35:$BR$35,"&gt;20",$B$22:$BR$22)-SUMIF($B$35:$BR$35,"&gt;30",$B$22:$BR$22))/(SUMIF($B$35:$BR$35,"&gt;20",$B$21:$BR$21)-SUMIF($B$35:$BR$35,"&gt;30",$B$21:$BR$21))</f>
        <v>0.17721518987341772</v>
      </c>
      <c r="E55" s="125">
        <f>SUMIF($B$35:$BR$35,"&gt;30",$B$22:$BR$22)/SUMIF($B$35:$BR$35,"&gt;30",$B$21:$BR$21)</f>
        <v>0.20858895705521471</v>
      </c>
    </row>
    <row r="57" spans="1:7" x14ac:dyDescent="0.3">
      <c r="A57" s="114" t="s">
        <v>6305</v>
      </c>
      <c r="B57" s="121">
        <v>2008</v>
      </c>
      <c r="C57" s="121">
        <v>2013</v>
      </c>
    </row>
    <row r="58" spans="1:7" x14ac:dyDescent="0.3">
      <c r="A58" s="114" t="s">
        <v>6308</v>
      </c>
      <c r="B58" s="124">
        <f>BS7</f>
        <v>5338.9000000000005</v>
      </c>
      <c r="C58" s="124">
        <f>BS28</f>
        <v>6400.3</v>
      </c>
    </row>
    <row r="59" spans="1:7" x14ac:dyDescent="0.3">
      <c r="A59" s="114" t="s">
        <v>6307</v>
      </c>
      <c r="B59" s="124">
        <f>BS2</f>
        <v>1202</v>
      </c>
      <c r="C59" s="124">
        <f>BS21</f>
        <v>1227</v>
      </c>
    </row>
    <row r="60" spans="1:7" x14ac:dyDescent="0.3">
      <c r="A60" s="114" t="s">
        <v>6306</v>
      </c>
      <c r="B60" s="124">
        <f>BS3</f>
        <v>143</v>
      </c>
      <c r="C60" s="124">
        <f>BS22</f>
        <v>185</v>
      </c>
      <c r="G60" s="124">
        <v>7700</v>
      </c>
    </row>
    <row r="61" spans="1:7" x14ac:dyDescent="0.3">
      <c r="A61" s="114" t="s">
        <v>3195</v>
      </c>
      <c r="B61" s="126">
        <f>BS4</f>
        <v>0.1119118198614274</v>
      </c>
      <c r="C61" s="126">
        <f>BS23</f>
        <v>0.14700855752621186</v>
      </c>
    </row>
    <row r="63" spans="1:7" x14ac:dyDescent="0.3">
      <c r="C63" s="112"/>
    </row>
    <row r="65" spans="3:3" x14ac:dyDescent="0.3">
      <c r="C65" s="12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35"/>
  <sheetViews>
    <sheetView rightToLeft="1" workbookViewId="0">
      <pane xSplit="2" ySplit="2" topLeftCell="AJ3" activePane="bottomRight" state="frozen"/>
      <selection pane="topRight" activeCell="C1" sqref="C1"/>
      <selection pane="bottomLeft" activeCell="A3" sqref="A3"/>
      <selection pane="bottomRight" activeCell="AT30" sqref="AT30"/>
    </sheetView>
  </sheetViews>
  <sheetFormatPr defaultRowHeight="14" x14ac:dyDescent="0.3"/>
  <cols>
    <col min="1" max="1" width="9" bestFit="1" customWidth="1"/>
    <col min="2" max="2" width="29.83203125" customWidth="1"/>
    <col min="3" max="3" width="10.4140625" style="22" bestFit="1" customWidth="1"/>
    <col min="4" max="4" width="8.4140625" style="22" bestFit="1" customWidth="1"/>
    <col min="5" max="5" width="9.1640625" style="22" bestFit="1" customWidth="1"/>
    <col min="6" max="6" width="4.75" style="22" bestFit="1" customWidth="1"/>
    <col min="7" max="7" width="5.1640625" style="22" bestFit="1" customWidth="1"/>
    <col min="8" max="8" width="12.25" style="22" bestFit="1" customWidth="1"/>
    <col min="9" max="9" width="6" style="22" bestFit="1" customWidth="1"/>
    <col min="10" max="10" width="7" style="22" bestFit="1" customWidth="1"/>
    <col min="11" max="11" width="8.25" style="22" bestFit="1" customWidth="1"/>
    <col min="12" max="12" width="7.4140625" style="22" bestFit="1" customWidth="1"/>
    <col min="13" max="13" width="8.25" style="22" bestFit="1" customWidth="1"/>
    <col min="14" max="14" width="6.83203125" style="22" bestFit="1" customWidth="1"/>
    <col min="15" max="15" width="5.75" style="22" bestFit="1" customWidth="1"/>
    <col min="16" max="16" width="10.83203125" style="22" bestFit="1" customWidth="1"/>
    <col min="17" max="17" width="7.25" style="22" bestFit="1" customWidth="1"/>
    <col min="18" max="18" width="5.83203125" style="22" bestFit="1" customWidth="1"/>
    <col min="19" max="19" width="8.75" style="22" bestFit="1" customWidth="1"/>
    <col min="20" max="20" width="6.58203125" style="22" bestFit="1" customWidth="1"/>
    <col min="21" max="21" width="5.25" style="22" bestFit="1" customWidth="1"/>
    <col min="22" max="22" width="5.75" style="22" bestFit="1" customWidth="1"/>
    <col min="23" max="23" width="4.83203125" style="22" bestFit="1" customWidth="1"/>
    <col min="24" max="24" width="5.83203125" style="22" bestFit="1" customWidth="1"/>
    <col min="25" max="25" width="4.75" style="22" bestFit="1" customWidth="1"/>
    <col min="26" max="26" width="9.4140625" style="22" bestFit="1" customWidth="1"/>
    <col min="27" max="27" width="5.4140625" style="22" bestFit="1" customWidth="1"/>
    <col min="28" max="28" width="4.58203125" style="22" bestFit="1" customWidth="1"/>
    <col min="29" max="29" width="9.75" style="22" bestFit="1" customWidth="1"/>
    <col min="30" max="30" width="10.25" style="22" bestFit="1" customWidth="1"/>
    <col min="31" max="31" width="6.83203125" style="22" bestFit="1" customWidth="1"/>
    <col min="32" max="32" width="7.83203125" style="22" bestFit="1" customWidth="1"/>
    <col min="33" max="33" width="9.1640625" style="22" bestFit="1" customWidth="1"/>
    <col min="34" max="34" width="6.58203125" style="22" bestFit="1" customWidth="1"/>
    <col min="35" max="35" width="9.83203125" style="22" bestFit="1" customWidth="1"/>
    <col min="36" max="36" width="12.25" style="22" bestFit="1" customWidth="1"/>
    <col min="37" max="37" width="16.25" style="22" bestFit="1" customWidth="1"/>
    <col min="38" max="38" width="12.25" style="22" bestFit="1" customWidth="1"/>
    <col min="39" max="39" width="13.1640625" style="22" bestFit="1" customWidth="1"/>
    <col min="40" max="40" width="5.4140625" style="22" bestFit="1" customWidth="1"/>
    <col min="41" max="41" width="7.1640625" style="22" bestFit="1" customWidth="1"/>
    <col min="42" max="42" width="4.75" style="22" bestFit="1" customWidth="1"/>
    <col min="43" max="43" width="9.58203125" style="22" bestFit="1" customWidth="1"/>
    <col min="44" max="44" width="4.1640625" style="22" bestFit="1" customWidth="1"/>
    <col min="45" max="45" width="6.1640625" style="22" bestFit="1" customWidth="1"/>
    <col min="46" max="46" width="5.1640625" style="22" bestFit="1" customWidth="1"/>
    <col min="47" max="47" width="5.25" style="22" bestFit="1" customWidth="1"/>
    <col min="48" max="48" width="4.1640625" style="22" bestFit="1" customWidth="1"/>
    <col min="49" max="49" width="5.75" style="22" bestFit="1" customWidth="1"/>
    <col min="50" max="50" width="9.4140625" style="22" bestFit="1" customWidth="1"/>
    <col min="51" max="51" width="4.1640625" style="22" bestFit="1" customWidth="1"/>
    <col min="52" max="52" width="6.83203125" style="22" bestFit="1" customWidth="1"/>
    <col min="53" max="53" width="8.1640625" style="22" bestFit="1" customWidth="1"/>
    <col min="54" max="54" width="8.83203125" style="22" bestFit="1" customWidth="1"/>
    <col min="55" max="55" width="10.58203125" style="22" bestFit="1" customWidth="1"/>
    <col min="56" max="56" width="7.4140625" style="22" bestFit="1" customWidth="1"/>
    <col min="57" max="57" width="7" style="22" bestFit="1" customWidth="1"/>
    <col min="58" max="59" width="10" style="22" bestFit="1" customWidth="1"/>
    <col min="60" max="60" width="10.25" style="22" bestFit="1" customWidth="1"/>
    <col min="61" max="61" width="8.25" style="22" bestFit="1" customWidth="1"/>
    <col min="62" max="62" width="9.4140625" style="22" bestFit="1" customWidth="1"/>
    <col min="63" max="63" width="4.4140625" style="22" bestFit="1" customWidth="1"/>
    <col min="64" max="64" width="6.4140625" style="22" bestFit="1" customWidth="1"/>
    <col min="65" max="65" width="5.1640625" style="22" bestFit="1" customWidth="1"/>
    <col min="66" max="66" width="6.25" style="22" bestFit="1" customWidth="1"/>
    <col min="67" max="67" width="9.4140625" style="22" bestFit="1" customWidth="1"/>
    <col min="68" max="68" width="5.4140625" style="22" bestFit="1" customWidth="1"/>
    <col min="69" max="69" width="6.1640625" style="22" bestFit="1" customWidth="1"/>
    <col min="70" max="70" width="6.75" style="22" bestFit="1" customWidth="1"/>
    <col min="71" max="71" width="10.1640625" style="22" bestFit="1" customWidth="1"/>
  </cols>
  <sheetData>
    <row r="1" spans="1:73" ht="14.5" thickBot="1" x14ac:dyDescent="0.35">
      <c r="A1" s="1"/>
      <c r="B1" s="2" t="s">
        <v>0</v>
      </c>
      <c r="C1" s="7" t="s">
        <v>1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14</v>
      </c>
      <c r="O1" s="7" t="s">
        <v>15</v>
      </c>
      <c r="P1" s="7" t="s">
        <v>16</v>
      </c>
      <c r="Q1" s="7" t="s">
        <v>17</v>
      </c>
      <c r="R1" s="7" t="s">
        <v>18</v>
      </c>
      <c r="S1" s="7" t="s">
        <v>19</v>
      </c>
      <c r="T1" s="7" t="s">
        <v>20</v>
      </c>
      <c r="U1" s="7" t="s">
        <v>21</v>
      </c>
      <c r="V1" s="7" t="s">
        <v>22</v>
      </c>
      <c r="W1" s="7" t="s">
        <v>23</v>
      </c>
      <c r="X1" s="7" t="s">
        <v>24</v>
      </c>
      <c r="Y1" s="7" t="s">
        <v>26</v>
      </c>
      <c r="Z1" s="7" t="s">
        <v>27</v>
      </c>
      <c r="AA1" s="7" t="s">
        <v>28</v>
      </c>
      <c r="AB1" s="7" t="s">
        <v>29</v>
      </c>
      <c r="AC1" s="7" t="s">
        <v>30</v>
      </c>
      <c r="AD1" s="7" t="s">
        <v>31</v>
      </c>
      <c r="AE1" s="7" t="s">
        <v>32</v>
      </c>
      <c r="AF1" s="7" t="s">
        <v>33</v>
      </c>
      <c r="AG1" s="7" t="s">
        <v>34</v>
      </c>
      <c r="AH1" s="7" t="s">
        <v>35</v>
      </c>
      <c r="AI1" s="7" t="s">
        <v>37</v>
      </c>
      <c r="AJ1" s="7" t="s">
        <v>38</v>
      </c>
      <c r="AK1" s="7" t="s">
        <v>39</v>
      </c>
      <c r="AL1" s="7" t="s">
        <v>40</v>
      </c>
      <c r="AM1" s="7" t="s">
        <v>41</v>
      </c>
      <c r="AN1" s="7" t="s">
        <v>42</v>
      </c>
      <c r="AO1" s="7" t="s">
        <v>43</v>
      </c>
      <c r="AP1" s="7" t="s">
        <v>44</v>
      </c>
      <c r="AQ1" s="7" t="s">
        <v>45</v>
      </c>
      <c r="AR1" s="7" t="s">
        <v>46</v>
      </c>
      <c r="AS1" s="7" t="s">
        <v>47</v>
      </c>
      <c r="AT1" s="7" t="s">
        <v>48</v>
      </c>
      <c r="AU1" s="7" t="s">
        <v>49</v>
      </c>
      <c r="AV1" s="7" t="s">
        <v>50</v>
      </c>
      <c r="AW1" s="7" t="s">
        <v>51</v>
      </c>
      <c r="AX1" s="7" t="s">
        <v>53</v>
      </c>
      <c r="AY1" s="7" t="s">
        <v>54</v>
      </c>
      <c r="AZ1" s="7" t="s">
        <v>55</v>
      </c>
      <c r="BA1" s="7" t="s">
        <v>56</v>
      </c>
      <c r="BB1" s="7" t="s">
        <v>57</v>
      </c>
      <c r="BC1" s="7" t="s">
        <v>58</v>
      </c>
      <c r="BD1" s="7" t="s">
        <v>59</v>
      </c>
      <c r="BE1" s="7" t="s">
        <v>60</v>
      </c>
      <c r="BF1" s="7" t="s">
        <v>61</v>
      </c>
      <c r="BG1" s="7" t="s">
        <v>62</v>
      </c>
      <c r="BH1" s="7" t="s">
        <v>63</v>
      </c>
      <c r="BI1" s="7" t="s">
        <v>64</v>
      </c>
      <c r="BJ1" s="7" t="s">
        <v>65</v>
      </c>
      <c r="BK1" s="7" t="s">
        <v>66</v>
      </c>
      <c r="BL1" s="7" t="s">
        <v>67</v>
      </c>
      <c r="BM1" s="7" t="s">
        <v>68</v>
      </c>
      <c r="BN1" s="7" t="s">
        <v>69</v>
      </c>
      <c r="BO1" s="7" t="s">
        <v>70</v>
      </c>
      <c r="BP1" s="7" t="s">
        <v>71</v>
      </c>
      <c r="BQ1" s="8" t="s">
        <v>72</v>
      </c>
      <c r="BR1" s="8" t="s">
        <v>73</v>
      </c>
      <c r="BS1" s="8" t="s">
        <v>74</v>
      </c>
    </row>
    <row r="2" spans="1:73" ht="16" hidden="1" thickBot="1" x14ac:dyDescent="0.4">
      <c r="A2" s="101"/>
      <c r="B2" s="102"/>
      <c r="C2" s="86" t="s">
        <v>3180</v>
      </c>
      <c r="D2" s="86" t="s">
        <v>3</v>
      </c>
      <c r="E2" s="86" t="s">
        <v>4</v>
      </c>
      <c r="F2" s="86" t="s">
        <v>5</v>
      </c>
      <c r="G2" s="86" t="s">
        <v>6</v>
      </c>
      <c r="H2" s="86" t="s">
        <v>7</v>
      </c>
      <c r="I2" s="86" t="s">
        <v>8</v>
      </c>
      <c r="J2" s="86" t="s">
        <v>3181</v>
      </c>
      <c r="K2" s="86" t="s">
        <v>10</v>
      </c>
      <c r="L2" s="86" t="s">
        <v>11</v>
      </c>
      <c r="M2" s="86" t="s">
        <v>12</v>
      </c>
      <c r="N2" s="97" t="s">
        <v>14</v>
      </c>
      <c r="O2" s="86" t="s">
        <v>15</v>
      </c>
      <c r="P2" s="86" t="s">
        <v>16</v>
      </c>
      <c r="Q2" s="86" t="s">
        <v>17</v>
      </c>
      <c r="R2" s="86" t="s">
        <v>18</v>
      </c>
      <c r="S2" s="86" t="s">
        <v>19</v>
      </c>
      <c r="T2" s="86" t="s">
        <v>1362</v>
      </c>
      <c r="U2" s="86" t="s">
        <v>21</v>
      </c>
      <c r="V2" s="86" t="s">
        <v>22</v>
      </c>
      <c r="W2" s="86" t="s">
        <v>23</v>
      </c>
      <c r="X2" s="86" t="s">
        <v>24</v>
      </c>
      <c r="Y2" s="86" t="s">
        <v>26</v>
      </c>
      <c r="Z2" s="86" t="s">
        <v>27</v>
      </c>
      <c r="AA2" s="86" t="s">
        <v>28</v>
      </c>
      <c r="AB2" s="86" t="s">
        <v>29</v>
      </c>
      <c r="AC2" s="86" t="s">
        <v>1688</v>
      </c>
      <c r="AD2" s="86" t="s">
        <v>31</v>
      </c>
      <c r="AE2" s="86" t="s">
        <v>32</v>
      </c>
      <c r="AF2" s="86" t="s">
        <v>33</v>
      </c>
      <c r="AG2" s="86" t="s">
        <v>34</v>
      </c>
      <c r="AH2" s="86" t="s">
        <v>35</v>
      </c>
      <c r="AI2" s="86" t="s">
        <v>37</v>
      </c>
      <c r="AJ2" s="97" t="s">
        <v>38</v>
      </c>
      <c r="AK2" s="86" t="s">
        <v>478</v>
      </c>
      <c r="AL2" s="86" t="s">
        <v>40</v>
      </c>
      <c r="AM2" s="86" t="s">
        <v>41</v>
      </c>
      <c r="AN2" s="86" t="s">
        <v>2259</v>
      </c>
      <c r="AO2" s="86" t="s">
        <v>43</v>
      </c>
      <c r="AP2" s="86" t="s">
        <v>44</v>
      </c>
      <c r="AQ2" s="86" t="s">
        <v>45</v>
      </c>
      <c r="AR2" s="86" t="s">
        <v>46</v>
      </c>
      <c r="AS2" s="86" t="s">
        <v>47</v>
      </c>
      <c r="AT2" s="86" t="s">
        <v>48</v>
      </c>
      <c r="AU2" s="86" t="s">
        <v>49</v>
      </c>
      <c r="AV2" s="86" t="s">
        <v>50</v>
      </c>
      <c r="AW2" s="86" t="s">
        <v>51</v>
      </c>
      <c r="AX2" s="86" t="s">
        <v>53</v>
      </c>
      <c r="AY2" s="86" t="s">
        <v>54</v>
      </c>
      <c r="AZ2" s="86" t="s">
        <v>55</v>
      </c>
      <c r="BA2" s="86" t="s">
        <v>2676</v>
      </c>
      <c r="BB2" s="86" t="s">
        <v>2698</v>
      </c>
      <c r="BC2" s="86" t="s">
        <v>2707</v>
      </c>
      <c r="BD2" s="86" t="s">
        <v>2719</v>
      </c>
      <c r="BE2" s="86" t="s">
        <v>2747</v>
      </c>
      <c r="BF2" s="86" t="s">
        <v>2762</v>
      </c>
      <c r="BG2" s="86" t="s">
        <v>2769</v>
      </c>
      <c r="BH2" s="86" t="s">
        <v>2803</v>
      </c>
      <c r="BI2" s="86" t="s">
        <v>64</v>
      </c>
      <c r="BJ2" s="86" t="s">
        <v>65</v>
      </c>
      <c r="BK2" s="86" t="s">
        <v>66</v>
      </c>
      <c r="BL2" s="86" t="s">
        <v>67</v>
      </c>
      <c r="BM2" s="86" t="s">
        <v>68</v>
      </c>
      <c r="BN2" s="86" t="s">
        <v>69</v>
      </c>
      <c r="BO2" s="86" t="s">
        <v>70</v>
      </c>
      <c r="BP2" s="86" t="s">
        <v>71</v>
      </c>
      <c r="BQ2" s="86" t="s">
        <v>72</v>
      </c>
      <c r="BR2" s="86" t="s">
        <v>73</v>
      </c>
      <c r="BS2" s="86" t="s">
        <v>3184</v>
      </c>
    </row>
    <row r="3" spans="1:73" x14ac:dyDescent="0.3">
      <c r="A3" s="129" t="s">
        <v>75</v>
      </c>
      <c r="B3" s="3" t="s">
        <v>76</v>
      </c>
      <c r="C3" s="9" t="s">
        <v>77</v>
      </c>
      <c r="D3" s="9" t="s">
        <v>78</v>
      </c>
      <c r="E3" s="9" t="s">
        <v>79</v>
      </c>
      <c r="F3" s="9" t="s">
        <v>80</v>
      </c>
      <c r="G3" s="9" t="s">
        <v>81</v>
      </c>
      <c r="H3" s="9" t="s">
        <v>82</v>
      </c>
      <c r="I3" s="9" t="s">
        <v>83</v>
      </c>
      <c r="J3" s="9" t="s">
        <v>84</v>
      </c>
      <c r="K3" s="9" t="s">
        <v>85</v>
      </c>
      <c r="L3" s="9" t="s">
        <v>86</v>
      </c>
      <c r="M3" s="9" t="s">
        <v>87</v>
      </c>
      <c r="N3" s="9" t="s">
        <v>88</v>
      </c>
      <c r="O3" s="9" t="s">
        <v>89</v>
      </c>
      <c r="P3" s="9" t="s">
        <v>90</v>
      </c>
      <c r="Q3" s="9" t="s">
        <v>91</v>
      </c>
      <c r="R3" s="9" t="s">
        <v>92</v>
      </c>
      <c r="S3" s="9" t="s">
        <v>93</v>
      </c>
      <c r="T3" s="9" t="s">
        <v>94</v>
      </c>
      <c r="U3" s="9" t="s">
        <v>95</v>
      </c>
      <c r="V3" s="9" t="s">
        <v>96</v>
      </c>
      <c r="W3" s="9" t="s">
        <v>97</v>
      </c>
      <c r="X3" s="9" t="s">
        <v>98</v>
      </c>
      <c r="Y3" s="9" t="s">
        <v>99</v>
      </c>
      <c r="Z3" s="9" t="s">
        <v>100</v>
      </c>
      <c r="AA3" s="9" t="s">
        <v>101</v>
      </c>
      <c r="AB3" s="9" t="s">
        <v>102</v>
      </c>
      <c r="AC3" s="9" t="s">
        <v>103</v>
      </c>
      <c r="AD3" s="9" t="s">
        <v>104</v>
      </c>
      <c r="AE3" s="9" t="s">
        <v>105</v>
      </c>
      <c r="AF3" s="9" t="s">
        <v>106</v>
      </c>
      <c r="AG3" s="9" t="s">
        <v>107</v>
      </c>
      <c r="AH3" s="9" t="s">
        <v>108</v>
      </c>
      <c r="AI3" s="9" t="s">
        <v>109</v>
      </c>
      <c r="AJ3" s="9" t="s">
        <v>110</v>
      </c>
      <c r="AK3" s="9" t="s">
        <v>111</v>
      </c>
      <c r="AL3" s="9" t="s">
        <v>112</v>
      </c>
      <c r="AM3" s="9" t="s">
        <v>113</v>
      </c>
      <c r="AN3" s="9" t="s">
        <v>114</v>
      </c>
      <c r="AO3" s="9" t="s">
        <v>115</v>
      </c>
      <c r="AP3" s="9" t="s">
        <v>116</v>
      </c>
      <c r="AQ3" s="9" t="s">
        <v>117</v>
      </c>
      <c r="AR3" s="9" t="s">
        <v>118</v>
      </c>
      <c r="AS3" s="9" t="s">
        <v>119</v>
      </c>
      <c r="AT3" s="9" t="s">
        <v>120</v>
      </c>
      <c r="AU3" s="9" t="s">
        <v>121</v>
      </c>
      <c r="AV3" s="9" t="s">
        <v>122</v>
      </c>
      <c r="AW3" s="9" t="s">
        <v>123</v>
      </c>
      <c r="AX3" s="9" t="s">
        <v>124</v>
      </c>
      <c r="AY3" s="9" t="s">
        <v>125</v>
      </c>
      <c r="AZ3" s="9" t="s">
        <v>126</v>
      </c>
      <c r="BA3" s="9" t="s">
        <v>127</v>
      </c>
      <c r="BB3" s="9" t="s">
        <v>128</v>
      </c>
      <c r="BC3" s="9" t="s">
        <v>129</v>
      </c>
      <c r="BD3" s="9" t="s">
        <v>130</v>
      </c>
      <c r="BE3" s="9" t="s">
        <v>131</v>
      </c>
      <c r="BF3" s="9" t="s">
        <v>132</v>
      </c>
      <c r="BG3" s="9" t="s">
        <v>133</v>
      </c>
      <c r="BH3" s="9" t="s">
        <v>134</v>
      </c>
      <c r="BI3" s="9" t="s">
        <v>135</v>
      </c>
      <c r="BJ3" s="9" t="s">
        <v>136</v>
      </c>
      <c r="BK3" s="9" t="s">
        <v>137</v>
      </c>
      <c r="BL3" s="9" t="s">
        <v>138</v>
      </c>
      <c r="BM3" s="9" t="s">
        <v>139</v>
      </c>
      <c r="BN3" s="9" t="s">
        <v>140</v>
      </c>
      <c r="BO3" s="9" t="s">
        <v>141</v>
      </c>
      <c r="BP3" s="9" t="s">
        <v>142</v>
      </c>
      <c r="BQ3" s="9" t="s">
        <v>143</v>
      </c>
      <c r="BR3" s="9" t="s">
        <v>144</v>
      </c>
      <c r="BS3" s="9" t="s">
        <v>145</v>
      </c>
    </row>
    <row r="4" spans="1:73" x14ac:dyDescent="0.3">
      <c r="A4" s="130"/>
      <c r="B4" s="4" t="s">
        <v>146</v>
      </c>
      <c r="C4" s="9" t="s">
        <v>23</v>
      </c>
      <c r="D4" s="9" t="s">
        <v>148</v>
      </c>
      <c r="E4" s="9" t="s">
        <v>23</v>
      </c>
      <c r="F4" s="9" t="s">
        <v>147</v>
      </c>
      <c r="G4" s="9" t="s">
        <v>149</v>
      </c>
      <c r="H4" s="9" t="s">
        <v>150</v>
      </c>
      <c r="I4" s="9" t="s">
        <v>147</v>
      </c>
      <c r="J4" s="9" t="s">
        <v>147</v>
      </c>
      <c r="K4" s="9" t="s">
        <v>147</v>
      </c>
      <c r="L4" s="9" t="s">
        <v>151</v>
      </c>
      <c r="M4" s="9" t="s">
        <v>32</v>
      </c>
      <c r="N4" s="9" t="s">
        <v>148</v>
      </c>
      <c r="O4" s="9" t="s">
        <v>148</v>
      </c>
      <c r="P4" s="9" t="s">
        <v>149</v>
      </c>
      <c r="Q4" s="9" t="s">
        <v>148</v>
      </c>
      <c r="R4" s="9" t="s">
        <v>147</v>
      </c>
      <c r="S4" s="9" t="s">
        <v>149</v>
      </c>
      <c r="T4" s="9" t="s">
        <v>148</v>
      </c>
      <c r="U4" s="9" t="s">
        <v>23</v>
      </c>
      <c r="V4" s="9" t="s">
        <v>148</v>
      </c>
      <c r="W4" s="9" t="s">
        <v>23</v>
      </c>
      <c r="X4" s="9" t="s">
        <v>151</v>
      </c>
      <c r="Y4" s="9" t="s">
        <v>149</v>
      </c>
      <c r="Z4" s="9" t="s">
        <v>23</v>
      </c>
      <c r="AA4" s="9" t="s">
        <v>151</v>
      </c>
      <c r="AB4" s="9" t="s">
        <v>149</v>
      </c>
      <c r="AC4" s="9" t="s">
        <v>149</v>
      </c>
      <c r="AD4" s="9" t="s">
        <v>151</v>
      </c>
      <c r="AE4" s="9" t="s">
        <v>32</v>
      </c>
      <c r="AF4" s="9" t="s">
        <v>149</v>
      </c>
      <c r="AG4" s="9" t="s">
        <v>149</v>
      </c>
      <c r="AH4" s="9" t="s">
        <v>151</v>
      </c>
      <c r="AI4" s="9" t="s">
        <v>151</v>
      </c>
      <c r="AJ4" s="9" t="s">
        <v>150</v>
      </c>
      <c r="AK4" s="9" t="s">
        <v>149</v>
      </c>
      <c r="AL4" s="9" t="s">
        <v>150</v>
      </c>
      <c r="AM4" s="9" t="s">
        <v>151</v>
      </c>
      <c r="AN4" s="9" t="s">
        <v>151</v>
      </c>
      <c r="AO4" s="9" t="s">
        <v>149</v>
      </c>
      <c r="AP4" s="9" t="s">
        <v>151</v>
      </c>
      <c r="AQ4" s="9" t="s">
        <v>151</v>
      </c>
      <c r="AR4" s="9" t="s">
        <v>23</v>
      </c>
      <c r="AS4" s="9" t="s">
        <v>147</v>
      </c>
      <c r="AT4" s="9" t="s">
        <v>149</v>
      </c>
      <c r="AU4" s="9" t="s">
        <v>151</v>
      </c>
      <c r="AV4" s="9" t="s">
        <v>151</v>
      </c>
      <c r="AW4" s="9" t="s">
        <v>151</v>
      </c>
      <c r="AX4" s="9" t="s">
        <v>149</v>
      </c>
      <c r="AY4" s="9" t="s">
        <v>151</v>
      </c>
      <c r="AZ4" s="9" t="s">
        <v>149</v>
      </c>
      <c r="BA4" s="9" t="s">
        <v>148</v>
      </c>
      <c r="BB4" s="9" t="s">
        <v>23</v>
      </c>
      <c r="BC4" s="9" t="s">
        <v>23</v>
      </c>
      <c r="BD4" s="9" t="s">
        <v>147</v>
      </c>
      <c r="BE4" s="9" t="s">
        <v>23</v>
      </c>
      <c r="BF4" s="9" t="s">
        <v>23</v>
      </c>
      <c r="BG4" s="9" t="s">
        <v>147</v>
      </c>
      <c r="BH4" s="9" t="s">
        <v>151</v>
      </c>
      <c r="BI4" s="9" t="s">
        <v>149</v>
      </c>
      <c r="BJ4" s="9" t="s">
        <v>149</v>
      </c>
      <c r="BK4" s="9" t="s">
        <v>147</v>
      </c>
      <c r="BL4" s="9" t="s">
        <v>149</v>
      </c>
      <c r="BM4" s="9" t="s">
        <v>149</v>
      </c>
      <c r="BN4" s="9" t="s">
        <v>148</v>
      </c>
      <c r="BO4" s="9" t="s">
        <v>148</v>
      </c>
      <c r="BP4" s="9" t="s">
        <v>149</v>
      </c>
      <c r="BQ4" s="9" t="s">
        <v>147</v>
      </c>
      <c r="BR4" s="9" t="s">
        <v>151</v>
      </c>
      <c r="BS4" s="9" t="s">
        <v>148</v>
      </c>
    </row>
    <row r="5" spans="1:73" x14ac:dyDescent="0.3">
      <c r="A5" s="130"/>
      <c r="B5" s="4" t="s">
        <v>167</v>
      </c>
      <c r="C5" s="9">
        <v>16</v>
      </c>
      <c r="D5" s="9">
        <v>15</v>
      </c>
      <c r="E5" s="9">
        <v>13</v>
      </c>
      <c r="F5" s="9">
        <v>17</v>
      </c>
      <c r="G5" s="9">
        <v>15</v>
      </c>
      <c r="H5" s="9">
        <v>11</v>
      </c>
      <c r="I5" s="9">
        <v>27</v>
      </c>
      <c r="J5" s="9">
        <v>21</v>
      </c>
      <c r="K5" s="9">
        <v>25</v>
      </c>
      <c r="L5" s="9">
        <v>13</v>
      </c>
      <c r="M5" s="9">
        <v>17</v>
      </c>
      <c r="N5" s="9">
        <v>25</v>
      </c>
      <c r="O5" s="9">
        <v>25</v>
      </c>
      <c r="P5" s="9">
        <v>13</v>
      </c>
      <c r="Q5" s="9">
        <v>17</v>
      </c>
      <c r="R5" s="9">
        <v>15</v>
      </c>
      <c r="S5" s="9">
        <v>15</v>
      </c>
      <c r="T5" s="9">
        <v>19</v>
      </c>
      <c r="U5" s="9">
        <v>19</v>
      </c>
      <c r="V5" s="9">
        <v>25</v>
      </c>
      <c r="W5" s="9">
        <v>31</v>
      </c>
      <c r="X5" s="9">
        <v>15</v>
      </c>
      <c r="Y5" s="9">
        <v>14</v>
      </c>
      <c r="Z5" s="9">
        <v>13</v>
      </c>
      <c r="AA5" s="9">
        <v>17</v>
      </c>
      <c r="AB5" s="9">
        <v>15</v>
      </c>
      <c r="AC5" s="9">
        <v>15</v>
      </c>
      <c r="AD5" s="9">
        <v>13</v>
      </c>
      <c r="AE5" s="9">
        <v>31</v>
      </c>
      <c r="AF5" s="9">
        <v>19</v>
      </c>
      <c r="AG5" s="9">
        <v>11</v>
      </c>
      <c r="AH5" s="9">
        <v>17</v>
      </c>
      <c r="AI5" s="9">
        <v>15</v>
      </c>
      <c r="AJ5" s="9">
        <v>15</v>
      </c>
      <c r="AK5" s="9">
        <v>17</v>
      </c>
      <c r="AL5" s="9">
        <v>15</v>
      </c>
      <c r="AM5" s="9">
        <v>13</v>
      </c>
      <c r="AN5" s="9">
        <v>17</v>
      </c>
      <c r="AO5" s="9">
        <v>15</v>
      </c>
      <c r="AP5" s="9">
        <v>17</v>
      </c>
      <c r="AQ5" s="9">
        <v>17</v>
      </c>
      <c r="AR5" s="9">
        <v>15</v>
      </c>
      <c r="AS5" s="9">
        <v>12</v>
      </c>
      <c r="AT5" s="9">
        <v>27</v>
      </c>
      <c r="AU5" s="9">
        <v>16</v>
      </c>
      <c r="AV5" s="9">
        <v>17</v>
      </c>
      <c r="AW5" s="9">
        <v>15</v>
      </c>
      <c r="AX5" s="9">
        <v>25</v>
      </c>
      <c r="AY5" s="9">
        <v>15</v>
      </c>
      <c r="AZ5" s="9">
        <v>13</v>
      </c>
      <c r="BA5" s="9">
        <v>15</v>
      </c>
      <c r="BB5" s="9">
        <v>17</v>
      </c>
      <c r="BC5" s="9">
        <v>15</v>
      </c>
      <c r="BD5" s="9">
        <v>17</v>
      </c>
      <c r="BE5" s="9">
        <v>15</v>
      </c>
      <c r="BF5" s="9">
        <v>15</v>
      </c>
      <c r="BG5" s="9">
        <v>13</v>
      </c>
      <c r="BH5" s="9">
        <v>13</v>
      </c>
      <c r="BI5" s="9">
        <v>15</v>
      </c>
      <c r="BJ5" s="9">
        <v>27</v>
      </c>
      <c r="BK5" s="9">
        <v>15</v>
      </c>
      <c r="BL5" s="9">
        <v>21</v>
      </c>
      <c r="BM5" s="9">
        <v>17</v>
      </c>
      <c r="BN5" s="9">
        <v>25</v>
      </c>
      <c r="BO5" s="9">
        <v>15</v>
      </c>
      <c r="BP5" s="9">
        <v>19</v>
      </c>
      <c r="BQ5" s="9">
        <v>13</v>
      </c>
      <c r="BR5" s="9">
        <v>15</v>
      </c>
      <c r="BS5" s="9">
        <v>30</v>
      </c>
      <c r="BT5" s="9">
        <f>SUM(C5:BS5)</f>
        <v>1202</v>
      </c>
      <c r="BU5" s="103">
        <f>BT6/BT5</f>
        <v>0.11896838602329451</v>
      </c>
    </row>
    <row r="6" spans="1:73" x14ac:dyDescent="0.3">
      <c r="A6" s="130"/>
      <c r="B6" s="4" t="s">
        <v>3194</v>
      </c>
      <c r="C6" s="9">
        <f>VLOOKUP(C2,'הצבעות 2008'!$A$2:$L$159,12,FALSE)</f>
        <v>0</v>
      </c>
      <c r="D6" s="9">
        <f>VLOOKUP(D2,'הצבעות 2008'!$A$2:$L$159,12,FALSE)</f>
        <v>2</v>
      </c>
      <c r="E6" s="9">
        <f>VLOOKUP(E2,'הצבעות 2008'!$A$2:$L$159,12,FALSE)</f>
        <v>0</v>
      </c>
      <c r="F6" s="9">
        <f>VLOOKUP(F2,'הצבעות 2008'!$A$2:$L$159,12,FALSE)</f>
        <v>3</v>
      </c>
      <c r="G6" s="9">
        <f>VLOOKUP(G2,'הצבעות 2008'!$A$2:$L$159,12,FALSE)</f>
        <v>0</v>
      </c>
      <c r="H6" s="9">
        <f>VLOOKUP(H2,'הצבעות 2008'!$A$2:$L$159,12,FALSE)</f>
        <v>1</v>
      </c>
      <c r="I6" s="9">
        <f>VLOOKUP(I2,'הצבעות 2008'!$A$2:$L$159,12,FALSE)</f>
        <v>4</v>
      </c>
      <c r="J6" s="9">
        <f>VLOOKUP(J2,'הצבעות 2008'!$A$2:$L$159,12,FALSE)</f>
        <v>1</v>
      </c>
      <c r="K6" s="9">
        <f>VLOOKUP(K2,'הצבעות 2008'!$A$2:$L$159,12,FALSE)</f>
        <v>5</v>
      </c>
      <c r="L6" s="9">
        <f>VLOOKUP(L2,'הצבעות 2008'!$A$2:$L$159,12,FALSE)</f>
        <v>0</v>
      </c>
      <c r="M6" s="9">
        <f>VLOOKUP(M2,'הצבעות 2008'!$A$2:$L$159,12,FALSE)</f>
        <v>2</v>
      </c>
      <c r="N6" s="9">
        <v>0</v>
      </c>
      <c r="O6" s="9">
        <f>VLOOKUP(O2,'הצבעות 2008'!$A$2:$L$159,12,FALSE)</f>
        <v>4</v>
      </c>
      <c r="P6" s="9">
        <f>VLOOKUP(P2,'הצבעות 2008'!$A$2:$L$159,12,FALSE)</f>
        <v>1</v>
      </c>
      <c r="Q6" s="9">
        <f>VLOOKUP(Q2,'הצבעות 2008'!$A$2:$L$159,12,FALSE)</f>
        <v>5</v>
      </c>
      <c r="R6" s="9">
        <f>VLOOKUP(R2,'הצבעות 2008'!$A$2:$L$159,12,FALSE)</f>
        <v>1</v>
      </c>
      <c r="S6" s="9">
        <f>VLOOKUP(S2,'הצבעות 2008'!$A$2:$L$159,12,FALSE)</f>
        <v>2</v>
      </c>
      <c r="T6" s="9">
        <f>VLOOKUP(T2,'הצבעות 2008'!$A$2:$L$159,12,FALSE)</f>
        <v>5</v>
      </c>
      <c r="U6" s="9">
        <f>VLOOKUP(U2,'הצבעות 2008'!$A$2:$L$159,12,FALSE)</f>
        <v>3</v>
      </c>
      <c r="V6" s="9">
        <f>VLOOKUP(V2,'הצבעות 2008'!$A$2:$L$159,12,FALSE)</f>
        <v>3</v>
      </c>
      <c r="W6" s="9">
        <f>VLOOKUP(W2,'הצבעות 2008'!$A$2:$L$159,12,FALSE)</f>
        <v>5</v>
      </c>
      <c r="X6" s="9">
        <f>VLOOKUP(X2,'הצבעות 2008'!$A$2:$L$159,12,FALSE)</f>
        <v>1</v>
      </c>
      <c r="Y6" s="9">
        <f>VLOOKUP(Y2,'הצבעות 2008'!$A$2:$L$159,12,FALSE)</f>
        <v>0</v>
      </c>
      <c r="Z6" s="9">
        <f>VLOOKUP(Z2,'הצבעות 2008'!$A$2:$L$159,12,FALSE)</f>
        <v>1</v>
      </c>
      <c r="AA6" s="9">
        <f>VLOOKUP(AA2,'הצבעות 2008'!$A$2:$L$159,12,FALSE)</f>
        <v>0</v>
      </c>
      <c r="AB6" s="9">
        <f>VLOOKUP(AB2,'הצבעות 2008'!$A$2:$L$159,12,FALSE)</f>
        <v>2</v>
      </c>
      <c r="AC6" s="9">
        <f>VLOOKUP(AC2,'הצבעות 2008'!$A$2:$L$159,12,FALSE)</f>
        <v>2</v>
      </c>
      <c r="AD6" s="9">
        <f>VLOOKUP(AD2,'הצבעות 2008'!$A$2:$L$159,12,FALSE)</f>
        <v>3</v>
      </c>
      <c r="AE6" s="9">
        <f>VLOOKUP(AE2,'הצבעות 2008'!$A$2:$L$159,12,FALSE)</f>
        <v>6</v>
      </c>
      <c r="AF6" s="9">
        <f>VLOOKUP(AF2,'הצבעות 2008'!$A$2:$L$159,12,FALSE)</f>
        <v>3</v>
      </c>
      <c r="AG6" s="9">
        <f>VLOOKUP(AG2,'הצבעות 2008'!$A$2:$L$159,12,FALSE)</f>
        <v>0</v>
      </c>
      <c r="AH6" s="9">
        <f>VLOOKUP(AH2,'הצבעות 2008'!$A$2:$L$159,12,FALSE)</f>
        <v>3</v>
      </c>
      <c r="AI6" s="9">
        <f>VLOOKUP(AI2,'הצבעות 2008'!$A$2:$L$159,12,FALSE)</f>
        <v>1</v>
      </c>
      <c r="AJ6" s="9">
        <v>0</v>
      </c>
      <c r="AK6" s="9">
        <f>VLOOKUP(AK2,'הצבעות 2008'!$A$2:$L$159,12,FALSE)</f>
        <v>3</v>
      </c>
      <c r="AL6" s="9">
        <f>VLOOKUP(AL2,'הצבעות 2008'!$A$2:$L$159,12,FALSE)</f>
        <v>2</v>
      </c>
      <c r="AM6" s="9">
        <f>VLOOKUP(AM2,'הצבעות 2008'!$A$2:$L$159,12,FALSE)</f>
        <v>1</v>
      </c>
      <c r="AN6" s="9">
        <f>VLOOKUP(AN2,'הצבעות 2008'!$A$2:$L$159,12,FALSE)</f>
        <v>3</v>
      </c>
      <c r="AO6" s="9">
        <f>VLOOKUP(AO2,'הצבעות 2008'!$A$2:$L$159,12,FALSE)</f>
        <v>4</v>
      </c>
      <c r="AP6" s="9">
        <f>VLOOKUP(AP2,'הצבעות 2008'!$A$2:$L$159,12,FALSE)</f>
        <v>0</v>
      </c>
      <c r="AQ6" s="9">
        <f>VLOOKUP(AQ2,'הצבעות 2008'!$A$2:$L$159,12,FALSE)</f>
        <v>3</v>
      </c>
      <c r="AR6" s="9">
        <f>VLOOKUP(AR2,'הצבעות 2008'!$A$2:$L$159,12,FALSE)</f>
        <v>0</v>
      </c>
      <c r="AS6" s="9">
        <f>VLOOKUP(AS2,'הצבעות 2008'!$A$2:$L$159,12,FALSE)</f>
        <v>0</v>
      </c>
      <c r="AT6" s="9">
        <f>VLOOKUP(AT2,'הצבעות 2008'!$A$2:$L$159,12,FALSE)</f>
        <v>5</v>
      </c>
      <c r="AU6" s="9">
        <f>VLOOKUP(AU2,'הצבעות 2008'!$A$2:$L$159,12,FALSE)</f>
        <v>0</v>
      </c>
      <c r="AV6" s="9">
        <f>VLOOKUP(AV2,'הצבעות 2008'!$A$2:$L$159,12,FALSE)</f>
        <v>2</v>
      </c>
      <c r="AW6" s="9">
        <f>VLOOKUP(AW2,'הצבעות 2008'!$A$2:$L$159,12,FALSE)</f>
        <v>1</v>
      </c>
      <c r="AX6" s="9">
        <f>VLOOKUP(AX2,'הצבעות 2008'!$A$2:$L$159,12,FALSE)</f>
        <v>2</v>
      </c>
      <c r="AY6" s="9">
        <f>VLOOKUP(AY2,'הצבעות 2008'!$A$2:$L$159,12,FALSE)</f>
        <v>0</v>
      </c>
      <c r="AZ6" s="9">
        <f>VLOOKUP(AZ2,'הצבעות 2008'!$A$2:$L$159,12,FALSE)</f>
        <v>0</v>
      </c>
      <c r="BA6" s="9">
        <f>VLOOKUP(BA2,'הצבעות 2008'!$A$2:$L$159,12,FALSE)</f>
        <v>2</v>
      </c>
      <c r="BB6" s="9">
        <f>VLOOKUP(BB2,'הצבעות 2008'!$A$2:$L$159,12,FALSE)</f>
        <v>5</v>
      </c>
      <c r="BC6" s="9">
        <f>VLOOKUP(BC2,'הצבעות 2008'!$A$2:$L$159,12,FALSE)</f>
        <v>4</v>
      </c>
      <c r="BD6" s="9">
        <f>VLOOKUP(BD2,'הצבעות 2008'!$A$2:$L$159,12,FALSE)</f>
        <v>2</v>
      </c>
      <c r="BE6" s="9">
        <f>VLOOKUP(BE2,'הצבעות 2008'!$A$2:$L$159,12,FALSE)</f>
        <v>1</v>
      </c>
      <c r="BF6" s="9">
        <f>VLOOKUP(BF2,'הצבעות 2008'!$A$2:$L$159,12,FALSE)</f>
        <v>1</v>
      </c>
      <c r="BG6" s="9">
        <f>VLOOKUP(BG2,'הצבעות 2008'!$A$2:$L$159,12,FALSE)</f>
        <v>1</v>
      </c>
      <c r="BH6" s="9">
        <f>VLOOKUP(BH2,'הצבעות 2008'!$A$2:$L$159,12,FALSE)</f>
        <v>3</v>
      </c>
      <c r="BI6" s="9">
        <f>VLOOKUP(BI2,'הצבעות 2008'!$A$2:$L$159,12,FALSE)</f>
        <v>3</v>
      </c>
      <c r="BJ6" s="9">
        <f>VLOOKUP(BJ2,'הצבעות 2008'!$A$2:$L$159,12,FALSE)</f>
        <v>2</v>
      </c>
      <c r="BK6" s="9">
        <f>VLOOKUP(BK2,'הצבעות 2008'!$A$2:$L$159,12,FALSE)</f>
        <v>0</v>
      </c>
      <c r="BL6" s="9">
        <f>VLOOKUP(BL2,'הצבעות 2008'!$A$2:$L$159,12,FALSE)</f>
        <v>1</v>
      </c>
      <c r="BM6" s="9">
        <f>VLOOKUP(BM2,'הצבעות 2008'!$A$2:$L$159,12,FALSE)</f>
        <v>3</v>
      </c>
      <c r="BN6" s="9">
        <f>VLOOKUP(BN2,'הצבעות 2008'!$A$2:$L$159,12,FALSE)</f>
        <v>3</v>
      </c>
      <c r="BO6" s="9">
        <f>VLOOKUP(BO2,'הצבעות 2008'!$A$2:$L$159,12,FALSE)</f>
        <v>2</v>
      </c>
      <c r="BP6" s="9">
        <f>VLOOKUP(BP2,'הצבעות 2008'!$A$2:$L$159,12,FALSE)</f>
        <v>7</v>
      </c>
      <c r="BQ6" s="9">
        <f>VLOOKUP(BQ2,'הצבעות 2008'!$A$2:$L$159,12,FALSE)</f>
        <v>1</v>
      </c>
      <c r="BR6" s="9">
        <f>VLOOKUP(BR2,'הצבעות 2008'!$A$2:$L$159,12,FALSE)</f>
        <v>0</v>
      </c>
      <c r="BS6" s="9">
        <f>VLOOKUP(BS2,'הצבעות 2008'!$A$2:$L$159,12,FALSE)</f>
        <v>7</v>
      </c>
      <c r="BT6" s="9">
        <f>SUM(C6:BS6)</f>
        <v>143</v>
      </c>
    </row>
    <row r="7" spans="1:73" x14ac:dyDescent="0.3">
      <c r="A7" s="130"/>
      <c r="B7" s="4" t="s">
        <v>3195</v>
      </c>
      <c r="C7" s="104">
        <f>C6/C5</f>
        <v>0</v>
      </c>
      <c r="D7" s="104">
        <f t="shared" ref="D7:BO7" si="0">D6/D5</f>
        <v>0.13333333333333333</v>
      </c>
      <c r="E7" s="104">
        <f t="shared" si="0"/>
        <v>0</v>
      </c>
      <c r="F7" s="104">
        <f t="shared" si="0"/>
        <v>0.17647058823529413</v>
      </c>
      <c r="G7" s="104">
        <f t="shared" si="0"/>
        <v>0</v>
      </c>
      <c r="H7" s="104">
        <f t="shared" si="0"/>
        <v>9.0909090909090912E-2</v>
      </c>
      <c r="I7" s="104">
        <f t="shared" si="0"/>
        <v>0.14814814814814814</v>
      </c>
      <c r="J7" s="104">
        <f t="shared" si="0"/>
        <v>4.7619047619047616E-2</v>
      </c>
      <c r="K7" s="104">
        <f t="shared" si="0"/>
        <v>0.2</v>
      </c>
      <c r="L7" s="104">
        <f t="shared" si="0"/>
        <v>0</v>
      </c>
      <c r="M7" s="104">
        <f t="shared" si="0"/>
        <v>0.11764705882352941</v>
      </c>
      <c r="N7" s="104">
        <f t="shared" si="0"/>
        <v>0</v>
      </c>
      <c r="O7" s="104">
        <f t="shared" si="0"/>
        <v>0.16</v>
      </c>
      <c r="P7" s="104">
        <f t="shared" si="0"/>
        <v>7.6923076923076927E-2</v>
      </c>
      <c r="Q7" s="104">
        <f t="shared" si="0"/>
        <v>0.29411764705882354</v>
      </c>
      <c r="R7" s="104">
        <f t="shared" si="0"/>
        <v>6.6666666666666666E-2</v>
      </c>
      <c r="S7" s="104">
        <f t="shared" si="0"/>
        <v>0.13333333333333333</v>
      </c>
      <c r="T7" s="104">
        <f t="shared" si="0"/>
        <v>0.26315789473684209</v>
      </c>
      <c r="U7" s="104">
        <f t="shared" si="0"/>
        <v>0.15789473684210525</v>
      </c>
      <c r="V7" s="104">
        <f t="shared" si="0"/>
        <v>0.12</v>
      </c>
      <c r="W7" s="104">
        <f t="shared" si="0"/>
        <v>0.16129032258064516</v>
      </c>
      <c r="X7" s="104">
        <f t="shared" si="0"/>
        <v>6.6666666666666666E-2</v>
      </c>
      <c r="Y7" s="104">
        <f t="shared" si="0"/>
        <v>0</v>
      </c>
      <c r="Z7" s="104">
        <f t="shared" si="0"/>
        <v>7.6923076923076927E-2</v>
      </c>
      <c r="AA7" s="104">
        <f t="shared" si="0"/>
        <v>0</v>
      </c>
      <c r="AB7" s="104">
        <f t="shared" si="0"/>
        <v>0.13333333333333333</v>
      </c>
      <c r="AC7" s="104">
        <f t="shared" si="0"/>
        <v>0.13333333333333333</v>
      </c>
      <c r="AD7" s="104">
        <f t="shared" si="0"/>
        <v>0.23076923076923078</v>
      </c>
      <c r="AE7" s="104">
        <f t="shared" si="0"/>
        <v>0.19354838709677419</v>
      </c>
      <c r="AF7" s="104">
        <f t="shared" si="0"/>
        <v>0.15789473684210525</v>
      </c>
      <c r="AG7" s="104">
        <f t="shared" si="0"/>
        <v>0</v>
      </c>
      <c r="AH7" s="104">
        <f t="shared" si="0"/>
        <v>0.17647058823529413</v>
      </c>
      <c r="AI7" s="104">
        <f t="shared" si="0"/>
        <v>6.6666666666666666E-2</v>
      </c>
      <c r="AJ7" s="104">
        <f t="shared" si="0"/>
        <v>0</v>
      </c>
      <c r="AK7" s="104">
        <f t="shared" si="0"/>
        <v>0.17647058823529413</v>
      </c>
      <c r="AL7" s="104">
        <f t="shared" si="0"/>
        <v>0.13333333333333333</v>
      </c>
      <c r="AM7" s="104">
        <f t="shared" si="0"/>
        <v>7.6923076923076927E-2</v>
      </c>
      <c r="AN7" s="104">
        <f t="shared" si="0"/>
        <v>0.17647058823529413</v>
      </c>
      <c r="AO7" s="104">
        <f t="shared" si="0"/>
        <v>0.26666666666666666</v>
      </c>
      <c r="AP7" s="104">
        <f t="shared" si="0"/>
        <v>0</v>
      </c>
      <c r="AQ7" s="104">
        <f t="shared" si="0"/>
        <v>0.17647058823529413</v>
      </c>
      <c r="AR7" s="104">
        <f t="shared" si="0"/>
        <v>0</v>
      </c>
      <c r="AS7" s="104">
        <f t="shared" si="0"/>
        <v>0</v>
      </c>
      <c r="AT7" s="104">
        <f t="shared" si="0"/>
        <v>0.18518518518518517</v>
      </c>
      <c r="AU7" s="104">
        <f t="shared" si="0"/>
        <v>0</v>
      </c>
      <c r="AV7" s="104">
        <f t="shared" si="0"/>
        <v>0.11764705882352941</v>
      </c>
      <c r="AW7" s="104">
        <f t="shared" si="0"/>
        <v>6.6666666666666666E-2</v>
      </c>
      <c r="AX7" s="104">
        <f t="shared" si="0"/>
        <v>0.08</v>
      </c>
      <c r="AY7" s="104">
        <f t="shared" si="0"/>
        <v>0</v>
      </c>
      <c r="AZ7" s="104">
        <f t="shared" si="0"/>
        <v>0</v>
      </c>
      <c r="BA7" s="104">
        <f t="shared" si="0"/>
        <v>0.13333333333333333</v>
      </c>
      <c r="BB7" s="104">
        <f t="shared" si="0"/>
        <v>0.29411764705882354</v>
      </c>
      <c r="BC7" s="104">
        <f t="shared" si="0"/>
        <v>0.26666666666666666</v>
      </c>
      <c r="BD7" s="104">
        <f t="shared" si="0"/>
        <v>0.11764705882352941</v>
      </c>
      <c r="BE7" s="104">
        <f t="shared" si="0"/>
        <v>6.6666666666666666E-2</v>
      </c>
      <c r="BF7" s="104">
        <f t="shared" si="0"/>
        <v>6.6666666666666666E-2</v>
      </c>
      <c r="BG7" s="104">
        <f t="shared" si="0"/>
        <v>7.6923076923076927E-2</v>
      </c>
      <c r="BH7" s="104">
        <f t="shared" si="0"/>
        <v>0.23076923076923078</v>
      </c>
      <c r="BI7" s="104">
        <f t="shared" si="0"/>
        <v>0.2</v>
      </c>
      <c r="BJ7" s="104">
        <f t="shared" si="0"/>
        <v>7.407407407407407E-2</v>
      </c>
      <c r="BK7" s="104">
        <f t="shared" si="0"/>
        <v>0</v>
      </c>
      <c r="BL7" s="104">
        <f t="shared" si="0"/>
        <v>4.7619047619047616E-2</v>
      </c>
      <c r="BM7" s="104">
        <f t="shared" si="0"/>
        <v>0.17647058823529413</v>
      </c>
      <c r="BN7" s="104">
        <f t="shared" si="0"/>
        <v>0.12</v>
      </c>
      <c r="BO7" s="104">
        <f t="shared" si="0"/>
        <v>0.13333333333333333</v>
      </c>
      <c r="BP7" s="104">
        <f t="shared" ref="BP7:BS7" si="1">BP6/BP5</f>
        <v>0.36842105263157893</v>
      </c>
      <c r="BQ7" s="104">
        <f t="shared" si="1"/>
        <v>7.6923076923076927E-2</v>
      </c>
      <c r="BR7" s="104">
        <f t="shared" si="1"/>
        <v>0</v>
      </c>
      <c r="BS7" s="104">
        <f t="shared" si="1"/>
        <v>0.23333333333333334</v>
      </c>
    </row>
    <row r="8" spans="1:73" ht="14.5" thickBot="1" x14ac:dyDescent="0.35">
      <c r="A8" s="131"/>
      <c r="B8" s="6" t="s">
        <v>172</v>
      </c>
      <c r="C8" s="10" t="s">
        <v>173</v>
      </c>
      <c r="D8" s="11" t="s">
        <v>175</v>
      </c>
      <c r="E8" s="11" t="s">
        <v>175</v>
      </c>
      <c r="F8" s="11" t="s">
        <v>175</v>
      </c>
      <c r="G8" s="11" t="s">
        <v>173</v>
      </c>
      <c r="H8" s="11" t="s">
        <v>176</v>
      </c>
      <c r="I8" s="11" t="s">
        <v>175</v>
      </c>
      <c r="J8" s="11" t="s">
        <v>175</v>
      </c>
      <c r="K8" s="11" t="s">
        <v>175</v>
      </c>
      <c r="L8" s="11" t="s">
        <v>175</v>
      </c>
      <c r="M8" s="11" t="s">
        <v>177</v>
      </c>
      <c r="N8" s="11" t="s">
        <v>173</v>
      </c>
      <c r="O8" s="11" t="s">
        <v>176</v>
      </c>
      <c r="P8" s="11" t="s">
        <v>179</v>
      </c>
      <c r="Q8" s="11" t="s">
        <v>180</v>
      </c>
      <c r="R8" s="11" t="s">
        <v>174</v>
      </c>
      <c r="S8" s="11" t="s">
        <v>179</v>
      </c>
      <c r="T8" s="11" t="s">
        <v>179</v>
      </c>
      <c r="U8" s="11" t="s">
        <v>176</v>
      </c>
      <c r="V8" s="11" t="s">
        <v>176</v>
      </c>
      <c r="W8" s="11" t="s">
        <v>181</v>
      </c>
      <c r="X8" s="11" t="s">
        <v>175</v>
      </c>
      <c r="Y8" s="11" t="s">
        <v>174</v>
      </c>
      <c r="Z8" s="11" t="s">
        <v>175</v>
      </c>
      <c r="AA8" s="11" t="s">
        <v>177</v>
      </c>
      <c r="AB8" s="11" t="s">
        <v>176</v>
      </c>
      <c r="AC8" s="11" t="s">
        <v>181</v>
      </c>
      <c r="AD8" s="11" t="s">
        <v>176</v>
      </c>
      <c r="AE8" s="11" t="s">
        <v>174</v>
      </c>
      <c r="AF8" s="11" t="s">
        <v>181</v>
      </c>
      <c r="AG8" s="11" t="s">
        <v>177</v>
      </c>
      <c r="AH8" s="11" t="s">
        <v>176</v>
      </c>
      <c r="AI8" s="11" t="s">
        <v>175</v>
      </c>
      <c r="AJ8" s="11" t="s">
        <v>178</v>
      </c>
      <c r="AK8" s="11" t="s">
        <v>179</v>
      </c>
      <c r="AL8" s="11" t="s">
        <v>176</v>
      </c>
      <c r="AM8" s="11" t="s">
        <v>175</v>
      </c>
      <c r="AN8" s="11" t="s">
        <v>176</v>
      </c>
      <c r="AO8" s="11" t="s">
        <v>181</v>
      </c>
      <c r="AP8" s="11" t="s">
        <v>174</v>
      </c>
      <c r="AQ8" s="11" t="s">
        <v>176</v>
      </c>
      <c r="AR8" s="11" t="s">
        <v>181</v>
      </c>
      <c r="AS8" s="11" t="s">
        <v>177</v>
      </c>
      <c r="AT8" s="11" t="s">
        <v>176</v>
      </c>
      <c r="AU8" s="11" t="s">
        <v>173</v>
      </c>
      <c r="AV8" s="11" t="s">
        <v>174</v>
      </c>
      <c r="AW8" s="11" t="s">
        <v>175</v>
      </c>
      <c r="AX8" s="11" t="s">
        <v>176</v>
      </c>
      <c r="AY8" s="11" t="s">
        <v>177</v>
      </c>
      <c r="AZ8" s="11" t="s">
        <v>173</v>
      </c>
      <c r="BA8" s="11" t="s">
        <v>180</v>
      </c>
      <c r="BB8" s="11" t="s">
        <v>176</v>
      </c>
      <c r="BC8" s="11" t="s">
        <v>181</v>
      </c>
      <c r="BD8" s="11" t="s">
        <v>174</v>
      </c>
      <c r="BE8" s="11" t="s">
        <v>175</v>
      </c>
      <c r="BF8" s="11" t="s">
        <v>181</v>
      </c>
      <c r="BG8" s="11" t="s">
        <v>174</v>
      </c>
      <c r="BH8" s="11" t="s">
        <v>175</v>
      </c>
      <c r="BI8" s="11" t="s">
        <v>176</v>
      </c>
      <c r="BJ8" s="11" t="s">
        <v>181</v>
      </c>
      <c r="BK8" s="11" t="s">
        <v>178</v>
      </c>
      <c r="BL8" s="11" t="s">
        <v>176</v>
      </c>
      <c r="BM8" s="11" t="s">
        <v>174</v>
      </c>
      <c r="BN8" s="11" t="s">
        <v>179</v>
      </c>
      <c r="BO8" s="11" t="s">
        <v>180</v>
      </c>
      <c r="BP8" s="11" t="s">
        <v>179</v>
      </c>
      <c r="BQ8" s="11" t="s">
        <v>175</v>
      </c>
      <c r="BR8" s="11" t="s">
        <v>177</v>
      </c>
      <c r="BS8" s="11" t="s">
        <v>179</v>
      </c>
    </row>
    <row r="9" spans="1:73" x14ac:dyDescent="0.3">
      <c r="A9" s="132" t="s">
        <v>182</v>
      </c>
      <c r="B9" s="3" t="s">
        <v>183</v>
      </c>
      <c r="C9" s="15">
        <v>44.5</v>
      </c>
      <c r="D9" s="16">
        <v>32.6</v>
      </c>
      <c r="E9" s="16">
        <v>15.9</v>
      </c>
      <c r="F9" s="16">
        <v>46.6</v>
      </c>
      <c r="G9" s="16">
        <v>33.799999999999997</v>
      </c>
      <c r="H9" s="16">
        <v>16.7</v>
      </c>
      <c r="I9" s="16">
        <v>209.2</v>
      </c>
      <c r="J9" s="16">
        <v>110.4</v>
      </c>
      <c r="K9" s="16">
        <v>187.2</v>
      </c>
      <c r="L9" s="16">
        <v>16.8</v>
      </c>
      <c r="M9" s="16">
        <v>76.099999999999994</v>
      </c>
      <c r="N9" s="16">
        <v>153.30000000000001</v>
      </c>
      <c r="O9" s="16">
        <v>128.9</v>
      </c>
      <c r="P9" s="16">
        <v>20.3</v>
      </c>
      <c r="Q9" s="16">
        <v>49.9</v>
      </c>
      <c r="R9" s="16">
        <v>33.700000000000003</v>
      </c>
      <c r="S9" s="16">
        <v>46.9</v>
      </c>
      <c r="T9" s="16">
        <v>84.4</v>
      </c>
      <c r="U9" s="16">
        <v>78.2</v>
      </c>
      <c r="V9" s="16">
        <v>170.6</v>
      </c>
      <c r="W9" s="16">
        <v>264.8</v>
      </c>
      <c r="X9" s="16">
        <v>39.799999999999997</v>
      </c>
      <c r="Y9" s="16">
        <v>21.9</v>
      </c>
      <c r="Z9" s="16">
        <v>18.8</v>
      </c>
      <c r="AA9" s="16">
        <v>27.9</v>
      </c>
      <c r="AB9" s="16">
        <v>32.4</v>
      </c>
      <c r="AC9" s="16">
        <v>26.3</v>
      </c>
      <c r="AD9" s="16">
        <v>18.7</v>
      </c>
      <c r="AE9" s="16">
        <v>763.6</v>
      </c>
      <c r="AF9" s="16">
        <v>82.9</v>
      </c>
      <c r="AG9" s="16">
        <v>18.5</v>
      </c>
      <c r="AH9" s="16">
        <v>44.7</v>
      </c>
      <c r="AI9" s="16">
        <v>24.8</v>
      </c>
      <c r="AJ9" s="16">
        <v>41.9</v>
      </c>
      <c r="AK9" s="16">
        <v>70.599999999999994</v>
      </c>
      <c r="AL9" s="16">
        <v>33.799999999999997</v>
      </c>
      <c r="AM9" s="16">
        <v>21.4</v>
      </c>
      <c r="AN9" s="16">
        <v>51.6</v>
      </c>
      <c r="AO9" s="16">
        <v>34.200000000000003</v>
      </c>
      <c r="AP9" s="16">
        <v>66.400000000000006</v>
      </c>
      <c r="AQ9" s="16">
        <v>42.7</v>
      </c>
      <c r="AR9" s="16">
        <v>21.4</v>
      </c>
      <c r="AS9" s="16">
        <v>26.3</v>
      </c>
      <c r="AT9" s="16">
        <v>179</v>
      </c>
      <c r="AU9" s="16">
        <v>25.6</v>
      </c>
      <c r="AV9" s="16">
        <v>46.3</v>
      </c>
      <c r="AW9" s="16">
        <v>39.700000000000003</v>
      </c>
      <c r="AX9" s="16">
        <v>193.9</v>
      </c>
      <c r="AY9" s="16">
        <v>28.6</v>
      </c>
      <c r="AZ9" s="16">
        <v>18.3</v>
      </c>
      <c r="BA9" s="16">
        <v>28.7</v>
      </c>
      <c r="BB9" s="16">
        <v>49.9</v>
      </c>
      <c r="BC9" s="16">
        <v>36.299999999999997</v>
      </c>
      <c r="BD9" s="16">
        <v>47.9</v>
      </c>
      <c r="BE9" s="16">
        <v>36.4</v>
      </c>
      <c r="BF9" s="16">
        <v>39.700000000000003</v>
      </c>
      <c r="BG9" s="16">
        <v>19.8</v>
      </c>
      <c r="BH9" s="16">
        <v>22.2</v>
      </c>
      <c r="BI9" s="16">
        <v>38.6</v>
      </c>
      <c r="BJ9" s="16">
        <v>226.1</v>
      </c>
      <c r="BK9" s="16">
        <v>43.9</v>
      </c>
      <c r="BL9" s="16">
        <v>108.3</v>
      </c>
      <c r="BM9" s="16">
        <v>65.5</v>
      </c>
      <c r="BN9" s="16">
        <v>134.30000000000001</v>
      </c>
      <c r="BO9" s="16">
        <v>38.5</v>
      </c>
      <c r="BP9" s="16">
        <v>73.2</v>
      </c>
      <c r="BQ9" s="16">
        <v>19.399999999999999</v>
      </c>
      <c r="BR9" s="16">
        <v>34.9</v>
      </c>
      <c r="BS9" s="16">
        <v>392.5</v>
      </c>
      <c r="BT9">
        <f>SUM(C9:BS9)</f>
        <v>5338.9000000000005</v>
      </c>
    </row>
    <row r="10" spans="1:73" x14ac:dyDescent="0.3">
      <c r="A10" s="133"/>
      <c r="B10" s="4" t="s">
        <v>199</v>
      </c>
      <c r="C10" s="9" t="s">
        <v>200</v>
      </c>
      <c r="D10" s="17">
        <v>99.9</v>
      </c>
      <c r="E10" s="17">
        <v>99.3</v>
      </c>
      <c r="F10" s="17">
        <v>98.3</v>
      </c>
      <c r="G10" s="17">
        <v>100</v>
      </c>
      <c r="H10" s="17">
        <v>99.8</v>
      </c>
      <c r="I10" s="17">
        <v>99.9</v>
      </c>
      <c r="J10" s="17">
        <v>99.5</v>
      </c>
      <c r="K10" s="17">
        <v>98.4</v>
      </c>
      <c r="L10" s="17">
        <v>99.4</v>
      </c>
      <c r="M10" s="17">
        <v>99.9</v>
      </c>
      <c r="N10" s="17">
        <v>100</v>
      </c>
      <c r="O10" s="17">
        <v>99.7</v>
      </c>
      <c r="P10" s="17">
        <v>99.9</v>
      </c>
      <c r="Q10" s="17">
        <v>100</v>
      </c>
      <c r="R10" s="17">
        <v>99.3</v>
      </c>
      <c r="S10" s="17">
        <v>99.9</v>
      </c>
      <c r="T10" s="17">
        <v>99.9</v>
      </c>
      <c r="U10" s="17">
        <v>99.2</v>
      </c>
      <c r="V10" s="17">
        <v>99.9</v>
      </c>
      <c r="W10" s="17">
        <v>89.8</v>
      </c>
      <c r="X10" s="17">
        <v>98.9</v>
      </c>
      <c r="Y10" s="12" t="s">
        <v>200</v>
      </c>
      <c r="Z10" s="17">
        <v>99.7</v>
      </c>
      <c r="AA10" s="12" t="s">
        <v>200</v>
      </c>
      <c r="AB10" s="17">
        <v>99.8</v>
      </c>
      <c r="AC10" s="17">
        <v>100</v>
      </c>
      <c r="AD10" s="17">
        <v>99.9</v>
      </c>
      <c r="AE10" s="17">
        <v>64.8</v>
      </c>
      <c r="AF10" s="17">
        <v>99.9</v>
      </c>
      <c r="AG10" s="12" t="s">
        <v>200</v>
      </c>
      <c r="AH10" s="17">
        <v>98.2</v>
      </c>
      <c r="AI10" s="17">
        <v>100</v>
      </c>
      <c r="AJ10" s="17">
        <v>100</v>
      </c>
      <c r="AK10" s="17">
        <v>100</v>
      </c>
      <c r="AL10" s="17">
        <v>100</v>
      </c>
      <c r="AM10" s="17">
        <v>77.8</v>
      </c>
      <c r="AN10" s="17">
        <v>97.6</v>
      </c>
      <c r="AO10" s="17">
        <v>99.8</v>
      </c>
      <c r="AP10" s="12" t="s">
        <v>200</v>
      </c>
      <c r="AQ10" s="17">
        <v>84.8</v>
      </c>
      <c r="AR10" s="17">
        <v>99.5</v>
      </c>
      <c r="AS10" s="17">
        <v>99.9</v>
      </c>
      <c r="AT10" s="17">
        <v>99.9</v>
      </c>
      <c r="AU10" s="12" t="s">
        <v>200</v>
      </c>
      <c r="AV10" s="17">
        <v>71.7</v>
      </c>
      <c r="AW10" s="17">
        <v>99.5</v>
      </c>
      <c r="AX10" s="17">
        <v>100</v>
      </c>
      <c r="AY10" s="17">
        <v>98</v>
      </c>
      <c r="AZ10" s="12" t="s">
        <v>200</v>
      </c>
      <c r="BA10" s="17">
        <v>99.9</v>
      </c>
      <c r="BB10" s="17">
        <v>99.8</v>
      </c>
      <c r="BC10" s="17">
        <v>99.9</v>
      </c>
      <c r="BD10" s="17">
        <v>100</v>
      </c>
      <c r="BE10" s="17">
        <v>99.9</v>
      </c>
      <c r="BF10" s="17">
        <v>99.9</v>
      </c>
      <c r="BG10" s="17">
        <v>99.8</v>
      </c>
      <c r="BH10" s="17">
        <v>97.2</v>
      </c>
      <c r="BI10" s="17">
        <v>99.9</v>
      </c>
      <c r="BJ10" s="17">
        <v>99.9</v>
      </c>
      <c r="BK10" s="12" t="s">
        <v>200</v>
      </c>
      <c r="BL10" s="17">
        <v>99.7</v>
      </c>
      <c r="BM10" s="17">
        <v>77</v>
      </c>
      <c r="BN10" s="17">
        <v>99.9</v>
      </c>
      <c r="BO10" s="17">
        <v>99.9</v>
      </c>
      <c r="BP10" s="17">
        <v>99.9</v>
      </c>
      <c r="BQ10" s="17">
        <v>99.4</v>
      </c>
      <c r="BR10" s="12" t="s">
        <v>200</v>
      </c>
      <c r="BS10" s="17">
        <v>95.6</v>
      </c>
    </row>
    <row r="11" spans="1:73" x14ac:dyDescent="0.3">
      <c r="A11" s="133"/>
      <c r="B11" s="4" t="s">
        <v>201</v>
      </c>
      <c r="C11" s="9" t="s">
        <v>200</v>
      </c>
      <c r="D11" s="17">
        <v>99.1</v>
      </c>
      <c r="E11" s="17">
        <v>91.5</v>
      </c>
      <c r="F11" s="17">
        <v>85.4</v>
      </c>
      <c r="G11" s="17">
        <v>100</v>
      </c>
      <c r="H11" s="17">
        <v>80.900000000000006</v>
      </c>
      <c r="I11" s="17">
        <v>91</v>
      </c>
      <c r="J11" s="17">
        <v>88.4</v>
      </c>
      <c r="K11" s="17">
        <v>87.9</v>
      </c>
      <c r="L11" s="17">
        <v>97.3</v>
      </c>
      <c r="M11" s="17">
        <v>98.6</v>
      </c>
      <c r="N11" s="17">
        <v>98.6</v>
      </c>
      <c r="O11" s="17">
        <v>84.9</v>
      </c>
      <c r="P11" s="17">
        <v>98.5</v>
      </c>
      <c r="Q11" s="17">
        <v>97.4</v>
      </c>
      <c r="R11" s="17">
        <v>89.4</v>
      </c>
      <c r="S11" s="17">
        <v>98.1</v>
      </c>
      <c r="T11" s="17">
        <v>96.3</v>
      </c>
      <c r="U11" s="17">
        <v>93</v>
      </c>
      <c r="V11" s="17">
        <v>92.8</v>
      </c>
      <c r="W11" s="17">
        <v>80.900000000000006</v>
      </c>
      <c r="X11" s="17">
        <v>91.3</v>
      </c>
      <c r="Y11" s="12" t="s">
        <v>200</v>
      </c>
      <c r="Z11" s="17">
        <v>96.9</v>
      </c>
      <c r="AA11" s="12" t="s">
        <v>200</v>
      </c>
      <c r="AB11" s="17">
        <v>97.6</v>
      </c>
      <c r="AC11" s="17">
        <v>98.5</v>
      </c>
      <c r="AD11" s="17">
        <v>92.8</v>
      </c>
      <c r="AE11" s="17">
        <v>63.4</v>
      </c>
      <c r="AF11" s="17">
        <v>96</v>
      </c>
      <c r="AG11" s="12" t="s">
        <v>200</v>
      </c>
      <c r="AH11" s="17">
        <v>85.9</v>
      </c>
      <c r="AI11" s="17">
        <v>92.3</v>
      </c>
      <c r="AJ11" s="17">
        <v>100</v>
      </c>
      <c r="AK11" s="17">
        <v>98.3</v>
      </c>
      <c r="AL11" s="17">
        <v>97.2</v>
      </c>
      <c r="AM11" s="17">
        <v>68</v>
      </c>
      <c r="AN11" s="17">
        <v>89.8</v>
      </c>
      <c r="AO11" s="17">
        <v>98.2</v>
      </c>
      <c r="AP11" s="12" t="s">
        <v>200</v>
      </c>
      <c r="AQ11" s="17">
        <v>72.400000000000006</v>
      </c>
      <c r="AR11" s="17">
        <v>90.8</v>
      </c>
      <c r="AS11" s="17">
        <v>95.8</v>
      </c>
      <c r="AT11" s="17">
        <v>93.4</v>
      </c>
      <c r="AU11" s="12" t="s">
        <v>200</v>
      </c>
      <c r="AV11" s="17">
        <v>66.400000000000006</v>
      </c>
      <c r="AW11" s="17">
        <v>91.8</v>
      </c>
      <c r="AX11" s="17">
        <v>92.5</v>
      </c>
      <c r="AY11" s="17">
        <v>85.8</v>
      </c>
      <c r="AZ11" s="12" t="s">
        <v>200</v>
      </c>
      <c r="BA11" s="17">
        <v>97.9</v>
      </c>
      <c r="BB11" s="17">
        <v>92.3</v>
      </c>
      <c r="BC11" s="17">
        <v>92.7</v>
      </c>
      <c r="BD11" s="17">
        <v>92.5</v>
      </c>
      <c r="BE11" s="17">
        <v>86.9</v>
      </c>
      <c r="BF11" s="17">
        <v>92.1</v>
      </c>
      <c r="BG11" s="17">
        <v>99.3</v>
      </c>
      <c r="BH11" s="17">
        <v>90.4</v>
      </c>
      <c r="BI11" s="17">
        <v>98.9</v>
      </c>
      <c r="BJ11" s="17">
        <v>93.9</v>
      </c>
      <c r="BK11" s="12" t="s">
        <v>200</v>
      </c>
      <c r="BL11" s="17">
        <v>94.8</v>
      </c>
      <c r="BM11" s="17">
        <v>73.400000000000006</v>
      </c>
      <c r="BN11" s="17">
        <v>95.2</v>
      </c>
      <c r="BO11" s="17">
        <v>98.9</v>
      </c>
      <c r="BP11" s="17">
        <v>97.9</v>
      </c>
      <c r="BQ11" s="17">
        <v>93.3</v>
      </c>
      <c r="BR11" s="12" t="s">
        <v>200</v>
      </c>
      <c r="BS11" s="17">
        <v>91.4</v>
      </c>
    </row>
    <row r="12" spans="1:73" x14ac:dyDescent="0.3">
      <c r="A12" s="133"/>
      <c r="B12" s="4" t="s">
        <v>202</v>
      </c>
      <c r="C12" s="9">
        <v>100</v>
      </c>
      <c r="D12" s="12" t="s">
        <v>200</v>
      </c>
      <c r="E12" s="12" t="s">
        <v>200</v>
      </c>
      <c r="F12" s="12" t="s">
        <v>200</v>
      </c>
      <c r="G12" s="12" t="s">
        <v>200</v>
      </c>
      <c r="H12" s="12" t="s">
        <v>200</v>
      </c>
      <c r="I12" s="12" t="s">
        <v>200</v>
      </c>
      <c r="J12" s="12" t="s">
        <v>200</v>
      </c>
      <c r="K12" s="12" t="s">
        <v>200</v>
      </c>
      <c r="L12" s="12" t="s">
        <v>200</v>
      </c>
      <c r="M12" s="12" t="s">
        <v>200</v>
      </c>
      <c r="N12" s="12" t="s">
        <v>200</v>
      </c>
      <c r="O12" s="12" t="s">
        <v>200</v>
      </c>
      <c r="P12" s="12" t="s">
        <v>200</v>
      </c>
      <c r="Q12" s="12" t="s">
        <v>200</v>
      </c>
      <c r="R12" s="12" t="s">
        <v>200</v>
      </c>
      <c r="S12" s="12" t="s">
        <v>200</v>
      </c>
      <c r="T12" s="12" t="s">
        <v>200</v>
      </c>
      <c r="U12" s="12" t="s">
        <v>200</v>
      </c>
      <c r="V12" s="12" t="s">
        <v>200</v>
      </c>
      <c r="W12" s="17">
        <v>10.199999999999999</v>
      </c>
      <c r="X12" s="12" t="s">
        <v>200</v>
      </c>
      <c r="Y12" s="17">
        <v>100</v>
      </c>
      <c r="Z12" s="12" t="s">
        <v>200</v>
      </c>
      <c r="AA12" s="17">
        <v>100</v>
      </c>
      <c r="AB12" s="12" t="s">
        <v>200</v>
      </c>
      <c r="AC12" s="12" t="s">
        <v>200</v>
      </c>
      <c r="AD12" s="12" t="s">
        <v>200</v>
      </c>
      <c r="AE12" s="17">
        <v>35.200000000000003</v>
      </c>
      <c r="AF12" s="12" t="s">
        <v>200</v>
      </c>
      <c r="AG12" s="17">
        <v>100</v>
      </c>
      <c r="AH12" s="12" t="s">
        <v>200</v>
      </c>
      <c r="AI12" s="12" t="s">
        <v>200</v>
      </c>
      <c r="AJ12" s="12" t="s">
        <v>200</v>
      </c>
      <c r="AK12" s="12" t="s">
        <v>200</v>
      </c>
      <c r="AL12" s="12" t="s">
        <v>200</v>
      </c>
      <c r="AM12" s="17">
        <v>22.2</v>
      </c>
      <c r="AN12" s="12" t="s">
        <v>200</v>
      </c>
      <c r="AO12" s="12" t="s">
        <v>200</v>
      </c>
      <c r="AP12" s="17">
        <v>100</v>
      </c>
      <c r="AQ12" s="17">
        <v>15.2</v>
      </c>
      <c r="AR12" s="12" t="s">
        <v>200</v>
      </c>
      <c r="AS12" s="12" t="s">
        <v>200</v>
      </c>
      <c r="AT12" s="12" t="s">
        <v>200</v>
      </c>
      <c r="AU12" s="17">
        <v>100</v>
      </c>
      <c r="AV12" s="17">
        <v>28.3</v>
      </c>
      <c r="AW12" s="12" t="s">
        <v>200</v>
      </c>
      <c r="AX12" s="12" t="s">
        <v>200</v>
      </c>
      <c r="AY12" s="12" t="s">
        <v>200</v>
      </c>
      <c r="AZ12" s="17">
        <v>100</v>
      </c>
      <c r="BA12" s="12" t="s">
        <v>200</v>
      </c>
      <c r="BB12" s="12" t="s">
        <v>200</v>
      </c>
      <c r="BC12" s="12" t="s">
        <v>200</v>
      </c>
      <c r="BD12" s="12" t="s">
        <v>200</v>
      </c>
      <c r="BE12" s="12" t="s">
        <v>200</v>
      </c>
      <c r="BF12" s="12" t="s">
        <v>200</v>
      </c>
      <c r="BG12" s="12" t="s">
        <v>200</v>
      </c>
      <c r="BH12" s="12" t="s">
        <v>200</v>
      </c>
      <c r="BI12" s="12" t="s">
        <v>200</v>
      </c>
      <c r="BJ12" s="12" t="s">
        <v>200</v>
      </c>
      <c r="BK12" s="17">
        <v>100</v>
      </c>
      <c r="BL12" s="12" t="s">
        <v>200</v>
      </c>
      <c r="BM12" s="17">
        <v>23</v>
      </c>
      <c r="BN12" s="12" t="s">
        <v>200</v>
      </c>
      <c r="BO12" s="12" t="s">
        <v>200</v>
      </c>
      <c r="BP12" s="12" t="s">
        <v>200</v>
      </c>
      <c r="BQ12" s="12" t="s">
        <v>200</v>
      </c>
      <c r="BR12" s="17">
        <v>100</v>
      </c>
      <c r="BS12" s="17">
        <v>4.4000000000000004</v>
      </c>
    </row>
    <row r="13" spans="1:73" x14ac:dyDescent="0.3">
      <c r="A13" s="133"/>
      <c r="B13" s="4" t="s">
        <v>205</v>
      </c>
      <c r="C13" s="9">
        <v>100</v>
      </c>
      <c r="D13" s="12" t="s">
        <v>200</v>
      </c>
      <c r="E13" s="12" t="s">
        <v>200</v>
      </c>
      <c r="F13" s="12" t="s">
        <v>200</v>
      </c>
      <c r="G13" s="12" t="s">
        <v>200</v>
      </c>
      <c r="H13" s="12" t="s">
        <v>200</v>
      </c>
      <c r="I13" s="12" t="s">
        <v>200</v>
      </c>
      <c r="J13" s="12" t="s">
        <v>200</v>
      </c>
      <c r="K13" s="12" t="s">
        <v>200</v>
      </c>
      <c r="L13" s="12" t="s">
        <v>200</v>
      </c>
      <c r="M13" s="12" t="s">
        <v>200</v>
      </c>
      <c r="N13" s="12" t="s">
        <v>200</v>
      </c>
      <c r="O13" s="12" t="s">
        <v>200</v>
      </c>
      <c r="P13" s="12" t="s">
        <v>200</v>
      </c>
      <c r="Q13" s="12" t="s">
        <v>200</v>
      </c>
      <c r="R13" s="12" t="s">
        <v>200</v>
      </c>
      <c r="S13" s="12" t="s">
        <v>200</v>
      </c>
      <c r="T13" s="12" t="s">
        <v>200</v>
      </c>
      <c r="U13" s="12" t="s">
        <v>200</v>
      </c>
      <c r="V13" s="12" t="s">
        <v>200</v>
      </c>
      <c r="W13" s="17">
        <v>4.7</v>
      </c>
      <c r="X13" s="12" t="s">
        <v>200</v>
      </c>
      <c r="Y13" s="17">
        <v>99.9</v>
      </c>
      <c r="Z13" s="12" t="s">
        <v>200</v>
      </c>
      <c r="AA13" s="17">
        <v>99.8</v>
      </c>
      <c r="AB13" s="12" t="s">
        <v>200</v>
      </c>
      <c r="AC13" s="12" t="s">
        <v>200</v>
      </c>
      <c r="AD13" s="12" t="s">
        <v>200</v>
      </c>
      <c r="AE13" s="17">
        <v>33.5</v>
      </c>
      <c r="AF13" s="12" t="s">
        <v>200</v>
      </c>
      <c r="AG13" s="17">
        <v>100</v>
      </c>
      <c r="AH13" s="12" t="s">
        <v>200</v>
      </c>
      <c r="AI13" s="12" t="s">
        <v>200</v>
      </c>
      <c r="AJ13" s="12" t="s">
        <v>200</v>
      </c>
      <c r="AK13" s="12" t="s">
        <v>200</v>
      </c>
      <c r="AL13" s="12" t="s">
        <v>200</v>
      </c>
      <c r="AM13" s="17">
        <v>46.8</v>
      </c>
      <c r="AN13" s="12" t="s">
        <v>200</v>
      </c>
      <c r="AO13" s="12" t="s">
        <v>200</v>
      </c>
      <c r="AP13" s="17">
        <v>69.599999999999994</v>
      </c>
      <c r="AQ13" s="17">
        <v>28</v>
      </c>
      <c r="AR13" s="12" t="s">
        <v>200</v>
      </c>
      <c r="AS13" s="12" t="s">
        <v>200</v>
      </c>
      <c r="AT13" s="12" t="s">
        <v>200</v>
      </c>
      <c r="AU13" s="17">
        <v>94.2</v>
      </c>
      <c r="AV13" s="17">
        <v>90.9</v>
      </c>
      <c r="AW13" s="12" t="s">
        <v>200</v>
      </c>
      <c r="AX13" s="12" t="s">
        <v>200</v>
      </c>
      <c r="AY13" s="12" t="s">
        <v>200</v>
      </c>
      <c r="AZ13" s="17">
        <v>99.9</v>
      </c>
      <c r="BA13" s="12" t="s">
        <v>200</v>
      </c>
      <c r="BB13" s="12" t="s">
        <v>200</v>
      </c>
      <c r="BC13" s="12" t="s">
        <v>200</v>
      </c>
      <c r="BD13" s="12" t="s">
        <v>200</v>
      </c>
      <c r="BE13" s="12" t="s">
        <v>200</v>
      </c>
      <c r="BF13" s="12" t="s">
        <v>200</v>
      </c>
      <c r="BG13" s="12" t="s">
        <v>200</v>
      </c>
      <c r="BH13" s="12" t="s">
        <v>200</v>
      </c>
      <c r="BI13" s="12" t="s">
        <v>200</v>
      </c>
      <c r="BJ13" s="12" t="s">
        <v>200</v>
      </c>
      <c r="BK13" s="17">
        <v>99.8</v>
      </c>
      <c r="BL13" s="12" t="s">
        <v>200</v>
      </c>
      <c r="BM13" s="17">
        <v>80</v>
      </c>
      <c r="BN13" s="12" t="s">
        <v>200</v>
      </c>
      <c r="BO13" s="12" t="s">
        <v>200</v>
      </c>
      <c r="BP13" s="12" t="s">
        <v>200</v>
      </c>
      <c r="BQ13" s="12" t="s">
        <v>200</v>
      </c>
      <c r="BR13" s="17">
        <v>59.7</v>
      </c>
      <c r="BS13" s="17">
        <v>3.5</v>
      </c>
    </row>
    <row r="14" spans="1:73" x14ac:dyDescent="0.3">
      <c r="A14" s="133"/>
      <c r="B14" s="4" t="s">
        <v>210</v>
      </c>
      <c r="C14" s="9" t="s">
        <v>200</v>
      </c>
      <c r="D14" s="13" t="s">
        <v>200</v>
      </c>
      <c r="E14" s="13" t="s">
        <v>200</v>
      </c>
      <c r="F14" s="13" t="s">
        <v>200</v>
      </c>
      <c r="G14" s="13" t="s">
        <v>200</v>
      </c>
      <c r="H14" s="13" t="s">
        <v>200</v>
      </c>
      <c r="I14" s="13" t="s">
        <v>200</v>
      </c>
      <c r="J14" s="13" t="s">
        <v>200</v>
      </c>
      <c r="K14" s="13" t="s">
        <v>200</v>
      </c>
      <c r="L14" s="13" t="s">
        <v>200</v>
      </c>
      <c r="M14" s="13" t="s">
        <v>200</v>
      </c>
      <c r="N14" s="13" t="s">
        <v>200</v>
      </c>
      <c r="O14" s="13" t="s">
        <v>200</v>
      </c>
      <c r="P14" s="13" t="s">
        <v>200</v>
      </c>
      <c r="Q14" s="13" t="s">
        <v>200</v>
      </c>
      <c r="R14" s="13" t="s">
        <v>200</v>
      </c>
      <c r="S14" s="13" t="s">
        <v>200</v>
      </c>
      <c r="T14" s="13" t="s">
        <v>200</v>
      </c>
      <c r="U14" s="13" t="s">
        <v>200</v>
      </c>
      <c r="V14" s="13" t="s">
        <v>200</v>
      </c>
      <c r="W14" s="17">
        <v>5.3</v>
      </c>
      <c r="X14" s="13" t="s">
        <v>200</v>
      </c>
      <c r="Y14" s="13" t="s">
        <v>200</v>
      </c>
      <c r="Z14" s="13" t="s">
        <v>200</v>
      </c>
      <c r="AA14" s="13" t="s">
        <v>200</v>
      </c>
      <c r="AB14" s="13" t="s">
        <v>200</v>
      </c>
      <c r="AC14" s="13" t="s">
        <v>200</v>
      </c>
      <c r="AD14" s="13" t="s">
        <v>200</v>
      </c>
      <c r="AE14" s="17">
        <v>1.7</v>
      </c>
      <c r="AF14" s="13" t="s">
        <v>200</v>
      </c>
      <c r="AG14" s="13" t="s">
        <v>200</v>
      </c>
      <c r="AH14" s="13" t="s">
        <v>200</v>
      </c>
      <c r="AI14" s="13" t="s">
        <v>200</v>
      </c>
      <c r="AJ14" s="13" t="s">
        <v>200</v>
      </c>
      <c r="AK14" s="13" t="s">
        <v>200</v>
      </c>
      <c r="AL14" s="13" t="s">
        <v>200</v>
      </c>
      <c r="AM14" s="17">
        <v>48</v>
      </c>
      <c r="AN14" s="13" t="s">
        <v>200</v>
      </c>
      <c r="AO14" s="13" t="s">
        <v>200</v>
      </c>
      <c r="AP14" s="17">
        <v>30.4</v>
      </c>
      <c r="AQ14" s="17">
        <v>71.599999999999994</v>
      </c>
      <c r="AR14" s="13" t="s">
        <v>200</v>
      </c>
      <c r="AS14" s="13" t="s">
        <v>200</v>
      </c>
      <c r="AT14" s="13" t="s">
        <v>200</v>
      </c>
      <c r="AU14" s="17">
        <v>5.6</v>
      </c>
      <c r="AV14" s="17">
        <v>8.5</v>
      </c>
      <c r="AW14" s="13" t="s">
        <v>200</v>
      </c>
      <c r="AX14" s="13" t="s">
        <v>200</v>
      </c>
      <c r="AY14" s="13" t="s">
        <v>200</v>
      </c>
      <c r="AZ14" s="13" t="s">
        <v>200</v>
      </c>
      <c r="BA14" s="13" t="s">
        <v>200</v>
      </c>
      <c r="BB14" s="13" t="s">
        <v>200</v>
      </c>
      <c r="BC14" s="13" t="s">
        <v>200</v>
      </c>
      <c r="BD14" s="13" t="s">
        <v>200</v>
      </c>
      <c r="BE14" s="13" t="s">
        <v>200</v>
      </c>
      <c r="BF14" s="13" t="s">
        <v>200</v>
      </c>
      <c r="BG14" s="13" t="s">
        <v>200</v>
      </c>
      <c r="BH14" s="13" t="s">
        <v>200</v>
      </c>
      <c r="BI14" s="13" t="s">
        <v>200</v>
      </c>
      <c r="BJ14" s="13" t="s">
        <v>200</v>
      </c>
      <c r="BK14" s="13" t="s">
        <v>200</v>
      </c>
      <c r="BL14" s="13" t="s">
        <v>200</v>
      </c>
      <c r="BM14" s="17">
        <v>19.7</v>
      </c>
      <c r="BN14" s="13" t="s">
        <v>200</v>
      </c>
      <c r="BO14" s="13" t="s">
        <v>200</v>
      </c>
      <c r="BP14" s="13" t="s">
        <v>200</v>
      </c>
      <c r="BQ14" s="13" t="s">
        <v>200</v>
      </c>
      <c r="BR14" s="17">
        <v>26.2</v>
      </c>
      <c r="BS14" s="17">
        <v>0.9</v>
      </c>
    </row>
    <row r="15" spans="1:73" ht="14.5" thickBot="1" x14ac:dyDescent="0.35">
      <c r="A15" s="134"/>
      <c r="B15" s="6" t="s">
        <v>215</v>
      </c>
      <c r="C15" s="10" t="s">
        <v>200</v>
      </c>
      <c r="D15" s="14" t="s">
        <v>200</v>
      </c>
      <c r="E15" s="14" t="s">
        <v>200</v>
      </c>
      <c r="F15" s="14" t="s">
        <v>200</v>
      </c>
      <c r="G15" s="14" t="s">
        <v>200</v>
      </c>
      <c r="H15" s="14" t="s">
        <v>200</v>
      </c>
      <c r="I15" s="14" t="s">
        <v>200</v>
      </c>
      <c r="J15" s="14" t="s">
        <v>200</v>
      </c>
      <c r="K15" s="14" t="s">
        <v>200</v>
      </c>
      <c r="L15" s="14" t="s">
        <v>200</v>
      </c>
      <c r="M15" s="14" t="s">
        <v>200</v>
      </c>
      <c r="N15" s="14" t="s">
        <v>200</v>
      </c>
      <c r="O15" s="14" t="s">
        <v>200</v>
      </c>
      <c r="P15" s="14" t="s">
        <v>200</v>
      </c>
      <c r="Q15" s="14" t="s">
        <v>200</v>
      </c>
      <c r="R15" s="14" t="s">
        <v>200</v>
      </c>
      <c r="S15" s="14" t="s">
        <v>200</v>
      </c>
      <c r="T15" s="14" t="s">
        <v>200</v>
      </c>
      <c r="U15" s="14" t="s">
        <v>200</v>
      </c>
      <c r="V15" s="14" t="s">
        <v>200</v>
      </c>
      <c r="W15" s="11">
        <v>0.1</v>
      </c>
      <c r="X15" s="14" t="s">
        <v>200</v>
      </c>
      <c r="Y15" s="14" t="s">
        <v>200</v>
      </c>
      <c r="Z15" s="14" t="s">
        <v>200</v>
      </c>
      <c r="AA15" s="14" t="s">
        <v>200</v>
      </c>
      <c r="AB15" s="14" t="s">
        <v>200</v>
      </c>
      <c r="AC15" s="14" t="s">
        <v>200</v>
      </c>
      <c r="AD15" s="14" t="s">
        <v>200</v>
      </c>
      <c r="AE15" s="11">
        <v>0</v>
      </c>
      <c r="AF15" s="14" t="s">
        <v>200</v>
      </c>
      <c r="AG15" s="14" t="s">
        <v>200</v>
      </c>
      <c r="AH15" s="14" t="s">
        <v>200</v>
      </c>
      <c r="AI15" s="14" t="s">
        <v>200</v>
      </c>
      <c r="AJ15" s="14" t="s">
        <v>200</v>
      </c>
      <c r="AK15" s="14" t="s">
        <v>200</v>
      </c>
      <c r="AL15" s="14" t="s">
        <v>200</v>
      </c>
      <c r="AM15" s="11">
        <v>2.2999999999999998</v>
      </c>
      <c r="AN15" s="14" t="s">
        <v>200</v>
      </c>
      <c r="AO15" s="14" t="s">
        <v>200</v>
      </c>
      <c r="AP15" s="11">
        <v>0</v>
      </c>
      <c r="AQ15" s="11">
        <v>0</v>
      </c>
      <c r="AR15" s="14" t="s">
        <v>200</v>
      </c>
      <c r="AS15" s="14" t="s">
        <v>200</v>
      </c>
      <c r="AT15" s="14" t="s">
        <v>200</v>
      </c>
      <c r="AU15" s="11">
        <v>0</v>
      </c>
      <c r="AV15" s="11">
        <v>0.6</v>
      </c>
      <c r="AW15" s="14" t="s">
        <v>200</v>
      </c>
      <c r="AX15" s="14" t="s">
        <v>200</v>
      </c>
      <c r="AY15" s="14" t="s">
        <v>200</v>
      </c>
      <c r="AZ15" s="14" t="s">
        <v>200</v>
      </c>
      <c r="BA15" s="14" t="s">
        <v>200</v>
      </c>
      <c r="BB15" s="14" t="s">
        <v>200</v>
      </c>
      <c r="BC15" s="14" t="s">
        <v>200</v>
      </c>
      <c r="BD15" s="14" t="s">
        <v>200</v>
      </c>
      <c r="BE15" s="14" t="s">
        <v>200</v>
      </c>
      <c r="BF15" s="14" t="s">
        <v>200</v>
      </c>
      <c r="BG15" s="14" t="s">
        <v>200</v>
      </c>
      <c r="BH15" s="14" t="s">
        <v>200</v>
      </c>
      <c r="BI15" s="14" t="s">
        <v>200</v>
      </c>
      <c r="BJ15" s="14" t="s">
        <v>200</v>
      </c>
      <c r="BK15" s="14" t="s">
        <v>200</v>
      </c>
      <c r="BL15" s="14" t="s">
        <v>200</v>
      </c>
      <c r="BM15" s="11">
        <v>0.2</v>
      </c>
      <c r="BN15" s="14" t="s">
        <v>200</v>
      </c>
      <c r="BO15" s="14" t="s">
        <v>200</v>
      </c>
      <c r="BP15" s="14" t="s">
        <v>200</v>
      </c>
      <c r="BQ15" s="14" t="s">
        <v>200</v>
      </c>
      <c r="BR15" s="11">
        <v>14.1</v>
      </c>
      <c r="BS15" s="11">
        <v>0</v>
      </c>
    </row>
    <row r="16" spans="1:73" x14ac:dyDescent="0.3">
      <c r="A16" s="135" t="s">
        <v>217</v>
      </c>
      <c r="B16" s="3" t="s">
        <v>218</v>
      </c>
      <c r="C16" s="15">
        <v>22.7</v>
      </c>
      <c r="D16" s="16">
        <v>16.2</v>
      </c>
      <c r="E16" s="16">
        <v>7.7</v>
      </c>
      <c r="F16" s="16">
        <v>23.5</v>
      </c>
      <c r="G16" s="16">
        <v>17</v>
      </c>
      <c r="H16" s="16">
        <v>8.1</v>
      </c>
      <c r="I16" s="16">
        <v>102.8</v>
      </c>
      <c r="J16" s="16">
        <v>53.9</v>
      </c>
      <c r="K16" s="16">
        <v>91</v>
      </c>
      <c r="L16" s="16">
        <v>8.5</v>
      </c>
      <c r="M16" s="16">
        <v>38.200000000000003</v>
      </c>
      <c r="N16" s="16">
        <v>77.099999999999994</v>
      </c>
      <c r="O16" s="16">
        <v>60.9</v>
      </c>
      <c r="P16" s="16">
        <v>10.1</v>
      </c>
      <c r="Q16" s="16">
        <v>23.3</v>
      </c>
      <c r="R16" s="16">
        <v>16.600000000000001</v>
      </c>
      <c r="S16" s="16">
        <v>22.8</v>
      </c>
      <c r="T16" s="16">
        <v>41.1</v>
      </c>
      <c r="U16" s="16">
        <v>38.299999999999997</v>
      </c>
      <c r="V16" s="16">
        <v>82.1</v>
      </c>
      <c r="W16" s="16">
        <v>127.2</v>
      </c>
      <c r="X16" s="16">
        <v>19.600000000000001</v>
      </c>
      <c r="Y16" s="16">
        <v>11.1</v>
      </c>
      <c r="Z16" s="16">
        <v>9.4</v>
      </c>
      <c r="AA16" s="16">
        <v>14.2</v>
      </c>
      <c r="AB16" s="16">
        <v>16.100000000000001</v>
      </c>
      <c r="AC16" s="16">
        <v>12.9</v>
      </c>
      <c r="AD16" s="16">
        <v>9.1</v>
      </c>
      <c r="AE16" s="16">
        <v>380.9</v>
      </c>
      <c r="AF16" s="16">
        <v>40.1</v>
      </c>
      <c r="AG16" s="16">
        <v>9.5</v>
      </c>
      <c r="AH16" s="16">
        <v>21.6</v>
      </c>
      <c r="AI16" s="16">
        <v>12.2</v>
      </c>
      <c r="AJ16" s="16">
        <v>21.3</v>
      </c>
      <c r="AK16" s="16">
        <v>35.200000000000003</v>
      </c>
      <c r="AL16" s="16">
        <v>16.7</v>
      </c>
      <c r="AM16" s="16">
        <v>10.7</v>
      </c>
      <c r="AN16" s="16">
        <v>25.1</v>
      </c>
      <c r="AO16" s="16">
        <v>16.8</v>
      </c>
      <c r="AP16" s="16">
        <v>33.200000000000003</v>
      </c>
      <c r="AQ16" s="16">
        <v>20.2</v>
      </c>
      <c r="AR16" s="16">
        <v>10.5</v>
      </c>
      <c r="AS16" s="16">
        <v>13.2</v>
      </c>
      <c r="AT16" s="16">
        <v>86.6</v>
      </c>
      <c r="AU16" s="16">
        <v>13.3</v>
      </c>
      <c r="AV16" s="16">
        <v>22.9</v>
      </c>
      <c r="AW16" s="16">
        <v>19.2</v>
      </c>
      <c r="AX16" s="16">
        <v>94.1</v>
      </c>
      <c r="AY16" s="16">
        <v>14.2</v>
      </c>
      <c r="AZ16" s="16">
        <v>9.4</v>
      </c>
      <c r="BA16" s="16">
        <v>13.9</v>
      </c>
      <c r="BB16" s="16">
        <v>24.2</v>
      </c>
      <c r="BC16" s="16">
        <v>17.5</v>
      </c>
      <c r="BD16" s="16">
        <v>23.5</v>
      </c>
      <c r="BE16" s="16">
        <v>17.3</v>
      </c>
      <c r="BF16" s="16">
        <v>18.7</v>
      </c>
      <c r="BG16" s="16">
        <v>10.1</v>
      </c>
      <c r="BH16" s="16">
        <v>11.1</v>
      </c>
      <c r="BI16" s="16">
        <v>19.3</v>
      </c>
      <c r="BJ16" s="16">
        <v>110.4</v>
      </c>
      <c r="BK16" s="16">
        <v>22.1</v>
      </c>
      <c r="BL16" s="16">
        <v>53</v>
      </c>
      <c r="BM16" s="16">
        <v>33.4</v>
      </c>
      <c r="BN16" s="16">
        <v>63.2</v>
      </c>
      <c r="BO16" s="16">
        <v>18.7</v>
      </c>
      <c r="BP16" s="16">
        <v>35.6</v>
      </c>
      <c r="BQ16" s="16">
        <v>9.6999999999999993</v>
      </c>
      <c r="BR16" s="16">
        <v>17.5</v>
      </c>
      <c r="BS16" s="16">
        <v>189.9</v>
      </c>
      <c r="BT16">
        <f>SUM(C16:BS16)</f>
        <v>2617.4999999999995</v>
      </c>
      <c r="BU16" s="103">
        <f>BT16/BT9</f>
        <v>0.49026953117683403</v>
      </c>
    </row>
    <row r="17" spans="1:73" x14ac:dyDescent="0.3">
      <c r="A17" s="136"/>
      <c r="B17" s="4" t="s">
        <v>239</v>
      </c>
      <c r="C17" s="9">
        <v>21.8</v>
      </c>
      <c r="D17" s="17">
        <v>16.399999999999999</v>
      </c>
      <c r="E17" s="17">
        <v>8.1999999999999993</v>
      </c>
      <c r="F17" s="17">
        <v>23.1</v>
      </c>
      <c r="G17" s="17">
        <v>16.8</v>
      </c>
      <c r="H17" s="17">
        <v>8.6</v>
      </c>
      <c r="I17" s="17">
        <v>106.4</v>
      </c>
      <c r="J17" s="17">
        <v>56.5</v>
      </c>
      <c r="K17" s="17">
        <v>96.2</v>
      </c>
      <c r="L17" s="17">
        <v>8.3000000000000007</v>
      </c>
      <c r="M17" s="17">
        <v>37.9</v>
      </c>
      <c r="N17" s="17">
        <v>76.3</v>
      </c>
      <c r="O17" s="17">
        <v>68</v>
      </c>
      <c r="P17" s="17">
        <v>10.3</v>
      </c>
      <c r="Q17" s="17">
        <v>26.6</v>
      </c>
      <c r="R17" s="17">
        <v>17.100000000000001</v>
      </c>
      <c r="S17" s="17">
        <v>24.1</v>
      </c>
      <c r="T17" s="17">
        <v>43.3</v>
      </c>
      <c r="U17" s="17">
        <v>39.9</v>
      </c>
      <c r="V17" s="17">
        <v>88.6</v>
      </c>
      <c r="W17" s="17">
        <v>137.69999999999999</v>
      </c>
      <c r="X17" s="17">
        <v>20.2</v>
      </c>
      <c r="Y17" s="17">
        <v>10.9</v>
      </c>
      <c r="Z17" s="17">
        <v>9.4</v>
      </c>
      <c r="AA17" s="17">
        <v>13.7</v>
      </c>
      <c r="AB17" s="17">
        <v>16.3</v>
      </c>
      <c r="AC17" s="17">
        <v>13.4</v>
      </c>
      <c r="AD17" s="17">
        <v>9.5</v>
      </c>
      <c r="AE17" s="17">
        <v>382.7</v>
      </c>
      <c r="AF17" s="17">
        <v>42.8</v>
      </c>
      <c r="AG17" s="17">
        <v>9</v>
      </c>
      <c r="AH17" s="17">
        <v>23.1</v>
      </c>
      <c r="AI17" s="17">
        <v>12.6</v>
      </c>
      <c r="AJ17" s="17">
        <v>20.6</v>
      </c>
      <c r="AK17" s="17">
        <v>35.4</v>
      </c>
      <c r="AL17" s="17">
        <v>17.2</v>
      </c>
      <c r="AM17" s="17">
        <v>10.7</v>
      </c>
      <c r="AN17" s="17">
        <v>26.5</v>
      </c>
      <c r="AO17" s="17">
        <v>17.399999999999999</v>
      </c>
      <c r="AP17" s="17">
        <v>33.200000000000003</v>
      </c>
      <c r="AQ17" s="17">
        <v>22.5</v>
      </c>
      <c r="AR17" s="17">
        <v>10.9</v>
      </c>
      <c r="AS17" s="17">
        <v>13.1</v>
      </c>
      <c r="AT17" s="17">
        <v>92.4</v>
      </c>
      <c r="AU17" s="17">
        <v>12.3</v>
      </c>
      <c r="AV17" s="17">
        <v>23.4</v>
      </c>
      <c r="AW17" s="17">
        <v>20.5</v>
      </c>
      <c r="AX17" s="17">
        <v>99.9</v>
      </c>
      <c r="AY17" s="17">
        <v>14.4</v>
      </c>
      <c r="AZ17" s="17">
        <v>8.9</v>
      </c>
      <c r="BA17" s="17">
        <v>14.9</v>
      </c>
      <c r="BB17" s="17">
        <v>25.7</v>
      </c>
      <c r="BC17" s="17">
        <v>18.8</v>
      </c>
      <c r="BD17" s="17">
        <v>24.4</v>
      </c>
      <c r="BE17" s="17">
        <v>19.100000000000001</v>
      </c>
      <c r="BF17" s="17">
        <v>21</v>
      </c>
      <c r="BG17" s="17">
        <v>9.6999999999999993</v>
      </c>
      <c r="BH17" s="17">
        <v>11.1</v>
      </c>
      <c r="BI17" s="17">
        <v>19.3</v>
      </c>
      <c r="BJ17" s="17">
        <v>115.7</v>
      </c>
      <c r="BK17" s="17">
        <v>21.8</v>
      </c>
      <c r="BL17" s="17">
        <v>55.4</v>
      </c>
      <c r="BM17" s="17">
        <v>32.1</v>
      </c>
      <c r="BN17" s="17">
        <v>71</v>
      </c>
      <c r="BO17" s="17">
        <v>19.8</v>
      </c>
      <c r="BP17" s="17">
        <v>37.6</v>
      </c>
      <c r="BQ17" s="17">
        <v>9.6999999999999993</v>
      </c>
      <c r="BR17" s="17">
        <v>17.399999999999999</v>
      </c>
      <c r="BS17" s="17">
        <v>202.5</v>
      </c>
      <c r="BT17">
        <f>SUM(C17:BS17)</f>
        <v>2722.0000000000005</v>
      </c>
      <c r="BU17" s="103">
        <f>BT17/BT9</f>
        <v>0.50984285152372211</v>
      </c>
    </row>
    <row r="18" spans="1:73" x14ac:dyDescent="0.3">
      <c r="A18" s="136"/>
      <c r="B18" s="5" t="s">
        <v>263</v>
      </c>
      <c r="C18" s="9">
        <v>1160</v>
      </c>
      <c r="D18" s="17">
        <v>734</v>
      </c>
      <c r="E18" s="17">
        <v>709</v>
      </c>
      <c r="F18" s="17">
        <v>598</v>
      </c>
      <c r="G18" s="17">
        <v>1560</v>
      </c>
      <c r="H18" s="17">
        <v>617</v>
      </c>
      <c r="I18" s="17">
        <v>869</v>
      </c>
      <c r="J18" s="17">
        <v>775</v>
      </c>
      <c r="K18" s="17">
        <v>717</v>
      </c>
      <c r="L18" s="17">
        <v>773</v>
      </c>
      <c r="M18" s="17">
        <v>1364</v>
      </c>
      <c r="N18" s="17">
        <v>1372</v>
      </c>
      <c r="O18" s="17">
        <v>730</v>
      </c>
      <c r="P18" s="17">
        <v>825</v>
      </c>
      <c r="Q18" s="17">
        <v>693</v>
      </c>
      <c r="R18" s="17">
        <v>770</v>
      </c>
      <c r="S18" s="17">
        <v>721</v>
      </c>
      <c r="T18" s="17">
        <v>664</v>
      </c>
      <c r="U18" s="17">
        <v>732</v>
      </c>
      <c r="V18" s="17">
        <v>723</v>
      </c>
      <c r="W18" s="17">
        <v>740</v>
      </c>
      <c r="X18" s="17">
        <v>788</v>
      </c>
      <c r="Y18" s="17">
        <v>968</v>
      </c>
      <c r="Z18" s="17">
        <v>673</v>
      </c>
      <c r="AA18" s="17">
        <v>1025</v>
      </c>
      <c r="AB18" s="17">
        <v>660</v>
      </c>
      <c r="AC18" s="17">
        <v>708</v>
      </c>
      <c r="AD18" s="17">
        <v>786</v>
      </c>
      <c r="AE18" s="17">
        <v>1101</v>
      </c>
      <c r="AF18" s="17">
        <v>686</v>
      </c>
      <c r="AG18" s="17">
        <v>1192</v>
      </c>
      <c r="AH18" s="17">
        <v>681</v>
      </c>
      <c r="AI18" s="17">
        <v>813</v>
      </c>
      <c r="AJ18" s="17">
        <v>1719</v>
      </c>
      <c r="AK18" s="17">
        <v>876</v>
      </c>
      <c r="AL18" s="17">
        <v>837</v>
      </c>
      <c r="AM18" s="17">
        <v>761</v>
      </c>
      <c r="AN18" s="17">
        <v>748</v>
      </c>
      <c r="AO18" s="17">
        <v>721</v>
      </c>
      <c r="AP18" s="17">
        <v>1003</v>
      </c>
      <c r="AQ18" s="17">
        <v>704</v>
      </c>
      <c r="AR18" s="17">
        <v>620</v>
      </c>
      <c r="AS18" s="17">
        <v>1083</v>
      </c>
      <c r="AT18" s="17">
        <v>809</v>
      </c>
      <c r="AU18" s="17">
        <v>987</v>
      </c>
      <c r="AV18" s="17">
        <v>767</v>
      </c>
      <c r="AW18" s="17">
        <v>733</v>
      </c>
      <c r="AX18" s="17">
        <v>756</v>
      </c>
      <c r="AY18" s="17">
        <v>1135</v>
      </c>
      <c r="AZ18" s="17">
        <v>1171</v>
      </c>
      <c r="BA18" s="17">
        <v>743</v>
      </c>
      <c r="BB18" s="17">
        <v>695</v>
      </c>
      <c r="BC18" s="17">
        <v>658</v>
      </c>
      <c r="BD18" s="17">
        <v>788</v>
      </c>
      <c r="BE18" s="17">
        <v>697</v>
      </c>
      <c r="BF18" s="17">
        <v>691</v>
      </c>
      <c r="BG18" s="17">
        <v>812</v>
      </c>
      <c r="BH18" s="17">
        <v>670</v>
      </c>
      <c r="BI18" s="17">
        <v>782</v>
      </c>
      <c r="BJ18" s="17">
        <v>640</v>
      </c>
      <c r="BK18" s="17">
        <v>1903</v>
      </c>
      <c r="BL18" s="17">
        <v>769</v>
      </c>
      <c r="BM18" s="17">
        <v>784</v>
      </c>
      <c r="BN18" s="17">
        <v>690</v>
      </c>
      <c r="BO18" s="17">
        <v>784</v>
      </c>
      <c r="BP18" s="17">
        <v>694</v>
      </c>
      <c r="BQ18" s="17">
        <v>705</v>
      </c>
      <c r="BR18" s="17">
        <v>951</v>
      </c>
      <c r="BS18" s="17">
        <v>567</v>
      </c>
    </row>
    <row r="19" spans="1:73" x14ac:dyDescent="0.3">
      <c r="A19" s="136"/>
      <c r="B19" s="4" t="s">
        <v>264</v>
      </c>
      <c r="C19" s="9" t="s">
        <v>248</v>
      </c>
      <c r="D19" s="18" t="s">
        <v>265</v>
      </c>
      <c r="E19" s="18" t="s">
        <v>266</v>
      </c>
      <c r="F19" s="18" t="s">
        <v>249</v>
      </c>
      <c r="G19" s="18" t="s">
        <v>253</v>
      </c>
      <c r="H19" s="18" t="s">
        <v>267</v>
      </c>
      <c r="I19" s="18" t="s">
        <v>227</v>
      </c>
      <c r="J19" s="18" t="s">
        <v>162</v>
      </c>
      <c r="K19" s="18" t="s">
        <v>223</v>
      </c>
      <c r="L19" s="18" t="s">
        <v>268</v>
      </c>
      <c r="M19" s="18" t="s">
        <v>269</v>
      </c>
      <c r="N19" s="18" t="s">
        <v>261</v>
      </c>
      <c r="O19" s="18" t="s">
        <v>271</v>
      </c>
      <c r="P19" s="18" t="s">
        <v>272</v>
      </c>
      <c r="Q19" s="18" t="s">
        <v>266</v>
      </c>
      <c r="R19" s="18" t="s">
        <v>273</v>
      </c>
      <c r="S19" s="18" t="s">
        <v>265</v>
      </c>
      <c r="T19" s="18" t="s">
        <v>267</v>
      </c>
      <c r="U19" s="18" t="s">
        <v>162</v>
      </c>
      <c r="V19" s="18" t="s">
        <v>274</v>
      </c>
      <c r="W19" s="18" t="s">
        <v>275</v>
      </c>
      <c r="X19" s="18" t="s">
        <v>249</v>
      </c>
      <c r="Y19" s="18" t="s">
        <v>233</v>
      </c>
      <c r="Z19" s="18" t="s">
        <v>276</v>
      </c>
      <c r="AA19" s="18" t="s">
        <v>256</v>
      </c>
      <c r="AB19" s="18" t="s">
        <v>277</v>
      </c>
      <c r="AC19" s="18" t="s">
        <v>243</v>
      </c>
      <c r="AD19" s="18" t="s">
        <v>268</v>
      </c>
      <c r="AE19" s="18" t="s">
        <v>278</v>
      </c>
      <c r="AF19" s="18" t="s">
        <v>266</v>
      </c>
      <c r="AG19" s="18" t="s">
        <v>279</v>
      </c>
      <c r="AH19" s="18" t="s">
        <v>280</v>
      </c>
      <c r="AI19" s="18" t="s">
        <v>281</v>
      </c>
      <c r="AJ19" s="18" t="s">
        <v>282</v>
      </c>
      <c r="AK19" s="18" t="s">
        <v>248</v>
      </c>
      <c r="AL19" s="18" t="s">
        <v>233</v>
      </c>
      <c r="AM19" s="18" t="s">
        <v>277</v>
      </c>
      <c r="AN19" s="18" t="s">
        <v>283</v>
      </c>
      <c r="AO19" s="18" t="s">
        <v>284</v>
      </c>
      <c r="AP19" s="18" t="s">
        <v>285</v>
      </c>
      <c r="AQ19" s="18" t="s">
        <v>286</v>
      </c>
      <c r="AR19" s="18" t="s">
        <v>280</v>
      </c>
      <c r="AS19" s="18" t="s">
        <v>287</v>
      </c>
      <c r="AT19" s="18" t="s">
        <v>273</v>
      </c>
      <c r="AU19" s="18" t="s">
        <v>256</v>
      </c>
      <c r="AV19" s="18" t="s">
        <v>223</v>
      </c>
      <c r="AW19" s="18" t="s">
        <v>276</v>
      </c>
      <c r="AX19" s="18" t="s">
        <v>260</v>
      </c>
      <c r="AY19" s="18" t="s">
        <v>228</v>
      </c>
      <c r="AZ19" s="18" t="s">
        <v>248</v>
      </c>
      <c r="BA19" s="18" t="s">
        <v>238</v>
      </c>
      <c r="BB19" s="18" t="s">
        <v>289</v>
      </c>
      <c r="BC19" s="18" t="s">
        <v>275</v>
      </c>
      <c r="BD19" s="18" t="s">
        <v>214</v>
      </c>
      <c r="BE19" s="18" t="s">
        <v>290</v>
      </c>
      <c r="BF19" s="18" t="s">
        <v>159</v>
      </c>
      <c r="BG19" s="18" t="s">
        <v>166</v>
      </c>
      <c r="BH19" s="18" t="s">
        <v>214</v>
      </c>
      <c r="BI19" s="18" t="s">
        <v>291</v>
      </c>
      <c r="BJ19" s="18" t="s">
        <v>276</v>
      </c>
      <c r="BK19" s="18" t="s">
        <v>188</v>
      </c>
      <c r="BL19" s="18" t="s">
        <v>292</v>
      </c>
      <c r="BM19" s="18" t="s">
        <v>292</v>
      </c>
      <c r="BN19" s="18" t="s">
        <v>267</v>
      </c>
      <c r="BO19" s="18" t="s">
        <v>244</v>
      </c>
      <c r="BP19" s="18" t="s">
        <v>293</v>
      </c>
      <c r="BQ19" s="18" t="s">
        <v>243</v>
      </c>
      <c r="BR19" s="18" t="s">
        <v>285</v>
      </c>
      <c r="BS19" s="18" t="s">
        <v>162</v>
      </c>
    </row>
    <row r="20" spans="1:73" x14ac:dyDescent="0.3">
      <c r="A20" s="136"/>
      <c r="B20" s="4" t="s">
        <v>294</v>
      </c>
      <c r="C20" s="9" t="s">
        <v>295</v>
      </c>
      <c r="D20" s="18" t="s">
        <v>283</v>
      </c>
      <c r="E20" s="18" t="s">
        <v>277</v>
      </c>
      <c r="F20" s="18" t="s">
        <v>273</v>
      </c>
      <c r="G20" s="18" t="s">
        <v>251</v>
      </c>
      <c r="H20" s="18" t="s">
        <v>289</v>
      </c>
      <c r="I20" s="18" t="s">
        <v>227</v>
      </c>
      <c r="J20" s="18" t="s">
        <v>281</v>
      </c>
      <c r="K20" s="18" t="s">
        <v>274</v>
      </c>
      <c r="L20" s="18" t="s">
        <v>260</v>
      </c>
      <c r="M20" s="18" t="s">
        <v>296</v>
      </c>
      <c r="N20" s="18" t="s">
        <v>272</v>
      </c>
      <c r="O20" s="18" t="s">
        <v>290</v>
      </c>
      <c r="P20" s="18" t="s">
        <v>166</v>
      </c>
      <c r="Q20" s="18" t="s">
        <v>297</v>
      </c>
      <c r="R20" s="18" t="s">
        <v>214</v>
      </c>
      <c r="S20" s="18" t="s">
        <v>273</v>
      </c>
      <c r="T20" s="18" t="s">
        <v>213</v>
      </c>
      <c r="U20" s="18" t="s">
        <v>280</v>
      </c>
      <c r="V20" s="18" t="s">
        <v>298</v>
      </c>
      <c r="W20" s="18" t="s">
        <v>156</v>
      </c>
      <c r="X20" s="18" t="s">
        <v>249</v>
      </c>
      <c r="Y20" s="18" t="s">
        <v>299</v>
      </c>
      <c r="Z20" s="18" t="s">
        <v>289</v>
      </c>
      <c r="AA20" s="18" t="s">
        <v>279</v>
      </c>
      <c r="AB20" s="18" t="s">
        <v>293</v>
      </c>
      <c r="AC20" s="18" t="s">
        <v>277</v>
      </c>
      <c r="AD20" s="18" t="s">
        <v>226</v>
      </c>
      <c r="AE20" s="18" t="s">
        <v>300</v>
      </c>
      <c r="AF20" s="18" t="s">
        <v>301</v>
      </c>
      <c r="AG20" s="18" t="s">
        <v>302</v>
      </c>
      <c r="AH20" s="18" t="s">
        <v>289</v>
      </c>
      <c r="AI20" s="18" t="s">
        <v>277</v>
      </c>
      <c r="AJ20" s="18" t="s">
        <v>198</v>
      </c>
      <c r="AK20" s="18" t="s">
        <v>303</v>
      </c>
      <c r="AL20" s="18" t="s">
        <v>163</v>
      </c>
      <c r="AM20" s="18" t="s">
        <v>277</v>
      </c>
      <c r="AN20" s="18" t="s">
        <v>266</v>
      </c>
      <c r="AO20" s="18" t="s">
        <v>249</v>
      </c>
      <c r="AP20" s="18" t="s">
        <v>257</v>
      </c>
      <c r="AQ20" s="18" t="s">
        <v>159</v>
      </c>
      <c r="AR20" s="18" t="s">
        <v>304</v>
      </c>
      <c r="AS20" s="18" t="s">
        <v>158</v>
      </c>
      <c r="AT20" s="18" t="s">
        <v>281</v>
      </c>
      <c r="AU20" s="18" t="s">
        <v>256</v>
      </c>
      <c r="AV20" s="18" t="s">
        <v>266</v>
      </c>
      <c r="AW20" s="18" t="s">
        <v>288</v>
      </c>
      <c r="AX20" s="18" t="s">
        <v>293</v>
      </c>
      <c r="AY20" s="18" t="s">
        <v>305</v>
      </c>
      <c r="AZ20" s="18" t="s">
        <v>259</v>
      </c>
      <c r="BA20" s="18" t="s">
        <v>277</v>
      </c>
      <c r="BB20" s="18" t="s">
        <v>159</v>
      </c>
      <c r="BC20" s="18" t="s">
        <v>306</v>
      </c>
      <c r="BD20" s="18" t="s">
        <v>293</v>
      </c>
      <c r="BE20" s="18" t="s">
        <v>306</v>
      </c>
      <c r="BF20" s="18" t="s">
        <v>297</v>
      </c>
      <c r="BG20" s="18" t="s">
        <v>229</v>
      </c>
      <c r="BH20" s="18" t="s">
        <v>162</v>
      </c>
      <c r="BI20" s="18" t="s">
        <v>292</v>
      </c>
      <c r="BJ20" s="18" t="s">
        <v>288</v>
      </c>
      <c r="BK20" s="18" t="s">
        <v>307</v>
      </c>
      <c r="BL20" s="18" t="s">
        <v>277</v>
      </c>
      <c r="BM20" s="18" t="s">
        <v>308</v>
      </c>
      <c r="BN20" s="18" t="s">
        <v>212</v>
      </c>
      <c r="BO20" s="18" t="s">
        <v>298</v>
      </c>
      <c r="BP20" s="18" t="s">
        <v>276</v>
      </c>
      <c r="BQ20" s="18" t="s">
        <v>223</v>
      </c>
      <c r="BR20" s="18" t="s">
        <v>161</v>
      </c>
      <c r="BS20" s="18" t="s">
        <v>306</v>
      </c>
    </row>
    <row r="21" spans="1:73" x14ac:dyDescent="0.3">
      <c r="A21" s="136"/>
      <c r="B21" s="4" t="s">
        <v>309</v>
      </c>
      <c r="C21" s="9" t="s">
        <v>279</v>
      </c>
      <c r="D21" s="18" t="s">
        <v>266</v>
      </c>
      <c r="E21" s="18" t="s">
        <v>266</v>
      </c>
      <c r="F21" s="18" t="s">
        <v>276</v>
      </c>
      <c r="G21" s="18" t="s">
        <v>244</v>
      </c>
      <c r="H21" s="18" t="s">
        <v>276</v>
      </c>
      <c r="I21" s="18" t="s">
        <v>243</v>
      </c>
      <c r="J21" s="18" t="s">
        <v>274</v>
      </c>
      <c r="K21" s="18" t="s">
        <v>288</v>
      </c>
      <c r="L21" s="18" t="s">
        <v>243</v>
      </c>
      <c r="M21" s="18" t="s">
        <v>154</v>
      </c>
      <c r="N21" s="18" t="s">
        <v>310</v>
      </c>
      <c r="O21" s="18" t="s">
        <v>306</v>
      </c>
      <c r="P21" s="18" t="s">
        <v>273</v>
      </c>
      <c r="Q21" s="18" t="s">
        <v>311</v>
      </c>
      <c r="R21" s="18" t="s">
        <v>214</v>
      </c>
      <c r="S21" s="18" t="s">
        <v>223</v>
      </c>
      <c r="T21" s="18" t="s">
        <v>156</v>
      </c>
      <c r="U21" s="18" t="s">
        <v>276</v>
      </c>
      <c r="V21" s="18" t="s">
        <v>275</v>
      </c>
      <c r="W21" s="18" t="s">
        <v>156</v>
      </c>
      <c r="X21" s="18" t="s">
        <v>277</v>
      </c>
      <c r="Y21" s="18" t="s">
        <v>310</v>
      </c>
      <c r="Z21" s="18" t="s">
        <v>298</v>
      </c>
      <c r="AA21" s="18" t="s">
        <v>299</v>
      </c>
      <c r="AB21" s="18" t="s">
        <v>273</v>
      </c>
      <c r="AC21" s="18" t="s">
        <v>266</v>
      </c>
      <c r="AD21" s="18" t="s">
        <v>249</v>
      </c>
      <c r="AE21" s="18" t="s">
        <v>233</v>
      </c>
      <c r="AF21" s="18" t="s">
        <v>312</v>
      </c>
      <c r="AG21" s="18" t="s">
        <v>228</v>
      </c>
      <c r="AH21" s="18" t="s">
        <v>159</v>
      </c>
      <c r="AI21" s="18" t="s">
        <v>230</v>
      </c>
      <c r="AJ21" s="18" t="s">
        <v>292</v>
      </c>
      <c r="AK21" s="18" t="s">
        <v>284</v>
      </c>
      <c r="AL21" s="18" t="s">
        <v>166</v>
      </c>
      <c r="AM21" s="18" t="s">
        <v>277</v>
      </c>
      <c r="AN21" s="18" t="s">
        <v>301</v>
      </c>
      <c r="AO21" s="18" t="s">
        <v>281</v>
      </c>
      <c r="AP21" s="18" t="s">
        <v>305</v>
      </c>
      <c r="AQ21" s="18" t="s">
        <v>304</v>
      </c>
      <c r="AR21" s="18" t="s">
        <v>213</v>
      </c>
      <c r="AS21" s="18" t="s">
        <v>284</v>
      </c>
      <c r="AT21" s="18" t="s">
        <v>267</v>
      </c>
      <c r="AU21" s="18" t="s">
        <v>154</v>
      </c>
      <c r="AV21" s="18" t="s">
        <v>293</v>
      </c>
      <c r="AW21" s="18" t="s">
        <v>276</v>
      </c>
      <c r="AX21" s="18" t="s">
        <v>159</v>
      </c>
      <c r="AY21" s="18" t="s">
        <v>203</v>
      </c>
      <c r="AZ21" s="18" t="s">
        <v>240</v>
      </c>
      <c r="BA21" s="18" t="s">
        <v>271</v>
      </c>
      <c r="BB21" s="18" t="s">
        <v>288</v>
      </c>
      <c r="BC21" s="18" t="s">
        <v>212</v>
      </c>
      <c r="BD21" s="18" t="s">
        <v>277</v>
      </c>
      <c r="BE21" s="18" t="s">
        <v>211</v>
      </c>
      <c r="BF21" s="18" t="s">
        <v>286</v>
      </c>
      <c r="BG21" s="18" t="s">
        <v>283</v>
      </c>
      <c r="BH21" s="18" t="s">
        <v>312</v>
      </c>
      <c r="BI21" s="18" t="s">
        <v>313</v>
      </c>
      <c r="BJ21" s="18" t="s">
        <v>312</v>
      </c>
      <c r="BK21" s="18" t="s">
        <v>314</v>
      </c>
      <c r="BL21" s="18" t="s">
        <v>267</v>
      </c>
      <c r="BM21" s="18" t="s">
        <v>242</v>
      </c>
      <c r="BN21" s="18" t="s">
        <v>315</v>
      </c>
      <c r="BO21" s="18" t="s">
        <v>271</v>
      </c>
      <c r="BP21" s="18" t="s">
        <v>274</v>
      </c>
      <c r="BQ21" s="18" t="s">
        <v>162</v>
      </c>
      <c r="BR21" s="18" t="s">
        <v>160</v>
      </c>
      <c r="BS21" s="18" t="s">
        <v>206</v>
      </c>
    </row>
    <row r="22" spans="1:73" x14ac:dyDescent="0.3">
      <c r="A22" s="136"/>
      <c r="B22" s="4" t="s">
        <v>316</v>
      </c>
      <c r="C22" s="19">
        <v>9.8276288289098144</v>
      </c>
      <c r="D22" s="13">
        <v>7.7673776277428264</v>
      </c>
      <c r="E22" s="13">
        <v>7.2598941265439878</v>
      </c>
      <c r="F22" s="13">
        <v>5.6662876268531832</v>
      </c>
      <c r="G22" s="13">
        <v>4.6413876801941809</v>
      </c>
      <c r="H22" s="13">
        <v>7.6034936587700406</v>
      </c>
      <c r="I22" s="13">
        <v>7.3734216538104933</v>
      </c>
      <c r="J22" s="13">
        <v>7.2770250688306044</v>
      </c>
      <c r="K22" s="13">
        <v>6.9702716418707764</v>
      </c>
      <c r="L22" s="13">
        <v>9.2023809523809526</v>
      </c>
      <c r="M22" s="13">
        <v>7.3503509555982021</v>
      </c>
      <c r="N22" s="13">
        <v>11.051323693427515</v>
      </c>
      <c r="O22" s="13">
        <v>5.1703129971827924</v>
      </c>
      <c r="P22" s="13">
        <v>5.8487874465049927</v>
      </c>
      <c r="Q22" s="13">
        <v>4.5397149900787683</v>
      </c>
      <c r="R22" s="13">
        <v>8.1231993822210349</v>
      </c>
      <c r="S22" s="13">
        <v>7.0734617351286859</v>
      </c>
      <c r="T22" s="13">
        <v>6.3301937089035007</v>
      </c>
      <c r="U22" s="13">
        <v>7.5609413148240465</v>
      </c>
      <c r="V22" s="13">
        <v>6.2660798321543902</v>
      </c>
      <c r="W22" s="13">
        <v>6.7441482874371781</v>
      </c>
      <c r="X22" s="13">
        <v>7.7371969010966897</v>
      </c>
      <c r="Y22" s="13">
        <v>10.527035652411781</v>
      </c>
      <c r="Z22" s="13">
        <v>7.5908292994308209</v>
      </c>
      <c r="AA22" s="13">
        <v>10.042351589979184</v>
      </c>
      <c r="AB22" s="13">
        <v>8.8258884501480743</v>
      </c>
      <c r="AC22" s="13">
        <v>7.2054231091476879</v>
      </c>
      <c r="AD22" s="13">
        <v>6.6827309236947787</v>
      </c>
      <c r="AE22" s="13">
        <v>9.8461405491482008</v>
      </c>
      <c r="AF22" s="13">
        <v>7.0684416148169582</v>
      </c>
      <c r="AG22" s="13">
        <v>11.058988461123693</v>
      </c>
      <c r="AH22" s="13">
        <v>6.5113781298247968</v>
      </c>
      <c r="AI22" s="13">
        <v>8.5486997254078503</v>
      </c>
      <c r="AJ22" s="13">
        <v>4.9583223864911989</v>
      </c>
      <c r="AK22" s="13">
        <v>7.3078829945463557</v>
      </c>
      <c r="AL22" s="13">
        <v>9.2368646698796599</v>
      </c>
      <c r="AM22" s="13">
        <v>8.1040753520470012</v>
      </c>
      <c r="AN22" s="13">
        <v>6.1709259295138823</v>
      </c>
      <c r="AO22" s="13">
        <v>6.5233918128654969</v>
      </c>
      <c r="AP22" s="13">
        <v>9.3802269336829252</v>
      </c>
      <c r="AQ22" s="13">
        <v>5.7182966775853998</v>
      </c>
      <c r="AR22" s="13">
        <v>6.0137376758095415</v>
      </c>
      <c r="AS22" s="13">
        <v>8.272394881170019</v>
      </c>
      <c r="AT22" s="13">
        <v>6.7519624549543256</v>
      </c>
      <c r="AU22" s="13">
        <v>10.214213118599014</v>
      </c>
      <c r="AV22" s="13">
        <v>8.4947677938251314</v>
      </c>
      <c r="AW22" s="13">
        <v>8.0197720165439321</v>
      </c>
      <c r="AX22" s="13">
        <v>6.3671474168914006</v>
      </c>
      <c r="AY22" s="13">
        <v>8.8546948767267004</v>
      </c>
      <c r="AZ22" s="13">
        <v>10.599934433395257</v>
      </c>
      <c r="BA22" s="13">
        <v>5.5470436659934537</v>
      </c>
      <c r="BB22" s="13">
        <v>7.4214995193848123</v>
      </c>
      <c r="BC22" s="13">
        <v>6.363210278183673</v>
      </c>
      <c r="BD22" s="13">
        <v>8.0520239660967405</v>
      </c>
      <c r="BE22" s="13">
        <v>6.2529177536729366</v>
      </c>
      <c r="BF22" s="13">
        <v>6.2230840909663288</v>
      </c>
      <c r="BG22" s="13">
        <v>9.0762404195240016</v>
      </c>
      <c r="BH22" s="13">
        <v>7.7436221040295683</v>
      </c>
      <c r="BI22" s="13">
        <v>9.0563303749320774</v>
      </c>
      <c r="BJ22" s="13">
        <v>7.1499964619303711</v>
      </c>
      <c r="BK22" s="13">
        <v>11.234981647402138</v>
      </c>
      <c r="BL22" s="13">
        <v>6.7293670278552042</v>
      </c>
      <c r="BM22" s="13">
        <v>7.5718015665796345</v>
      </c>
      <c r="BN22" s="13">
        <v>5.3204326063639611</v>
      </c>
      <c r="BO22" s="13">
        <v>7.1980035873040631</v>
      </c>
      <c r="BP22" s="13">
        <v>7.5842082239720039</v>
      </c>
      <c r="BQ22" s="13">
        <v>7.2775030902348581</v>
      </c>
      <c r="BR22" s="13">
        <v>9.9464597589257586</v>
      </c>
      <c r="BS22" s="13">
        <v>4.3389524751062503</v>
      </c>
    </row>
    <row r="23" spans="1:73" x14ac:dyDescent="0.3">
      <c r="A23" s="136"/>
      <c r="B23" s="4" t="s">
        <v>317</v>
      </c>
      <c r="C23" s="19">
        <v>14.697620064273996</v>
      </c>
      <c r="D23" s="13">
        <v>16.120914531226024</v>
      </c>
      <c r="E23" s="13">
        <v>16.158306024703805</v>
      </c>
      <c r="F23" s="13">
        <v>22.740243300650089</v>
      </c>
      <c r="G23" s="13">
        <v>16.511263061303023</v>
      </c>
      <c r="H23" s="13">
        <v>19.556113902847571</v>
      </c>
      <c r="I23" s="13">
        <v>14.315277339680172</v>
      </c>
      <c r="J23" s="13">
        <v>15.672547456890305</v>
      </c>
      <c r="K23" s="13">
        <v>16.379710996554394</v>
      </c>
      <c r="L23" s="13">
        <v>17.851190476190474</v>
      </c>
      <c r="M23" s="13">
        <v>14.301112016614526</v>
      </c>
      <c r="N23" s="13">
        <v>15.791704984966183</v>
      </c>
      <c r="O23" s="13">
        <v>14.259881568633539</v>
      </c>
      <c r="P23" s="13">
        <v>14.142358207486842</v>
      </c>
      <c r="Q23" s="13">
        <v>11.791233239131742</v>
      </c>
      <c r="R23" s="13">
        <v>16.56716861207639</v>
      </c>
      <c r="S23" s="13">
        <v>12.36364411113005</v>
      </c>
      <c r="T23" s="13">
        <v>14.605769800367277</v>
      </c>
      <c r="U23" s="13">
        <v>15.709884828265009</v>
      </c>
      <c r="V23" s="13">
        <v>14.7163795983192</v>
      </c>
      <c r="W23" s="13">
        <v>14.773615469137621</v>
      </c>
      <c r="X23" s="13">
        <v>16.357279404366636</v>
      </c>
      <c r="Y23" s="13">
        <v>15.788273912647032</v>
      </c>
      <c r="Z23" s="13">
        <v>16.155114633757115</v>
      </c>
      <c r="AA23" s="13">
        <v>15.458330342401837</v>
      </c>
      <c r="AB23" s="13">
        <v>17.818361303060218</v>
      </c>
      <c r="AC23" s="13">
        <v>14.05666844390281</v>
      </c>
      <c r="AD23" s="13">
        <v>11.919678714859439</v>
      </c>
      <c r="AE23" s="13">
        <v>15.999470940351143</v>
      </c>
      <c r="AF23" s="13">
        <v>14.631264168234216</v>
      </c>
      <c r="AG23" s="13">
        <v>15.399547072144937</v>
      </c>
      <c r="AH23" s="13">
        <v>15.998746951287732</v>
      </c>
      <c r="AI23" s="13">
        <v>15.171216281699241</v>
      </c>
      <c r="AJ23" s="13">
        <v>18.340538345792829</v>
      </c>
      <c r="AK23" s="13">
        <v>9.8236419009844891</v>
      </c>
      <c r="AL23" s="13">
        <v>15.753525915851098</v>
      </c>
      <c r="AM23" s="13">
        <v>15.774503403898162</v>
      </c>
      <c r="AN23" s="13">
        <v>13.688411834227811</v>
      </c>
      <c r="AO23" s="13">
        <v>13.549707602339181</v>
      </c>
      <c r="AP23" s="13">
        <v>15.110829829875081</v>
      </c>
      <c r="AQ23" s="13">
        <v>14.31679925128685</v>
      </c>
      <c r="AR23" s="13">
        <v>15.167515536657165</v>
      </c>
      <c r="AS23" s="13">
        <v>16.998019500304693</v>
      </c>
      <c r="AT23" s="13">
        <v>14.75207419616169</v>
      </c>
      <c r="AU23" s="13">
        <v>16.925963568133845</v>
      </c>
      <c r="AV23" s="13">
        <v>16.950618351638848</v>
      </c>
      <c r="AW23" s="13">
        <v>16.758297185513971</v>
      </c>
      <c r="AX23" s="13">
        <v>14.030618821964287</v>
      </c>
      <c r="AY23" s="13">
        <v>14.897709389753453</v>
      </c>
      <c r="AZ23" s="13">
        <v>16.041962627035296</v>
      </c>
      <c r="BA23" s="13">
        <v>12.271049515983007</v>
      </c>
      <c r="BB23" s="13">
        <v>15.291573213713553</v>
      </c>
      <c r="BC23" s="13">
        <v>15.080918640236002</v>
      </c>
      <c r="BD23" s="13">
        <v>16.895263146907162</v>
      </c>
      <c r="BE23" s="13">
        <v>15.633667444734312</v>
      </c>
      <c r="BF23" s="13">
        <v>14.428186465862442</v>
      </c>
      <c r="BG23" s="13">
        <v>19.483662767244859</v>
      </c>
      <c r="BH23" s="13">
        <v>19.133687911295411</v>
      </c>
      <c r="BI23" s="13">
        <v>13.835485289931949</v>
      </c>
      <c r="BJ23" s="13">
        <v>15.615712567223323</v>
      </c>
      <c r="BK23" s="13">
        <v>14.796069580284067</v>
      </c>
      <c r="BL23" s="13">
        <v>14.907795396230595</v>
      </c>
      <c r="BM23" s="13">
        <v>16.946849281602614</v>
      </c>
      <c r="BN23" s="13">
        <v>14.010547014658563</v>
      </c>
      <c r="BO23" s="13">
        <v>12.420390444253815</v>
      </c>
      <c r="BP23" s="13">
        <v>14.037893700787402</v>
      </c>
      <c r="BQ23" s="13">
        <v>18.829831067161106</v>
      </c>
      <c r="BR23" s="13">
        <v>14.670598677241102</v>
      </c>
      <c r="BS23" s="13">
        <v>16.93641265020333</v>
      </c>
    </row>
    <row r="24" spans="1:73" x14ac:dyDescent="0.3">
      <c r="A24" s="136"/>
      <c r="B24" s="4" t="s">
        <v>318</v>
      </c>
      <c r="C24" s="19">
        <v>20.408117401173111</v>
      </c>
      <c r="D24" s="13">
        <v>19.831210679760627</v>
      </c>
      <c r="E24" s="13">
        <v>18.634988656415427</v>
      </c>
      <c r="F24" s="13">
        <v>20.725610933510694</v>
      </c>
      <c r="G24" s="13">
        <v>17.846254033093569</v>
      </c>
      <c r="H24" s="13">
        <v>19.376645130413976</v>
      </c>
      <c r="I24" s="13">
        <v>18.856517458587827</v>
      </c>
      <c r="J24" s="13">
        <v>17.817164179104477</v>
      </c>
      <c r="K24" s="13">
        <v>19.780442853708699</v>
      </c>
      <c r="L24" s="13">
        <v>17.845238095238095</v>
      </c>
      <c r="M24" s="13">
        <v>16.849812035016694</v>
      </c>
      <c r="N24" s="13">
        <v>12.691020799499091</v>
      </c>
      <c r="O24" s="13">
        <v>18.346772628850378</v>
      </c>
      <c r="P24" s="13">
        <v>23.400068867135619</v>
      </c>
      <c r="Q24" s="13">
        <v>26.264205399555049</v>
      </c>
      <c r="R24" s="13">
        <v>18.643262348154089</v>
      </c>
      <c r="S24" s="13">
        <v>23.007925686040565</v>
      </c>
      <c r="T24" s="13">
        <v>19.465671464960607</v>
      </c>
      <c r="U24" s="13">
        <v>18.585982538891233</v>
      </c>
      <c r="V24" s="13">
        <v>19.488024004735308</v>
      </c>
      <c r="W24" s="13">
        <v>18.814969207474785</v>
      </c>
      <c r="X24" s="13">
        <v>17.861454874735887</v>
      </c>
      <c r="Y24" s="13">
        <v>19.955320506975472</v>
      </c>
      <c r="Z24" s="13">
        <v>19.086121602212884</v>
      </c>
      <c r="AA24" s="13">
        <v>20.892254683798722</v>
      </c>
      <c r="AB24" s="13">
        <v>17.892398815399801</v>
      </c>
      <c r="AC24" s="13">
        <v>20.35189275649326</v>
      </c>
      <c r="AD24" s="13">
        <v>25.311914323962515</v>
      </c>
      <c r="AE24" s="13">
        <v>16.467374436728264</v>
      </c>
      <c r="AF24" s="13">
        <v>19.812617566198814</v>
      </c>
      <c r="AG24" s="13">
        <v>19.02836191092419</v>
      </c>
      <c r="AH24" s="13">
        <v>18.363876395694884</v>
      </c>
      <c r="AI24" s="13">
        <v>17.937328379906315</v>
      </c>
      <c r="AJ24" s="13">
        <v>14.499988057990398</v>
      </c>
      <c r="AK24" s="13">
        <v>27.448119555209292</v>
      </c>
      <c r="AL24" s="13">
        <v>19.955057508648473</v>
      </c>
      <c r="AM24" s="13">
        <v>19.35559078616059</v>
      </c>
      <c r="AN24" s="13">
        <v>20.859085889213958</v>
      </c>
      <c r="AO24" s="13">
        <v>23.038011695906434</v>
      </c>
      <c r="AP24" s="13">
        <v>19.525940659704958</v>
      </c>
      <c r="AQ24" s="13">
        <v>18.268600842302291</v>
      </c>
      <c r="AR24" s="13">
        <v>23.358721555067522</v>
      </c>
      <c r="AS24" s="13">
        <v>17.032297379646558</v>
      </c>
      <c r="AT24" s="13">
        <v>18.132804424951811</v>
      </c>
      <c r="AU24" s="13">
        <v>21.632397779688844</v>
      </c>
      <c r="AV24" s="13">
        <v>17.480325175127561</v>
      </c>
      <c r="AW24" s="13">
        <v>17.108846968627056</v>
      </c>
      <c r="AX24" s="13">
        <v>20.86957866892174</v>
      </c>
      <c r="AY24" s="13">
        <v>14.796293058226963</v>
      </c>
      <c r="AZ24" s="13">
        <v>18.467927002513388</v>
      </c>
      <c r="BA24" s="13">
        <v>22.891566265060241</v>
      </c>
      <c r="BB24" s="13">
        <v>18.635853892983018</v>
      </c>
      <c r="BC24" s="13">
        <v>18.604394695486754</v>
      </c>
      <c r="BD24" s="13">
        <v>16.337863510156364</v>
      </c>
      <c r="BE24" s="13">
        <v>15.998901551558424</v>
      </c>
      <c r="BF24" s="13">
        <v>19.434860352078978</v>
      </c>
      <c r="BG24" s="13">
        <v>15.696853569987898</v>
      </c>
      <c r="BH24" s="13">
        <v>18.719011989542956</v>
      </c>
      <c r="BI24" s="13">
        <v>20.969286102414159</v>
      </c>
      <c r="BJ24" s="13">
        <v>20.280215114633457</v>
      </c>
      <c r="BK24" s="13">
        <v>13.761028657410574</v>
      </c>
      <c r="BL24" s="13">
        <v>19.892751001421374</v>
      </c>
      <c r="BM24" s="13">
        <v>19.35474020124288</v>
      </c>
      <c r="BN24" s="13">
        <v>23.198963174830176</v>
      </c>
      <c r="BO24" s="13">
        <v>19.413033871428944</v>
      </c>
      <c r="BP24" s="13">
        <v>19.285870516185476</v>
      </c>
      <c r="BQ24" s="13">
        <v>17.954264524103831</v>
      </c>
      <c r="BR24" s="13">
        <v>21.791164428665503</v>
      </c>
      <c r="BS24" s="13">
        <v>27.235596277913103</v>
      </c>
    </row>
    <row r="25" spans="1:73" x14ac:dyDescent="0.3">
      <c r="A25" s="136"/>
      <c r="B25" s="4" t="s">
        <v>319</v>
      </c>
      <c r="C25" s="19">
        <v>9.4568173135267539</v>
      </c>
      <c r="D25" s="13">
        <v>17.827221114009514</v>
      </c>
      <c r="E25" s="13">
        <v>19.473153516511218</v>
      </c>
      <c r="F25" s="13">
        <v>15.584972859319016</v>
      </c>
      <c r="G25" s="13">
        <v>4.1618565550720774</v>
      </c>
      <c r="H25" s="13">
        <v>18.95788466140225</v>
      </c>
      <c r="I25" s="13">
        <v>15.962683642550589</v>
      </c>
      <c r="J25" s="13">
        <v>18.025467323576294</v>
      </c>
      <c r="K25" s="13">
        <v>17.541066801997918</v>
      </c>
      <c r="L25" s="13">
        <v>17.392857142857142</v>
      </c>
      <c r="M25" s="13">
        <v>9.4192802124135753</v>
      </c>
      <c r="N25" s="13">
        <v>10.829566726019268</v>
      </c>
      <c r="O25" s="13">
        <v>18.626165105431856</v>
      </c>
      <c r="P25" s="13">
        <v>13.345467066751931</v>
      </c>
      <c r="Q25" s="13">
        <v>16.040326298278316</v>
      </c>
      <c r="R25" s="13">
        <v>17.110695298345661</v>
      </c>
      <c r="S25" s="13">
        <v>18.207772285665587</v>
      </c>
      <c r="T25" s="13">
        <v>19.209762454830877</v>
      </c>
      <c r="U25" s="13">
        <v>18.584704273242064</v>
      </c>
      <c r="V25" s="13">
        <v>18.035784402782578</v>
      </c>
      <c r="W25" s="13">
        <v>17.827191819874113</v>
      </c>
      <c r="X25" s="13">
        <v>17.645135325485462</v>
      </c>
      <c r="Y25" s="13">
        <v>12.523935442691711</v>
      </c>
      <c r="Z25" s="13">
        <v>19.889355816798766</v>
      </c>
      <c r="AA25" s="13">
        <v>11.312899289354677</v>
      </c>
      <c r="AB25" s="13">
        <v>20.215325765054295</v>
      </c>
      <c r="AC25" s="13">
        <v>18.954223474750552</v>
      </c>
      <c r="AD25" s="13">
        <v>15.384203480589022</v>
      </c>
      <c r="AE25" s="13">
        <v>11.946533546179444</v>
      </c>
      <c r="AF25" s="13">
        <v>18.882940240196788</v>
      </c>
      <c r="AG25" s="13">
        <v>9.3982529925590423</v>
      </c>
      <c r="AH25" s="13">
        <v>19.704191000425141</v>
      </c>
      <c r="AI25" s="13">
        <v>17.400258439670491</v>
      </c>
      <c r="AJ25" s="13">
        <v>3.2840526403783228</v>
      </c>
      <c r="AK25" s="13">
        <v>13.932998087683263</v>
      </c>
      <c r="AL25" s="13">
        <v>15.815617515744655</v>
      </c>
      <c r="AM25" s="13">
        <v>17.872796791942552</v>
      </c>
      <c r="AN25" s="13">
        <v>17.551779590413268</v>
      </c>
      <c r="AO25" s="13">
        <v>17.195906432748536</v>
      </c>
      <c r="AP25" s="13">
        <v>12.645600711239696</v>
      </c>
      <c r="AQ25" s="13">
        <v>20.131024801123068</v>
      </c>
      <c r="AR25" s="13">
        <v>18.386991262090557</v>
      </c>
      <c r="AS25" s="13">
        <v>11.879189518586228</v>
      </c>
      <c r="AT25" s="13">
        <v>17.143894739782663</v>
      </c>
      <c r="AU25" s="13">
        <v>10.077398170588696</v>
      </c>
      <c r="AV25" s="13">
        <v>18.204618178673353</v>
      </c>
      <c r="AW25" s="13">
        <v>19.255018662362556</v>
      </c>
      <c r="AX25" s="13">
        <v>16.704222592338592</v>
      </c>
      <c r="AY25" s="13">
        <v>13.99545375065571</v>
      </c>
      <c r="AZ25" s="13">
        <v>9.9224128510545295</v>
      </c>
      <c r="BA25" s="13">
        <v>16.877916289435198</v>
      </c>
      <c r="BB25" s="13">
        <v>19.380807433514899</v>
      </c>
      <c r="BC25" s="13">
        <v>20.057346089162142</v>
      </c>
      <c r="BD25" s="13">
        <v>18.444291350911254</v>
      </c>
      <c r="BE25" s="13">
        <v>20.623369490594534</v>
      </c>
      <c r="BF25" s="13">
        <v>18.96642909310701</v>
      </c>
      <c r="BG25" s="13">
        <v>16.589350544574426</v>
      </c>
      <c r="BH25" s="13">
        <v>18.385468313350763</v>
      </c>
      <c r="BI25" s="13">
        <v>18.640515434574482</v>
      </c>
      <c r="BJ25" s="13">
        <v>19.497417209170678</v>
      </c>
      <c r="BK25" s="13">
        <v>4.9517816838793518</v>
      </c>
      <c r="BL25" s="13">
        <v>16.111346980968378</v>
      </c>
      <c r="BM25" s="13">
        <v>16.102484234956407</v>
      </c>
      <c r="BN25" s="13">
        <v>16.690501728041951</v>
      </c>
      <c r="BO25" s="13">
        <v>17.686968728066756</v>
      </c>
      <c r="BP25" s="13">
        <v>19.638560804899388</v>
      </c>
      <c r="BQ25" s="13">
        <v>18.186032138442521</v>
      </c>
      <c r="BR25" s="13">
        <v>12.543304606751224</v>
      </c>
      <c r="BS25" s="13">
        <v>14.838152409878003</v>
      </c>
    </row>
    <row r="26" spans="1:73" x14ac:dyDescent="0.3">
      <c r="A26" s="136"/>
      <c r="B26" s="4" t="s">
        <v>320</v>
      </c>
      <c r="C26" s="19">
        <v>1.7394431085241702</v>
      </c>
      <c r="D26" s="13">
        <v>3.8974988491637257</v>
      </c>
      <c r="E26" s="13">
        <v>4.2349382404839933</v>
      </c>
      <c r="F26" s="13">
        <v>3.5400888240468578</v>
      </c>
      <c r="G26" s="13">
        <v>0.5357724299203741</v>
      </c>
      <c r="H26" s="13">
        <v>3.9483129935391243</v>
      </c>
      <c r="I26" s="13">
        <v>4.3601066727841022</v>
      </c>
      <c r="J26" s="13">
        <v>4.8217649615997678</v>
      </c>
      <c r="K26" s="13">
        <v>4.5449931889206443</v>
      </c>
      <c r="L26" s="13">
        <v>3.3095238095238093</v>
      </c>
      <c r="M26" s="13">
        <v>1.7390047056967848</v>
      </c>
      <c r="N26" s="13">
        <v>2.8437069938234161</v>
      </c>
      <c r="O26" s="13">
        <v>6.5680514703029083</v>
      </c>
      <c r="P26" s="13">
        <v>3.9008313247085447</v>
      </c>
      <c r="Q26" s="13">
        <v>4.9786543202453251</v>
      </c>
      <c r="R26" s="13">
        <v>4.1670379280643912</v>
      </c>
      <c r="S26" s="13">
        <v>4.5295721833986704</v>
      </c>
      <c r="T26" s="13">
        <v>6.8230555061903919</v>
      </c>
      <c r="U26" s="13">
        <v>4.8548529355370631</v>
      </c>
      <c r="V26" s="13">
        <v>5.7890326021344052</v>
      </c>
      <c r="W26" s="13">
        <v>6.0622194028779965</v>
      </c>
      <c r="X26" s="13">
        <v>4.0522185330516152</v>
      </c>
      <c r="Y26" s="13">
        <v>2.5439956232333363</v>
      </c>
      <c r="Z26" s="13">
        <v>4.6332251715516781</v>
      </c>
      <c r="AA26" s="13">
        <v>1.7084200703467087</v>
      </c>
      <c r="AB26" s="13">
        <v>4.3219397828232973</v>
      </c>
      <c r="AC26" s="13">
        <v>5.1755655419300783</v>
      </c>
      <c r="AD26" s="13">
        <v>3.3681392235609104</v>
      </c>
      <c r="AE26" s="13">
        <v>3.1826080807313595</v>
      </c>
      <c r="AF26" s="13">
        <v>5.9844209713982544</v>
      </c>
      <c r="AG26" s="13">
        <v>1.7847514288795427</v>
      </c>
      <c r="AH26" s="13">
        <v>5.4194356805620822</v>
      </c>
      <c r="AI26" s="13">
        <v>4.6478759489581654</v>
      </c>
      <c r="AJ26" s="13">
        <v>0.65919892999593976</v>
      </c>
      <c r="AK26" s="13">
        <v>2.0978822862808979</v>
      </c>
      <c r="AL26" s="13">
        <v>2.9123917092930429</v>
      </c>
      <c r="AM26" s="13">
        <v>3.7676023500885947</v>
      </c>
      <c r="AN26" s="13">
        <v>5.1208028984945653</v>
      </c>
      <c r="AO26" s="13">
        <v>4.3304093567251458</v>
      </c>
      <c r="AP26" s="13">
        <v>2.6309841327245604</v>
      </c>
      <c r="AQ26" s="13">
        <v>5.9522695367337386</v>
      </c>
      <c r="AR26" s="13">
        <v>4.8081865333395637</v>
      </c>
      <c r="AS26" s="13">
        <v>2.0985679463741622</v>
      </c>
      <c r="AT26" s="13">
        <v>5.2445735676173983</v>
      </c>
      <c r="AU26" s="13">
        <v>1.6925963568133844</v>
      </c>
      <c r="AV26" s="13">
        <v>3.9652339358298021</v>
      </c>
      <c r="AW26" s="13">
        <v>4.59749823464138</v>
      </c>
      <c r="AX26" s="13">
        <v>5.3270975027457936</v>
      </c>
      <c r="AY26" s="13">
        <v>3.1474033922014337</v>
      </c>
      <c r="AZ26" s="13">
        <v>1.639165118566277</v>
      </c>
      <c r="BA26" s="13">
        <v>5.3415976042899924</v>
      </c>
      <c r="BB26" s="13">
        <v>5.6972925344440881</v>
      </c>
      <c r="BC26" s="13">
        <v>6.5727440655068792</v>
      </c>
      <c r="BD26" s="13">
        <v>4.2483455460220041</v>
      </c>
      <c r="BE26" s="13">
        <v>6.6703281614719208</v>
      </c>
      <c r="BF26" s="13">
        <v>6.3213035484927094</v>
      </c>
      <c r="BG26" s="13">
        <v>3.4237595804759984</v>
      </c>
      <c r="BH26" s="13">
        <v>3.6374290092851349</v>
      </c>
      <c r="BI26" s="13">
        <v>2.6677361761585634</v>
      </c>
      <c r="BJ26" s="13">
        <v>5.5852851684121143</v>
      </c>
      <c r="BK26" s="13">
        <v>0.93928823837858788</v>
      </c>
      <c r="BL26" s="13">
        <v>5.6051907776936849</v>
      </c>
      <c r="BM26" s="13">
        <v>3.6599331226237917</v>
      </c>
      <c r="BN26" s="13">
        <v>5.2779764032892382</v>
      </c>
      <c r="BO26" s="13">
        <v>6.5299331929605655</v>
      </c>
      <c r="BP26" s="13">
        <v>6.0640857392825893</v>
      </c>
      <c r="BQ26" s="13">
        <v>3.6979810465595384</v>
      </c>
      <c r="BR26" s="13">
        <v>2.2589973373035188</v>
      </c>
      <c r="BS26" s="13">
        <v>4.8169532293078667</v>
      </c>
    </row>
    <row r="27" spans="1:73" x14ac:dyDescent="0.3">
      <c r="A27" s="136"/>
      <c r="B27" s="4" t="s">
        <v>321</v>
      </c>
      <c r="C27" s="19">
        <v>2.8855877924354449</v>
      </c>
      <c r="D27" s="13">
        <v>8.7218045112781954</v>
      </c>
      <c r="E27" s="13">
        <v>10.606251575497858</v>
      </c>
      <c r="F27" s="13">
        <v>6.9385740951318411</v>
      </c>
      <c r="G27" s="13">
        <v>0.8021786105437646</v>
      </c>
      <c r="H27" s="13">
        <v>8.8537927733907633</v>
      </c>
      <c r="I27" s="13">
        <v>11.656582456341582</v>
      </c>
      <c r="J27" s="13">
        <v>13.700007245326765</v>
      </c>
      <c r="K27" s="13">
        <v>12.216138251555865</v>
      </c>
      <c r="L27" s="13">
        <v>7.1309523809523814</v>
      </c>
      <c r="M27" s="13">
        <v>4.2995346880832832</v>
      </c>
      <c r="N27" s="13">
        <v>7.2325382693825375</v>
      </c>
      <c r="O27" s="13">
        <v>19.014210211795017</v>
      </c>
      <c r="P27" s="13">
        <v>7.9393969206552217</v>
      </c>
      <c r="Q27" s="13">
        <v>17.453350169362437</v>
      </c>
      <c r="R27" s="13">
        <v>9.899313908937005</v>
      </c>
      <c r="S27" s="13">
        <v>8.9483552070905059</v>
      </c>
      <c r="T27" s="13">
        <v>14.359338901723831</v>
      </c>
      <c r="U27" s="13">
        <v>12.353159233551917</v>
      </c>
      <c r="V27" s="13">
        <v>15.13306335820152</v>
      </c>
      <c r="W27" s="13">
        <v>17.698055785256592</v>
      </c>
      <c r="X27" s="13">
        <v>10.257571184223766</v>
      </c>
      <c r="Y27" s="13">
        <v>4.4953040941004829</v>
      </c>
      <c r="Z27" s="13">
        <v>11.341028778126496</v>
      </c>
      <c r="AA27" s="13">
        <v>3.4527313186418778</v>
      </c>
      <c r="AB27" s="13">
        <v>6.6263573543928924</v>
      </c>
      <c r="AC27" s="13">
        <v>9.8636605986746897</v>
      </c>
      <c r="AD27" s="13">
        <v>7.4323962516733602</v>
      </c>
      <c r="AE27" s="13">
        <v>8.0942197614255278</v>
      </c>
      <c r="AF27" s="13">
        <v>12.279940191964501</v>
      </c>
      <c r="AG27" s="13">
        <v>2.8200150975951686</v>
      </c>
      <c r="AH27" s="13">
        <v>12.689355798706675</v>
      </c>
      <c r="AI27" s="13">
        <v>11.234049426586981</v>
      </c>
      <c r="AJ27" s="13">
        <v>1.062838854522439</v>
      </c>
      <c r="AK27" s="13">
        <v>3.3019335647000494</v>
      </c>
      <c r="AL27" s="13">
        <v>5.4551905620768162</v>
      </c>
      <c r="AM27" s="13">
        <v>11.092977711461344</v>
      </c>
      <c r="AN27" s="13">
        <v>13.45009978106291</v>
      </c>
      <c r="AO27" s="13">
        <v>8.8947368421052637</v>
      </c>
      <c r="AP27" s="13">
        <v>5.8089598119434021</v>
      </c>
      <c r="AQ27" s="13">
        <v>16.350023397285916</v>
      </c>
      <c r="AR27" s="13">
        <v>12.504088593990936</v>
      </c>
      <c r="AS27" s="13">
        <v>6.3299817184643512</v>
      </c>
      <c r="AT27" s="13">
        <v>14.859345755230885</v>
      </c>
      <c r="AU27" s="13">
        <v>3.5337346571808301</v>
      </c>
      <c r="AV27" s="13">
        <v>11.1368157052668</v>
      </c>
      <c r="AW27" s="13">
        <v>12.440734389185918</v>
      </c>
      <c r="AX27" s="13">
        <v>13.071009059829942</v>
      </c>
      <c r="AY27" s="13">
        <v>9.6135688057352677</v>
      </c>
      <c r="AZ27" s="13">
        <v>2.8576111900338761</v>
      </c>
      <c r="BA27" s="13">
        <v>12.918726930844766</v>
      </c>
      <c r="BB27" s="13">
        <v>12.634171739826979</v>
      </c>
      <c r="BC27" s="13">
        <v>15.563397755782857</v>
      </c>
      <c r="BD27" s="13">
        <v>11.544644161917288</v>
      </c>
      <c r="BE27" s="13">
        <v>17.970616504187834</v>
      </c>
      <c r="BF27" s="13">
        <v>15.760445261540786</v>
      </c>
      <c r="BG27" s="13">
        <v>7.5534489713594191</v>
      </c>
      <c r="BH27" s="13">
        <v>9.2671053817722893</v>
      </c>
      <c r="BI27" s="13">
        <v>6.5774833751649542</v>
      </c>
      <c r="BJ27" s="13">
        <v>10.576174639116898</v>
      </c>
      <c r="BK27" s="13">
        <v>1.6027175523789983</v>
      </c>
      <c r="BL27" s="13">
        <v>12.113045243940709</v>
      </c>
      <c r="BM27" s="13">
        <v>9.2651123020780854</v>
      </c>
      <c r="BN27" s="13">
        <v>17.262543201048743</v>
      </c>
      <c r="BO27" s="13">
        <v>15.272037224778392</v>
      </c>
      <c r="BP27" s="13">
        <v>10.651793525809273</v>
      </c>
      <c r="BQ27" s="13">
        <v>9.6621343222084874</v>
      </c>
      <c r="BR27" s="13">
        <v>4.6325192544449854</v>
      </c>
      <c r="BS27" s="13">
        <v>13.820235025530744</v>
      </c>
    </row>
    <row r="28" spans="1:73" x14ac:dyDescent="0.3">
      <c r="A28" s="136"/>
      <c r="B28" s="4" t="s">
        <v>322</v>
      </c>
      <c r="C28" s="19">
        <v>47.191945524417378</v>
      </c>
      <c r="D28" s="13">
        <v>30.526315789473685</v>
      </c>
      <c r="E28" s="13">
        <v>27.684648348878245</v>
      </c>
      <c r="F28" s="13">
        <v>27.89375442511103</v>
      </c>
      <c r="G28" s="13">
        <v>58.455436166119057</v>
      </c>
      <c r="H28" s="13">
        <v>25.909308446996889</v>
      </c>
      <c r="I28" s="13">
        <v>31.965035031877576</v>
      </c>
      <c r="J28" s="13">
        <v>27.036842486596147</v>
      </c>
      <c r="K28" s="13">
        <v>26.608082480835492</v>
      </c>
      <c r="L28" s="13">
        <v>32.642857142857146</v>
      </c>
      <c r="M28" s="13">
        <v>50.682194589763135</v>
      </c>
      <c r="N28" s="13">
        <v>46.392862034554952</v>
      </c>
      <c r="O28" s="13">
        <v>21.04446220828709</v>
      </c>
      <c r="P28" s="13">
        <v>35.023857543410891</v>
      </c>
      <c r="Q28" s="13">
        <v>21.650331709859099</v>
      </c>
      <c r="R28" s="13">
        <v>30.21176750126229</v>
      </c>
      <c r="S28" s="13">
        <v>30.217743310039204</v>
      </c>
      <c r="T28" s="13">
        <v>22.915704045968841</v>
      </c>
      <c r="U28" s="13">
        <v>26.801395866088889</v>
      </c>
      <c r="V28" s="13">
        <v>24.232123915069185</v>
      </c>
      <c r="W28" s="13">
        <v>21.864014469277329</v>
      </c>
      <c r="X28" s="13">
        <v>30.727437367944461</v>
      </c>
      <c r="Y28" s="13">
        <v>40.539801221847362</v>
      </c>
      <c r="Z28" s="13">
        <v>25.570509069631363</v>
      </c>
      <c r="AA28" s="13">
        <v>43.349364726150313</v>
      </c>
      <c r="AB28" s="13">
        <v>29.615004935834158</v>
      </c>
      <c r="AC28" s="13">
        <v>28.703633178459899</v>
      </c>
      <c r="AD28" s="13">
        <v>34.082998661311912</v>
      </c>
      <c r="AE28" s="13">
        <v>40.434038440635973</v>
      </c>
      <c r="AF28" s="13">
        <v>25.586022283316453</v>
      </c>
      <c r="AG28" s="13">
        <v>47.476544807505661</v>
      </c>
      <c r="AH28" s="13">
        <v>24.86406659058871</v>
      </c>
      <c r="AI28" s="13">
        <v>30.43127120012922</v>
      </c>
      <c r="AJ28" s="13">
        <v>60.526881463612696</v>
      </c>
      <c r="AK28" s="13">
        <v>40.713931581556764</v>
      </c>
      <c r="AL28" s="13">
        <v>36.391591023328701</v>
      </c>
      <c r="AM28" s="13">
        <v>28.462184090273244</v>
      </c>
      <c r="AN28" s="13">
        <v>26.743262356383081</v>
      </c>
      <c r="AO28" s="13">
        <v>30.23391812865497</v>
      </c>
      <c r="AP28" s="13">
        <v>40.719979506652805</v>
      </c>
      <c r="AQ28" s="13">
        <v>22.40992044922789</v>
      </c>
      <c r="AR28" s="13">
        <v>23.330685481986823</v>
      </c>
      <c r="AS28" s="13">
        <v>42.340798293723338</v>
      </c>
      <c r="AT28" s="13">
        <v>27.126295499622874</v>
      </c>
      <c r="AU28" s="13">
        <v>42.248455945586741</v>
      </c>
      <c r="AV28" s="13">
        <v>29.101444261869759</v>
      </c>
      <c r="AW28" s="13">
        <v>26.301321497024109</v>
      </c>
      <c r="AX28" s="13">
        <v>27.495062727849309</v>
      </c>
      <c r="AY28" s="13">
        <v>39.818150026228359</v>
      </c>
      <c r="AZ28" s="13">
        <v>47.087749972680584</v>
      </c>
      <c r="BA28" s="13">
        <v>27.299951250087055</v>
      </c>
      <c r="BB28" s="13">
        <v>25.260333226529958</v>
      </c>
      <c r="BC28" s="13">
        <v>21.444128918419676</v>
      </c>
      <c r="BD28" s="13">
        <v>29.279138222584081</v>
      </c>
      <c r="BE28" s="13">
        <v>20.208705203899491</v>
      </c>
      <c r="BF28" s="13">
        <v>22.570327650036518</v>
      </c>
      <c r="BG28" s="13">
        <v>33.239209358612342</v>
      </c>
      <c r="BH28" s="13">
        <v>27.359596141710988</v>
      </c>
      <c r="BI28" s="13">
        <v>33.6688488110332</v>
      </c>
      <c r="BJ28" s="13">
        <v>25.527172374752336</v>
      </c>
      <c r="BK28" s="13">
        <v>59.856826938421904</v>
      </c>
      <c r="BL28" s="13">
        <v>28.568659664408468</v>
      </c>
      <c r="BM28" s="13">
        <v>31.556044157390865</v>
      </c>
      <c r="BN28" s="13">
        <v>21.332379930878322</v>
      </c>
      <c r="BO28" s="13">
        <v>26.10153630195742</v>
      </c>
      <c r="BP28" s="13">
        <v>27.420986439195101</v>
      </c>
      <c r="BQ28" s="13">
        <v>28.213844252163163</v>
      </c>
      <c r="BR28" s="13">
        <v>40.475849629226673</v>
      </c>
      <c r="BS28" s="13">
        <v>20.503582457678078</v>
      </c>
    </row>
    <row r="29" spans="1:73" x14ac:dyDescent="0.3">
      <c r="A29" s="136"/>
      <c r="B29" s="4" t="s">
        <v>323</v>
      </c>
      <c r="C29" s="19">
        <v>0.82926938894756952</v>
      </c>
      <c r="D29" s="13">
        <v>3.7010894583397267</v>
      </c>
      <c r="E29" s="13">
        <v>4.2790521804890345</v>
      </c>
      <c r="F29" s="13">
        <v>2.7526872492437082</v>
      </c>
      <c r="G29" s="13">
        <v>0.22792528786667851</v>
      </c>
      <c r="H29" s="13">
        <v>3.7329504666188082</v>
      </c>
      <c r="I29" s="13">
        <v>5.1563291562718057</v>
      </c>
      <c r="J29" s="13">
        <v>6.3233589334879001</v>
      </c>
      <c r="K29" s="13">
        <v>5.6369026950506154</v>
      </c>
      <c r="L29" s="13">
        <v>3.0535714285714284</v>
      </c>
      <c r="M29" s="13">
        <v>1.8927942374930993</v>
      </c>
      <c r="N29" s="13">
        <v>4.0607614090698601</v>
      </c>
      <c r="O29" s="13">
        <v>9.5451335263211003</v>
      </c>
      <c r="P29" s="13">
        <v>3.6401200255792219</v>
      </c>
      <c r="Q29" s="13">
        <v>9.8310384222235587</v>
      </c>
      <c r="R29" s="13">
        <v>3.905669904066055</v>
      </c>
      <c r="S29" s="13">
        <v>4.2675132094767338</v>
      </c>
      <c r="T29" s="13">
        <v>6.8716308275576088</v>
      </c>
      <c r="U29" s="13">
        <v>5.6563254975649038</v>
      </c>
      <c r="V29" s="13">
        <v>7.1949740085446541</v>
      </c>
      <c r="W29" s="13">
        <v>9.1444926501961579</v>
      </c>
      <c r="X29" s="13">
        <v>4.3917899185028677</v>
      </c>
      <c r="Y29" s="13">
        <v>1.4771587489741953</v>
      </c>
      <c r="Z29" s="13">
        <v>4.9896271078248846</v>
      </c>
      <c r="AA29" s="13">
        <v>0.99418562917234943</v>
      </c>
      <c r="AB29" s="13">
        <v>2.9429911154985193</v>
      </c>
      <c r="AC29" s="13">
        <v>4.4748267194759697</v>
      </c>
      <c r="AD29" s="13">
        <v>3.1700133868808567</v>
      </c>
      <c r="AE29" s="13">
        <v>3.9087555443224957</v>
      </c>
      <c r="AF29" s="13">
        <v>6.2388462837023102</v>
      </c>
      <c r="AG29" s="13">
        <v>0.90046371185161223</v>
      </c>
      <c r="AH29" s="13">
        <v>5.990020362041574</v>
      </c>
      <c r="AI29" s="13">
        <v>5.4433855596834118</v>
      </c>
      <c r="AJ29" s="13">
        <v>0.44185435525090161</v>
      </c>
      <c r="AK29" s="13">
        <v>1.0793965578298745</v>
      </c>
      <c r="AL29" s="13">
        <v>2.0697199964519086</v>
      </c>
      <c r="AM29" s="13">
        <v>5.1711274829805092</v>
      </c>
      <c r="AN29" s="13">
        <v>6.8548621471334741</v>
      </c>
      <c r="AO29" s="13">
        <v>4.1695906432748542</v>
      </c>
      <c r="AP29" s="13">
        <v>1.8338532013320676</v>
      </c>
      <c r="AQ29" s="13">
        <v>7.7515208235844639</v>
      </c>
      <c r="AR29" s="13">
        <v>5.948320171954582</v>
      </c>
      <c r="AS29" s="13">
        <v>2.6584399756246193</v>
      </c>
      <c r="AT29" s="13">
        <v>7.6615358828952145</v>
      </c>
      <c r="AU29" s="13">
        <v>1.0358846063638496</v>
      </c>
      <c r="AV29" s="13">
        <v>5.1392372221741764</v>
      </c>
      <c r="AW29" s="13">
        <v>5.873600322808433</v>
      </c>
      <c r="AX29" s="13">
        <v>6.2588625968762406</v>
      </c>
      <c r="AY29" s="13">
        <v>4.8120300751879697</v>
      </c>
      <c r="AZ29" s="13">
        <v>0.79226314064036718</v>
      </c>
      <c r="BA29" s="13">
        <v>6.3270422731387983</v>
      </c>
      <c r="BB29" s="13">
        <v>5.9476129445690482</v>
      </c>
      <c r="BC29" s="13">
        <v>7.6176559786054971</v>
      </c>
      <c r="BD29" s="13">
        <v>5.6533266528882491</v>
      </c>
      <c r="BE29" s="13">
        <v>9.210490182617054</v>
      </c>
      <c r="BF29" s="13">
        <v>8.2328052988138118</v>
      </c>
      <c r="BG29" s="13">
        <v>3.0203711173860426</v>
      </c>
      <c r="BH29" s="13">
        <v>3.8267375822590823</v>
      </c>
      <c r="BI29" s="13">
        <v>2.4219214945532643</v>
      </c>
      <c r="BJ29" s="13">
        <v>4.8692683272006789</v>
      </c>
      <c r="BK29" s="13">
        <v>0.45824499008275765</v>
      </c>
      <c r="BL29" s="13">
        <v>5.8848503867240138</v>
      </c>
      <c r="BM29" s="13">
        <v>4.0095888110179718</v>
      </c>
      <c r="BN29" s="13">
        <v>9.6941663687283999</v>
      </c>
      <c r="BO29" s="13">
        <v>6.8340741896072164</v>
      </c>
      <c r="BP29" s="13">
        <v>5.2425087489063866</v>
      </c>
      <c r="BQ29" s="13">
        <v>3.8370416151627524</v>
      </c>
      <c r="BR29" s="13">
        <v>1.4687777364216794</v>
      </c>
      <c r="BS29" s="13">
        <v>7.4908017978535826</v>
      </c>
    </row>
    <row r="30" spans="1:73" x14ac:dyDescent="0.3">
      <c r="A30" s="136"/>
      <c r="B30" s="4" t="s">
        <v>324</v>
      </c>
      <c r="C30" s="20">
        <v>0</v>
      </c>
      <c r="D30" s="17">
        <v>15.6</v>
      </c>
      <c r="E30" s="17">
        <v>39.1</v>
      </c>
      <c r="F30" s="17">
        <v>22.5</v>
      </c>
      <c r="G30" s="17">
        <v>3.4</v>
      </c>
      <c r="H30" s="17">
        <v>42</v>
      </c>
      <c r="I30" s="17">
        <v>33.9</v>
      </c>
      <c r="J30" s="17">
        <v>32.700000000000003</v>
      </c>
      <c r="K30" s="17">
        <v>29.3</v>
      </c>
      <c r="L30" s="17">
        <v>6.4</v>
      </c>
      <c r="M30" s="17">
        <v>22</v>
      </c>
      <c r="N30" s="17">
        <v>6</v>
      </c>
      <c r="O30" s="17">
        <v>34.4</v>
      </c>
      <c r="P30" s="17">
        <v>7.1</v>
      </c>
      <c r="Q30" s="17">
        <v>6.7</v>
      </c>
      <c r="R30" s="17">
        <v>20.100000000000001</v>
      </c>
      <c r="S30" s="17">
        <v>6.6</v>
      </c>
      <c r="T30" s="17">
        <v>10.9</v>
      </c>
      <c r="U30" s="17">
        <v>27.8</v>
      </c>
      <c r="V30" s="17">
        <v>18.100000000000001</v>
      </c>
      <c r="W30" s="17">
        <v>24.2</v>
      </c>
      <c r="X30" s="17">
        <v>15.4</v>
      </c>
      <c r="Y30" s="20">
        <v>0</v>
      </c>
      <c r="Z30" s="17">
        <v>18.600000000000001</v>
      </c>
      <c r="AA30" s="20">
        <v>0</v>
      </c>
      <c r="AB30" s="17">
        <v>12.3</v>
      </c>
      <c r="AC30" s="17">
        <v>5.9</v>
      </c>
      <c r="AD30" s="17">
        <v>24.3</v>
      </c>
      <c r="AE30" s="17">
        <v>8.6</v>
      </c>
      <c r="AF30" s="17">
        <v>13.6</v>
      </c>
      <c r="AG30" s="20">
        <v>0</v>
      </c>
      <c r="AH30" s="17">
        <v>37.9</v>
      </c>
      <c r="AI30" s="17">
        <v>27.5</v>
      </c>
      <c r="AJ30" s="17">
        <v>6.4</v>
      </c>
      <c r="AK30" s="17">
        <v>9.6</v>
      </c>
      <c r="AL30" s="17">
        <v>15.4</v>
      </c>
      <c r="AM30" s="17">
        <v>34.299999999999997</v>
      </c>
      <c r="AN30" s="17">
        <v>20</v>
      </c>
      <c r="AO30" s="17">
        <v>7.4</v>
      </c>
      <c r="AP30" s="20">
        <v>0</v>
      </c>
      <c r="AQ30" s="17">
        <v>43.4</v>
      </c>
      <c r="AR30" s="17">
        <v>30.1</v>
      </c>
      <c r="AS30" s="17">
        <v>17</v>
      </c>
      <c r="AT30" s="17">
        <v>27.5</v>
      </c>
      <c r="AU30" s="20">
        <v>0</v>
      </c>
      <c r="AV30" s="17">
        <v>19.7</v>
      </c>
      <c r="AW30" s="17">
        <v>27.8</v>
      </c>
      <c r="AX30" s="17">
        <v>21.7</v>
      </c>
      <c r="AY30" s="17">
        <v>17.100000000000001</v>
      </c>
      <c r="AZ30" s="20">
        <v>0</v>
      </c>
      <c r="BA30" s="17">
        <v>6.6</v>
      </c>
      <c r="BB30" s="17">
        <v>20</v>
      </c>
      <c r="BC30" s="17">
        <v>21.6</v>
      </c>
      <c r="BD30" s="17">
        <v>29.6</v>
      </c>
      <c r="BE30" s="17">
        <v>36.5</v>
      </c>
      <c r="BF30" s="17">
        <v>22.3</v>
      </c>
      <c r="BG30" s="17">
        <v>20.9</v>
      </c>
      <c r="BH30" s="17">
        <v>16.7</v>
      </c>
      <c r="BI30" s="17">
        <v>6.5</v>
      </c>
      <c r="BJ30" s="17">
        <v>19.100000000000001</v>
      </c>
      <c r="BK30" s="20">
        <v>0</v>
      </c>
      <c r="BL30" s="17">
        <v>18.899999999999999</v>
      </c>
      <c r="BM30" s="17">
        <v>21.2</v>
      </c>
      <c r="BN30" s="17">
        <v>10.5</v>
      </c>
      <c r="BO30" s="17">
        <v>4.4000000000000004</v>
      </c>
      <c r="BP30" s="17">
        <v>15.2</v>
      </c>
      <c r="BQ30" s="17">
        <v>33.4</v>
      </c>
      <c r="BR30" s="20">
        <v>0</v>
      </c>
      <c r="BS30" s="17">
        <v>12.7</v>
      </c>
    </row>
    <row r="31" spans="1:73" x14ac:dyDescent="0.3">
      <c r="A31" s="136"/>
      <c r="B31" s="4" t="s">
        <v>332</v>
      </c>
      <c r="C31" s="17" t="s">
        <v>200</v>
      </c>
      <c r="D31" s="17" t="s">
        <v>333</v>
      </c>
      <c r="E31" s="17" t="s">
        <v>334</v>
      </c>
      <c r="F31" s="17" t="s">
        <v>335</v>
      </c>
      <c r="G31" s="17" t="s">
        <v>336</v>
      </c>
      <c r="H31" s="17" t="s">
        <v>337</v>
      </c>
      <c r="I31" s="17" t="s">
        <v>338</v>
      </c>
      <c r="J31" s="17" t="s">
        <v>339</v>
      </c>
      <c r="K31" s="17" t="s">
        <v>340</v>
      </c>
      <c r="L31" s="17" t="s">
        <v>181</v>
      </c>
      <c r="M31" s="17" t="s">
        <v>341</v>
      </c>
      <c r="N31" s="17" t="s">
        <v>342</v>
      </c>
      <c r="O31" s="17" t="s">
        <v>169</v>
      </c>
      <c r="P31" s="17" t="s">
        <v>343</v>
      </c>
      <c r="Q31" s="17" t="s">
        <v>344</v>
      </c>
      <c r="R31" s="17" t="s">
        <v>345</v>
      </c>
      <c r="S31" s="17" t="s">
        <v>346</v>
      </c>
      <c r="T31" s="17" t="s">
        <v>347</v>
      </c>
      <c r="U31" s="17" t="s">
        <v>348</v>
      </c>
      <c r="V31" s="17" t="s">
        <v>349</v>
      </c>
      <c r="W31" s="17" t="s">
        <v>350</v>
      </c>
      <c r="X31" s="17" t="s">
        <v>351</v>
      </c>
      <c r="Y31" s="17" t="s">
        <v>200</v>
      </c>
      <c r="Z31" s="17" t="s">
        <v>352</v>
      </c>
      <c r="AA31" s="17" t="s">
        <v>200</v>
      </c>
      <c r="AB31" s="17" t="s">
        <v>353</v>
      </c>
      <c r="AC31" s="17" t="s">
        <v>354</v>
      </c>
      <c r="AD31" s="17" t="s">
        <v>354</v>
      </c>
      <c r="AE31" s="17" t="s">
        <v>355</v>
      </c>
      <c r="AF31" s="17" t="s">
        <v>356</v>
      </c>
      <c r="AG31" s="17" t="s">
        <v>200</v>
      </c>
      <c r="AH31" s="17" t="s">
        <v>357</v>
      </c>
      <c r="AI31" s="17" t="s">
        <v>358</v>
      </c>
      <c r="AJ31" s="17" t="s">
        <v>359</v>
      </c>
      <c r="AK31" s="17" t="s">
        <v>360</v>
      </c>
      <c r="AL31" s="17" t="s">
        <v>358</v>
      </c>
      <c r="AM31" s="17" t="s">
        <v>334</v>
      </c>
      <c r="AN31" s="17" t="s">
        <v>361</v>
      </c>
      <c r="AO31" s="17" t="s">
        <v>362</v>
      </c>
      <c r="AP31" s="17" t="s">
        <v>200</v>
      </c>
      <c r="AQ31" s="17" t="s">
        <v>363</v>
      </c>
      <c r="AR31" s="17" t="s">
        <v>364</v>
      </c>
      <c r="AS31" s="17" t="s">
        <v>364</v>
      </c>
      <c r="AT31" s="17" t="s">
        <v>365</v>
      </c>
      <c r="AU31" s="17" t="s">
        <v>200</v>
      </c>
      <c r="AV31" s="17" t="s">
        <v>366</v>
      </c>
      <c r="AW31" s="17" t="s">
        <v>367</v>
      </c>
      <c r="AX31" s="17" t="s">
        <v>368</v>
      </c>
      <c r="AY31" s="17" t="s">
        <v>369</v>
      </c>
      <c r="AZ31" s="17" t="s">
        <v>200</v>
      </c>
      <c r="BA31" s="17" t="s">
        <v>362</v>
      </c>
      <c r="BB31" s="17" t="s">
        <v>370</v>
      </c>
      <c r="BC31" s="17" t="s">
        <v>371</v>
      </c>
      <c r="BD31" s="17" t="s">
        <v>372</v>
      </c>
      <c r="BE31" s="17" t="s">
        <v>373</v>
      </c>
      <c r="BF31" s="17" t="s">
        <v>374</v>
      </c>
      <c r="BG31" s="17" t="s">
        <v>375</v>
      </c>
      <c r="BH31" s="17" t="s">
        <v>354</v>
      </c>
      <c r="BI31" s="17" t="s">
        <v>331</v>
      </c>
      <c r="BJ31" s="17" t="s">
        <v>376</v>
      </c>
      <c r="BK31" s="17" t="s">
        <v>200</v>
      </c>
      <c r="BL31" s="17" t="s">
        <v>377</v>
      </c>
      <c r="BM31" s="17" t="s">
        <v>378</v>
      </c>
      <c r="BN31" s="17" t="s">
        <v>168</v>
      </c>
      <c r="BO31" s="17" t="s">
        <v>379</v>
      </c>
      <c r="BP31" s="17" t="s">
        <v>380</v>
      </c>
      <c r="BQ31" s="17" t="s">
        <v>179</v>
      </c>
      <c r="BR31" s="17" t="s">
        <v>200</v>
      </c>
      <c r="BS31" s="17" t="s">
        <v>381</v>
      </c>
    </row>
    <row r="32" spans="1:73" x14ac:dyDescent="0.3">
      <c r="A32" s="136"/>
      <c r="B32" s="4" t="s">
        <v>382</v>
      </c>
      <c r="C32" s="18" t="s">
        <v>200</v>
      </c>
      <c r="D32" s="18" t="s">
        <v>224</v>
      </c>
      <c r="E32" s="18" t="s">
        <v>383</v>
      </c>
      <c r="F32" s="18" t="s">
        <v>384</v>
      </c>
      <c r="G32" s="18" t="s">
        <v>385</v>
      </c>
      <c r="H32" s="18" t="s">
        <v>219</v>
      </c>
      <c r="I32" s="18" t="s">
        <v>386</v>
      </c>
      <c r="J32" s="18" t="s">
        <v>387</v>
      </c>
      <c r="K32" s="18" t="s">
        <v>231</v>
      </c>
      <c r="L32" s="18" t="s">
        <v>388</v>
      </c>
      <c r="M32" s="18" t="s">
        <v>389</v>
      </c>
      <c r="N32" s="18" t="s">
        <v>196</v>
      </c>
      <c r="O32" s="18" t="s">
        <v>245</v>
      </c>
      <c r="P32" s="18" t="s">
        <v>390</v>
      </c>
      <c r="Q32" s="18" t="s">
        <v>391</v>
      </c>
      <c r="R32" s="18" t="s">
        <v>188</v>
      </c>
      <c r="S32" s="18" t="s">
        <v>392</v>
      </c>
      <c r="T32" s="18" t="s">
        <v>393</v>
      </c>
      <c r="U32" s="18" t="s">
        <v>386</v>
      </c>
      <c r="V32" s="18" t="s">
        <v>394</v>
      </c>
      <c r="W32" s="18" t="s">
        <v>395</v>
      </c>
      <c r="X32" s="18" t="s">
        <v>396</v>
      </c>
      <c r="Y32" s="18" t="s">
        <v>200</v>
      </c>
      <c r="Z32" s="18" t="s">
        <v>397</v>
      </c>
      <c r="AA32" s="18" t="s">
        <v>200</v>
      </c>
      <c r="AB32" s="18" t="s">
        <v>398</v>
      </c>
      <c r="AC32" s="18" t="s">
        <v>209</v>
      </c>
      <c r="AD32" s="18" t="s">
        <v>399</v>
      </c>
      <c r="AE32" s="18" t="s">
        <v>387</v>
      </c>
      <c r="AF32" s="18" t="s">
        <v>207</v>
      </c>
      <c r="AG32" s="18" t="s">
        <v>200</v>
      </c>
      <c r="AH32" s="18" t="s">
        <v>400</v>
      </c>
      <c r="AI32" s="18" t="s">
        <v>401</v>
      </c>
      <c r="AJ32" s="18" t="s">
        <v>402</v>
      </c>
      <c r="AK32" s="18" t="s">
        <v>403</v>
      </c>
      <c r="AL32" s="18" t="s">
        <v>204</v>
      </c>
      <c r="AM32" s="18" t="s">
        <v>404</v>
      </c>
      <c r="AN32" s="18" t="s">
        <v>250</v>
      </c>
      <c r="AO32" s="18" t="s">
        <v>405</v>
      </c>
      <c r="AP32" s="18" t="s">
        <v>200</v>
      </c>
      <c r="AQ32" s="18" t="s">
        <v>406</v>
      </c>
      <c r="AR32" s="18" t="s">
        <v>197</v>
      </c>
      <c r="AS32" s="18" t="s">
        <v>197</v>
      </c>
      <c r="AT32" s="18" t="s">
        <v>400</v>
      </c>
      <c r="AU32" s="18" t="s">
        <v>200</v>
      </c>
      <c r="AV32" s="18" t="s">
        <v>407</v>
      </c>
      <c r="AW32" s="18" t="s">
        <v>408</v>
      </c>
      <c r="AX32" s="18" t="s">
        <v>185</v>
      </c>
      <c r="AY32" s="18" t="s">
        <v>409</v>
      </c>
      <c r="AZ32" s="18" t="s">
        <v>200</v>
      </c>
      <c r="BA32" s="18" t="s">
        <v>410</v>
      </c>
      <c r="BB32" s="18" t="s">
        <v>325</v>
      </c>
      <c r="BC32" s="18" t="s">
        <v>407</v>
      </c>
      <c r="BD32" s="18" t="s">
        <v>411</v>
      </c>
      <c r="BE32" s="18" t="s">
        <v>412</v>
      </c>
      <c r="BF32" s="18" t="s">
        <v>252</v>
      </c>
      <c r="BG32" s="18" t="s">
        <v>413</v>
      </c>
      <c r="BH32" s="18" t="s">
        <v>414</v>
      </c>
      <c r="BI32" s="18" t="s">
        <v>415</v>
      </c>
      <c r="BJ32" s="18" t="s">
        <v>412</v>
      </c>
      <c r="BK32" s="18" t="s">
        <v>200</v>
      </c>
      <c r="BL32" s="18" t="s">
        <v>416</v>
      </c>
      <c r="BM32" s="18" t="s">
        <v>184</v>
      </c>
      <c r="BN32" s="18" t="s">
        <v>417</v>
      </c>
      <c r="BO32" s="18" t="s">
        <v>418</v>
      </c>
      <c r="BP32" s="18" t="s">
        <v>419</v>
      </c>
      <c r="BQ32" s="18" t="s">
        <v>420</v>
      </c>
      <c r="BR32" s="18" t="s">
        <v>200</v>
      </c>
      <c r="BS32" s="18" t="s">
        <v>421</v>
      </c>
    </row>
    <row r="33" spans="1:71" x14ac:dyDescent="0.3">
      <c r="A33" s="136"/>
      <c r="B33" s="4" t="s">
        <v>422</v>
      </c>
      <c r="C33" s="18" t="s">
        <v>200</v>
      </c>
      <c r="D33" s="18" t="s">
        <v>386</v>
      </c>
      <c r="E33" s="18" t="s">
        <v>234</v>
      </c>
      <c r="F33" s="18" t="s">
        <v>423</v>
      </c>
      <c r="G33" s="18" t="s">
        <v>191</v>
      </c>
      <c r="H33" s="18" t="s">
        <v>195</v>
      </c>
      <c r="I33" s="18" t="s">
        <v>424</v>
      </c>
      <c r="J33" s="18" t="s">
        <v>425</v>
      </c>
      <c r="K33" s="18" t="s">
        <v>426</v>
      </c>
      <c r="L33" s="18" t="s">
        <v>287</v>
      </c>
      <c r="M33" s="18" t="s">
        <v>427</v>
      </c>
      <c r="N33" s="18" t="s">
        <v>225</v>
      </c>
      <c r="O33" s="18" t="s">
        <v>187</v>
      </c>
      <c r="P33" s="18" t="s">
        <v>411</v>
      </c>
      <c r="Q33" s="18" t="s">
        <v>428</v>
      </c>
      <c r="R33" s="18" t="s">
        <v>188</v>
      </c>
      <c r="S33" s="18" t="s">
        <v>189</v>
      </c>
      <c r="T33" s="18" t="s">
        <v>429</v>
      </c>
      <c r="U33" s="18" t="s">
        <v>430</v>
      </c>
      <c r="V33" s="18" t="s">
        <v>184</v>
      </c>
      <c r="W33" s="18" t="s">
        <v>431</v>
      </c>
      <c r="X33" s="18" t="s">
        <v>231</v>
      </c>
      <c r="Y33" s="18" t="s">
        <v>200</v>
      </c>
      <c r="Z33" s="18" t="s">
        <v>327</v>
      </c>
      <c r="AA33" s="18" t="s">
        <v>200</v>
      </c>
      <c r="AB33" s="18" t="s">
        <v>432</v>
      </c>
      <c r="AC33" s="18" t="s">
        <v>313</v>
      </c>
      <c r="AD33" s="18" t="s">
        <v>330</v>
      </c>
      <c r="AE33" s="18" t="s">
        <v>433</v>
      </c>
      <c r="AF33" s="18" t="s">
        <v>434</v>
      </c>
      <c r="AG33" s="18" t="s">
        <v>200</v>
      </c>
      <c r="AH33" s="18" t="s">
        <v>435</v>
      </c>
      <c r="AI33" s="18" t="s">
        <v>204</v>
      </c>
      <c r="AJ33" s="18" t="s">
        <v>432</v>
      </c>
      <c r="AK33" s="18" t="s">
        <v>436</v>
      </c>
      <c r="AL33" s="18" t="s">
        <v>406</v>
      </c>
      <c r="AM33" s="18" t="s">
        <v>437</v>
      </c>
      <c r="AN33" s="18" t="s">
        <v>325</v>
      </c>
      <c r="AO33" s="18" t="s">
        <v>161</v>
      </c>
      <c r="AP33" s="18" t="s">
        <v>200</v>
      </c>
      <c r="AQ33" s="18" t="s">
        <v>438</v>
      </c>
      <c r="AR33" s="18" t="s">
        <v>235</v>
      </c>
      <c r="AS33" s="18" t="s">
        <v>439</v>
      </c>
      <c r="AT33" s="18" t="s">
        <v>440</v>
      </c>
      <c r="AU33" s="18" t="s">
        <v>200</v>
      </c>
      <c r="AV33" s="18" t="s">
        <v>195</v>
      </c>
      <c r="AW33" s="18" t="s">
        <v>441</v>
      </c>
      <c r="AX33" s="18" t="s">
        <v>442</v>
      </c>
      <c r="AY33" s="18" t="s">
        <v>247</v>
      </c>
      <c r="AZ33" s="18" t="s">
        <v>200</v>
      </c>
      <c r="BA33" s="18" t="s">
        <v>330</v>
      </c>
      <c r="BB33" s="18" t="s">
        <v>443</v>
      </c>
      <c r="BC33" s="18" t="s">
        <v>407</v>
      </c>
      <c r="BD33" s="18" t="s">
        <v>388</v>
      </c>
      <c r="BE33" s="18" t="s">
        <v>155</v>
      </c>
      <c r="BF33" s="18" t="s">
        <v>444</v>
      </c>
      <c r="BG33" s="18" t="s">
        <v>190</v>
      </c>
      <c r="BH33" s="18" t="s">
        <v>313</v>
      </c>
      <c r="BI33" s="18" t="s">
        <v>287</v>
      </c>
      <c r="BJ33" s="18" t="s">
        <v>445</v>
      </c>
      <c r="BK33" s="18" t="s">
        <v>200</v>
      </c>
      <c r="BL33" s="18" t="s">
        <v>446</v>
      </c>
      <c r="BM33" s="18" t="s">
        <v>447</v>
      </c>
      <c r="BN33" s="18" t="s">
        <v>448</v>
      </c>
      <c r="BO33" s="18" t="s">
        <v>449</v>
      </c>
      <c r="BP33" s="18" t="s">
        <v>404</v>
      </c>
      <c r="BQ33" s="18" t="s">
        <v>450</v>
      </c>
      <c r="BR33" s="18" t="s">
        <v>200</v>
      </c>
      <c r="BS33" s="18" t="s">
        <v>451</v>
      </c>
    </row>
    <row r="34" spans="1:71" x14ac:dyDescent="0.3">
      <c r="A34" s="136"/>
      <c r="B34" s="4" t="s">
        <v>452</v>
      </c>
      <c r="C34" s="18" t="s">
        <v>200</v>
      </c>
      <c r="D34" s="18" t="s">
        <v>253</v>
      </c>
      <c r="E34" s="18" t="s">
        <v>154</v>
      </c>
      <c r="F34" s="18" t="s">
        <v>254</v>
      </c>
      <c r="G34" s="18" t="s">
        <v>293</v>
      </c>
      <c r="H34" s="18" t="s">
        <v>194</v>
      </c>
      <c r="I34" s="18" t="s">
        <v>453</v>
      </c>
      <c r="J34" s="18" t="s">
        <v>454</v>
      </c>
      <c r="K34" s="18" t="s">
        <v>455</v>
      </c>
      <c r="L34" s="18" t="s">
        <v>193</v>
      </c>
      <c r="M34" s="18" t="s">
        <v>308</v>
      </c>
      <c r="N34" s="18" t="s">
        <v>244</v>
      </c>
      <c r="O34" s="18" t="s">
        <v>189</v>
      </c>
      <c r="P34" s="18" t="s">
        <v>214</v>
      </c>
      <c r="Q34" s="18" t="s">
        <v>156</v>
      </c>
      <c r="R34" s="18" t="s">
        <v>188</v>
      </c>
      <c r="S34" s="18" t="s">
        <v>211</v>
      </c>
      <c r="T34" s="18" t="s">
        <v>291</v>
      </c>
      <c r="U34" s="18" t="s">
        <v>456</v>
      </c>
      <c r="V34" s="18" t="s">
        <v>234</v>
      </c>
      <c r="W34" s="18" t="s">
        <v>235</v>
      </c>
      <c r="X34" s="18" t="s">
        <v>222</v>
      </c>
      <c r="Y34" s="18" t="s">
        <v>200</v>
      </c>
      <c r="Z34" s="18" t="s">
        <v>227</v>
      </c>
      <c r="AA34" s="18" t="s">
        <v>200</v>
      </c>
      <c r="AB34" s="18" t="s">
        <v>457</v>
      </c>
      <c r="AC34" s="18" t="s">
        <v>208</v>
      </c>
      <c r="AD34" s="18" t="s">
        <v>420</v>
      </c>
      <c r="AE34" s="18" t="s">
        <v>165</v>
      </c>
      <c r="AF34" s="18" t="s">
        <v>283</v>
      </c>
      <c r="AG34" s="18" t="s">
        <v>200</v>
      </c>
      <c r="AH34" s="18" t="s">
        <v>458</v>
      </c>
      <c r="AI34" s="18" t="s">
        <v>221</v>
      </c>
      <c r="AJ34" s="18" t="s">
        <v>459</v>
      </c>
      <c r="AK34" s="18" t="s">
        <v>260</v>
      </c>
      <c r="AL34" s="18" t="s">
        <v>262</v>
      </c>
      <c r="AM34" s="18" t="s">
        <v>243</v>
      </c>
      <c r="AN34" s="18" t="s">
        <v>326</v>
      </c>
      <c r="AO34" s="18" t="s">
        <v>153</v>
      </c>
      <c r="AP34" s="18" t="s">
        <v>200</v>
      </c>
      <c r="AQ34" s="18" t="s">
        <v>460</v>
      </c>
      <c r="AR34" s="18" t="s">
        <v>461</v>
      </c>
      <c r="AS34" s="18" t="s">
        <v>462</v>
      </c>
      <c r="AT34" s="18" t="s">
        <v>326</v>
      </c>
      <c r="AU34" s="18" t="s">
        <v>200</v>
      </c>
      <c r="AV34" s="18" t="s">
        <v>186</v>
      </c>
      <c r="AW34" s="18" t="s">
        <v>188</v>
      </c>
      <c r="AX34" s="18" t="s">
        <v>192</v>
      </c>
      <c r="AY34" s="18" t="s">
        <v>288</v>
      </c>
      <c r="AZ34" s="18" t="s">
        <v>200</v>
      </c>
      <c r="BA34" s="18" t="s">
        <v>161</v>
      </c>
      <c r="BB34" s="18" t="s">
        <v>443</v>
      </c>
      <c r="BC34" s="18" t="s">
        <v>255</v>
      </c>
      <c r="BD34" s="18" t="s">
        <v>462</v>
      </c>
      <c r="BE34" s="18" t="s">
        <v>455</v>
      </c>
      <c r="BF34" s="18" t="s">
        <v>463</v>
      </c>
      <c r="BG34" s="18" t="s">
        <v>464</v>
      </c>
      <c r="BH34" s="18" t="s">
        <v>313</v>
      </c>
      <c r="BI34" s="18" t="s">
        <v>153</v>
      </c>
      <c r="BJ34" s="18" t="s">
        <v>270</v>
      </c>
      <c r="BK34" s="18" t="s">
        <v>200</v>
      </c>
      <c r="BL34" s="18" t="s">
        <v>240</v>
      </c>
      <c r="BM34" s="18" t="s">
        <v>157</v>
      </c>
      <c r="BN34" s="18" t="s">
        <v>256</v>
      </c>
      <c r="BO34" s="18" t="s">
        <v>465</v>
      </c>
      <c r="BP34" s="18" t="s">
        <v>284</v>
      </c>
      <c r="BQ34" s="18" t="s">
        <v>420</v>
      </c>
      <c r="BR34" s="18" t="s">
        <v>200</v>
      </c>
      <c r="BS34" s="18" t="s">
        <v>303</v>
      </c>
    </row>
    <row r="35" spans="1:71" ht="14.5" thickBot="1" x14ac:dyDescent="0.35">
      <c r="A35" s="137"/>
      <c r="B35" s="6" t="s">
        <v>466</v>
      </c>
      <c r="C35" s="21" t="s">
        <v>200</v>
      </c>
      <c r="D35" s="21" t="s">
        <v>156</v>
      </c>
      <c r="E35" s="21" t="s">
        <v>246</v>
      </c>
      <c r="F35" s="21" t="s">
        <v>281</v>
      </c>
      <c r="G35" s="21" t="s">
        <v>211</v>
      </c>
      <c r="H35" s="21" t="s">
        <v>216</v>
      </c>
      <c r="I35" s="21" t="s">
        <v>314</v>
      </c>
      <c r="J35" s="21" t="s">
        <v>240</v>
      </c>
      <c r="K35" s="21" t="s">
        <v>288</v>
      </c>
      <c r="L35" s="21" t="s">
        <v>287</v>
      </c>
      <c r="M35" s="21" t="s">
        <v>211</v>
      </c>
      <c r="N35" s="21" t="s">
        <v>227</v>
      </c>
      <c r="O35" s="21" t="s">
        <v>305</v>
      </c>
      <c r="P35" s="21" t="s">
        <v>275</v>
      </c>
      <c r="Q35" s="21" t="s">
        <v>299</v>
      </c>
      <c r="R35" s="21" t="s">
        <v>467</v>
      </c>
      <c r="S35" s="21" t="s">
        <v>468</v>
      </c>
      <c r="T35" s="21" t="s">
        <v>329</v>
      </c>
      <c r="U35" s="21" t="s">
        <v>237</v>
      </c>
      <c r="V35" s="21" t="s">
        <v>236</v>
      </c>
      <c r="W35" s="21" t="s">
        <v>469</v>
      </c>
      <c r="X35" s="21" t="s">
        <v>249</v>
      </c>
      <c r="Y35" s="21" t="s">
        <v>200</v>
      </c>
      <c r="Z35" s="21" t="s">
        <v>470</v>
      </c>
      <c r="AA35" s="21" t="s">
        <v>200</v>
      </c>
      <c r="AB35" s="21" t="s">
        <v>166</v>
      </c>
      <c r="AC35" s="21" t="s">
        <v>208</v>
      </c>
      <c r="AD35" s="21" t="s">
        <v>313</v>
      </c>
      <c r="AE35" s="21" t="s">
        <v>281</v>
      </c>
      <c r="AF35" s="21" t="s">
        <v>211</v>
      </c>
      <c r="AG35" s="21" t="s">
        <v>200</v>
      </c>
      <c r="AH35" s="21" t="s">
        <v>220</v>
      </c>
      <c r="AI35" s="21" t="s">
        <v>243</v>
      </c>
      <c r="AJ35" s="21" t="s">
        <v>300</v>
      </c>
      <c r="AK35" s="21" t="s">
        <v>290</v>
      </c>
      <c r="AL35" s="21" t="s">
        <v>257</v>
      </c>
      <c r="AM35" s="21" t="s">
        <v>243</v>
      </c>
      <c r="AN35" s="21" t="s">
        <v>232</v>
      </c>
      <c r="AO35" s="21" t="s">
        <v>455</v>
      </c>
      <c r="AP35" s="21" t="s">
        <v>200</v>
      </c>
      <c r="AQ35" s="21" t="s">
        <v>470</v>
      </c>
      <c r="AR35" s="21" t="s">
        <v>300</v>
      </c>
      <c r="AS35" s="21" t="s">
        <v>328</v>
      </c>
      <c r="AT35" s="21" t="s">
        <v>237</v>
      </c>
      <c r="AU35" s="21" t="s">
        <v>200</v>
      </c>
      <c r="AV35" s="21" t="s">
        <v>243</v>
      </c>
      <c r="AW35" s="21" t="s">
        <v>266</v>
      </c>
      <c r="AX35" s="21" t="s">
        <v>458</v>
      </c>
      <c r="AY35" s="21" t="s">
        <v>471</v>
      </c>
      <c r="AZ35" s="21" t="s">
        <v>200</v>
      </c>
      <c r="BA35" s="21" t="s">
        <v>472</v>
      </c>
      <c r="BB35" s="21" t="s">
        <v>241</v>
      </c>
      <c r="BC35" s="21" t="s">
        <v>278</v>
      </c>
      <c r="BD35" s="21" t="s">
        <v>473</v>
      </c>
      <c r="BE35" s="21" t="s">
        <v>301</v>
      </c>
      <c r="BF35" s="21" t="s">
        <v>469</v>
      </c>
      <c r="BG35" s="21" t="s">
        <v>164</v>
      </c>
      <c r="BH35" s="21" t="s">
        <v>208</v>
      </c>
      <c r="BI35" s="21" t="s">
        <v>474</v>
      </c>
      <c r="BJ35" s="21" t="s">
        <v>258</v>
      </c>
      <c r="BK35" s="21" t="s">
        <v>200</v>
      </c>
      <c r="BL35" s="21" t="s">
        <v>226</v>
      </c>
      <c r="BM35" s="21" t="s">
        <v>475</v>
      </c>
      <c r="BN35" s="21" t="s">
        <v>214</v>
      </c>
      <c r="BO35" s="21" t="s">
        <v>283</v>
      </c>
      <c r="BP35" s="21" t="s">
        <v>476</v>
      </c>
      <c r="BQ35" s="21" t="s">
        <v>153</v>
      </c>
      <c r="BR35" s="21" t="s">
        <v>200</v>
      </c>
      <c r="BS35" s="21" t="s">
        <v>280</v>
      </c>
    </row>
  </sheetData>
  <mergeCells count="3">
    <mergeCell ref="A3:A8"/>
    <mergeCell ref="A9:A15"/>
    <mergeCell ref="A16:A3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89"/>
  <sheetViews>
    <sheetView rightToLeft="1" topLeftCell="A169" zoomScale="90" zoomScaleNormal="90" workbookViewId="0">
      <selection activeCell="D189" sqref="D189"/>
    </sheetView>
  </sheetViews>
  <sheetFormatPr defaultRowHeight="14" x14ac:dyDescent="0.3"/>
  <cols>
    <col min="2" max="2" width="15.83203125" bestFit="1" customWidth="1"/>
    <col min="3" max="3" width="11.1640625" bestFit="1" customWidth="1"/>
    <col min="4" max="4" width="13.4140625" bestFit="1" customWidth="1"/>
    <col min="5" max="5" width="10.83203125" bestFit="1" customWidth="1"/>
  </cols>
  <sheetData>
    <row r="1" spans="2:5" x14ac:dyDescent="0.3">
      <c r="B1" t="s">
        <v>6198</v>
      </c>
      <c r="C1" t="s">
        <v>6199</v>
      </c>
      <c r="D1" t="s">
        <v>6200</v>
      </c>
      <c r="E1" t="s">
        <v>6201</v>
      </c>
    </row>
    <row r="2" spans="2:5" x14ac:dyDescent="0.3">
      <c r="B2" s="111" t="s">
        <v>491</v>
      </c>
      <c r="C2">
        <v>9</v>
      </c>
      <c r="D2">
        <v>7</v>
      </c>
    </row>
    <row r="3" spans="2:5" x14ac:dyDescent="0.3">
      <c r="B3" s="111" t="s">
        <v>505</v>
      </c>
      <c r="C3">
        <v>11</v>
      </c>
      <c r="D3">
        <v>12</v>
      </c>
    </row>
    <row r="4" spans="2:5" x14ac:dyDescent="0.3">
      <c r="B4" s="111" t="s">
        <v>538</v>
      </c>
      <c r="C4">
        <v>11</v>
      </c>
      <c r="D4">
        <v>12</v>
      </c>
    </row>
    <row r="5" spans="2:5" x14ac:dyDescent="0.3">
      <c r="B5" s="111" t="s">
        <v>1</v>
      </c>
      <c r="C5">
        <v>17</v>
      </c>
      <c r="D5">
        <v>50</v>
      </c>
    </row>
    <row r="6" spans="2:5" x14ac:dyDescent="0.3">
      <c r="B6" s="111" t="s">
        <v>2</v>
      </c>
      <c r="C6">
        <v>15</v>
      </c>
      <c r="D6">
        <v>27</v>
      </c>
    </row>
    <row r="7" spans="2:5" x14ac:dyDescent="0.3">
      <c r="B7" s="111" t="s">
        <v>3</v>
      </c>
      <c r="C7">
        <v>15</v>
      </c>
      <c r="D7">
        <v>36</v>
      </c>
    </row>
    <row r="8" spans="2:5" x14ac:dyDescent="0.3">
      <c r="B8" s="111" t="s">
        <v>4</v>
      </c>
      <c r="C8">
        <v>13</v>
      </c>
      <c r="D8">
        <v>19</v>
      </c>
    </row>
    <row r="9" spans="2:5" x14ac:dyDescent="0.3">
      <c r="B9" s="111" t="s">
        <v>618</v>
      </c>
      <c r="C9">
        <v>9</v>
      </c>
      <c r="D9">
        <v>8</v>
      </c>
    </row>
    <row r="10" spans="2:5" x14ac:dyDescent="0.3">
      <c r="B10" s="111" t="s">
        <v>625</v>
      </c>
      <c r="C10">
        <v>11</v>
      </c>
      <c r="D10">
        <v>12</v>
      </c>
    </row>
    <row r="11" spans="2:5" x14ac:dyDescent="0.3">
      <c r="B11" s="111" t="s">
        <v>5</v>
      </c>
      <c r="C11">
        <v>17</v>
      </c>
      <c r="D11">
        <v>61</v>
      </c>
    </row>
    <row r="12" spans="2:5" x14ac:dyDescent="0.3">
      <c r="B12" s="111" t="s">
        <v>651</v>
      </c>
      <c r="C12">
        <v>11</v>
      </c>
      <c r="D12">
        <v>13</v>
      </c>
    </row>
    <row r="13" spans="2:5" x14ac:dyDescent="0.3">
      <c r="B13" s="111" t="s">
        <v>672</v>
      </c>
      <c r="C13">
        <v>9</v>
      </c>
      <c r="D13">
        <v>3</v>
      </c>
    </row>
    <row r="14" spans="2:5" x14ac:dyDescent="0.3">
      <c r="B14" s="111" t="s">
        <v>6</v>
      </c>
      <c r="C14">
        <v>15</v>
      </c>
      <c r="D14">
        <v>41</v>
      </c>
    </row>
    <row r="15" spans="2:5" x14ac:dyDescent="0.3">
      <c r="B15" s="111" t="s">
        <v>694</v>
      </c>
      <c r="C15">
        <v>9</v>
      </c>
      <c r="D15">
        <v>8</v>
      </c>
    </row>
    <row r="16" spans="2:5" x14ac:dyDescent="0.3">
      <c r="B16" s="111" t="s">
        <v>702</v>
      </c>
      <c r="C16">
        <v>9</v>
      </c>
      <c r="D16">
        <v>4</v>
      </c>
    </row>
    <row r="17" spans="2:4" x14ac:dyDescent="0.3">
      <c r="B17" s="111" t="s">
        <v>721</v>
      </c>
      <c r="C17">
        <v>9</v>
      </c>
      <c r="D17">
        <v>9</v>
      </c>
    </row>
    <row r="18" spans="2:4" x14ac:dyDescent="0.3">
      <c r="B18" s="111" t="s">
        <v>7</v>
      </c>
      <c r="C18">
        <v>13</v>
      </c>
      <c r="D18">
        <v>18.5</v>
      </c>
    </row>
    <row r="19" spans="2:4" x14ac:dyDescent="0.3">
      <c r="B19" s="111" t="s">
        <v>8</v>
      </c>
      <c r="C19">
        <v>27</v>
      </c>
      <c r="D19">
        <v>240</v>
      </c>
    </row>
    <row r="20" spans="2:4" x14ac:dyDescent="0.3">
      <c r="B20" s="111" t="s">
        <v>9</v>
      </c>
      <c r="C20">
        <v>23</v>
      </c>
      <c r="D20">
        <v>132</v>
      </c>
    </row>
    <row r="21" spans="2:4" x14ac:dyDescent="0.3">
      <c r="B21" s="111" t="s">
        <v>807</v>
      </c>
      <c r="C21">
        <v>11</v>
      </c>
      <c r="D21">
        <v>14</v>
      </c>
    </row>
    <row r="22" spans="2:4" x14ac:dyDescent="0.3">
      <c r="B22" s="111" t="s">
        <v>10</v>
      </c>
      <c r="C22">
        <v>27</v>
      </c>
      <c r="D22">
        <v>209</v>
      </c>
    </row>
    <row r="23" spans="2:4" x14ac:dyDescent="0.3">
      <c r="B23" s="111" t="s">
        <v>845</v>
      </c>
      <c r="C23">
        <v>9</v>
      </c>
      <c r="D23">
        <v>8.8000000000000007</v>
      </c>
    </row>
    <row r="24" spans="2:4" x14ac:dyDescent="0.3">
      <c r="B24" s="111" t="s">
        <v>864</v>
      </c>
      <c r="C24">
        <v>9</v>
      </c>
      <c r="D24">
        <v>8.8000000000000007</v>
      </c>
    </row>
    <row r="25" spans="2:4" x14ac:dyDescent="0.3">
      <c r="B25" s="111" t="s">
        <v>888</v>
      </c>
      <c r="C25">
        <v>9</v>
      </c>
      <c r="D25">
        <v>6</v>
      </c>
    </row>
    <row r="26" spans="2:4" x14ac:dyDescent="0.3">
      <c r="B26" s="111" t="s">
        <v>900</v>
      </c>
      <c r="C26">
        <v>9</v>
      </c>
      <c r="D26">
        <v>4.3</v>
      </c>
    </row>
    <row r="27" spans="2:4" x14ac:dyDescent="0.3">
      <c r="B27" s="111" t="s">
        <v>910</v>
      </c>
      <c r="C27">
        <v>11</v>
      </c>
      <c r="D27">
        <v>11</v>
      </c>
    </row>
    <row r="28" spans="2:4" x14ac:dyDescent="0.3">
      <c r="B28" s="111" t="s">
        <v>941</v>
      </c>
      <c r="C28">
        <v>9</v>
      </c>
      <c r="D28">
        <v>6.8</v>
      </c>
    </row>
    <row r="29" spans="2:4" x14ac:dyDescent="0.3">
      <c r="B29" s="111" t="s">
        <v>11</v>
      </c>
      <c r="C29">
        <v>13</v>
      </c>
      <c r="D29">
        <v>19</v>
      </c>
    </row>
    <row r="30" spans="2:4" x14ac:dyDescent="0.3">
      <c r="B30" s="111" t="s">
        <v>12</v>
      </c>
      <c r="C30">
        <v>19</v>
      </c>
      <c r="D30">
        <v>97</v>
      </c>
    </row>
    <row r="31" spans="2:4" x14ac:dyDescent="0.3">
      <c r="B31" s="111" t="s">
        <v>977</v>
      </c>
      <c r="C31">
        <v>15</v>
      </c>
      <c r="D31">
        <v>46</v>
      </c>
    </row>
    <row r="32" spans="2:4" x14ac:dyDescent="0.3">
      <c r="B32" s="111" t="s">
        <v>14</v>
      </c>
      <c r="C32">
        <v>25</v>
      </c>
      <c r="D32">
        <v>180</v>
      </c>
    </row>
    <row r="33" spans="2:4" x14ac:dyDescent="0.3">
      <c r="B33" s="111" t="s">
        <v>1001</v>
      </c>
      <c r="C33">
        <v>9</v>
      </c>
      <c r="D33">
        <v>7.5</v>
      </c>
    </row>
    <row r="34" spans="2:4" x14ac:dyDescent="0.3">
      <c r="B34" s="111" t="s">
        <v>1014</v>
      </c>
      <c r="C34">
        <v>11</v>
      </c>
      <c r="D34">
        <v>13.8</v>
      </c>
    </row>
    <row r="35" spans="2:4" x14ac:dyDescent="0.3">
      <c r="B35" s="111" t="s">
        <v>1029</v>
      </c>
      <c r="C35">
        <v>9</v>
      </c>
      <c r="D35">
        <v>9</v>
      </c>
    </row>
    <row r="36" spans="2:4" x14ac:dyDescent="0.3">
      <c r="B36" s="111" t="s">
        <v>1051</v>
      </c>
      <c r="C36">
        <v>9</v>
      </c>
      <c r="D36">
        <v>7</v>
      </c>
    </row>
    <row r="37" spans="2:4" x14ac:dyDescent="0.3">
      <c r="B37" s="111" t="s">
        <v>1065</v>
      </c>
      <c r="C37">
        <v>9</v>
      </c>
      <c r="D37">
        <v>7.7</v>
      </c>
    </row>
    <row r="38" spans="2:4" x14ac:dyDescent="0.3">
      <c r="B38" s="111" t="s">
        <v>15</v>
      </c>
      <c r="C38">
        <v>25</v>
      </c>
      <c r="D38">
        <v>157</v>
      </c>
    </row>
    <row r="39" spans="2:4" x14ac:dyDescent="0.3">
      <c r="B39" s="111" t="s">
        <v>1099</v>
      </c>
      <c r="C39">
        <v>13</v>
      </c>
      <c r="D39">
        <v>19</v>
      </c>
    </row>
    <row r="40" spans="2:4" x14ac:dyDescent="0.3">
      <c r="B40" s="111" t="s">
        <v>1123</v>
      </c>
      <c r="C40">
        <v>9</v>
      </c>
      <c r="D40">
        <v>6</v>
      </c>
    </row>
    <row r="41" spans="2:4" x14ac:dyDescent="0.3">
      <c r="B41" s="111" t="s">
        <v>1145</v>
      </c>
      <c r="C41">
        <v>9</v>
      </c>
      <c r="D41">
        <v>9</v>
      </c>
    </row>
    <row r="42" spans="2:4" x14ac:dyDescent="0.3">
      <c r="B42" s="111" t="s">
        <v>1158</v>
      </c>
      <c r="C42">
        <v>11</v>
      </c>
      <c r="D42">
        <v>13</v>
      </c>
    </row>
    <row r="43" spans="2:4" x14ac:dyDescent="0.3">
      <c r="B43" s="111" t="s">
        <v>1172</v>
      </c>
      <c r="C43">
        <v>9</v>
      </c>
      <c r="D43">
        <v>3</v>
      </c>
    </row>
    <row r="44" spans="2:4" x14ac:dyDescent="0.3">
      <c r="B44" s="111" t="s">
        <v>1187</v>
      </c>
      <c r="C44">
        <v>11</v>
      </c>
      <c r="D44">
        <v>15</v>
      </c>
    </row>
    <row r="45" spans="2:4" x14ac:dyDescent="0.3">
      <c r="B45" s="111" t="s">
        <v>16</v>
      </c>
      <c r="C45">
        <v>13</v>
      </c>
      <c r="D45">
        <v>24</v>
      </c>
    </row>
    <row r="46" spans="2:4" x14ac:dyDescent="0.3">
      <c r="B46" s="111" t="s">
        <v>17</v>
      </c>
      <c r="C46">
        <v>17</v>
      </c>
      <c r="D46">
        <v>58</v>
      </c>
    </row>
    <row r="47" spans="2:4" x14ac:dyDescent="0.3">
      <c r="B47" s="111" t="s">
        <v>1218</v>
      </c>
      <c r="C47">
        <v>13</v>
      </c>
      <c r="D47">
        <v>23</v>
      </c>
    </row>
    <row r="48" spans="2:4" x14ac:dyDescent="0.3">
      <c r="B48" s="111" t="s">
        <v>1230</v>
      </c>
      <c r="C48">
        <v>13</v>
      </c>
      <c r="D48">
        <v>21</v>
      </c>
    </row>
    <row r="49" spans="2:4" x14ac:dyDescent="0.3">
      <c r="B49" s="111" t="s">
        <v>1247</v>
      </c>
      <c r="C49">
        <v>13</v>
      </c>
      <c r="D49">
        <v>15</v>
      </c>
    </row>
    <row r="50" spans="2:4" x14ac:dyDescent="0.3">
      <c r="B50" s="111" t="s">
        <v>1257</v>
      </c>
      <c r="C50">
        <v>13</v>
      </c>
      <c r="D50">
        <v>16</v>
      </c>
    </row>
    <row r="51" spans="2:4" x14ac:dyDescent="0.3">
      <c r="B51" s="111" t="s">
        <v>1274</v>
      </c>
      <c r="C51">
        <v>9</v>
      </c>
      <c r="D51">
        <v>9</v>
      </c>
    </row>
    <row r="52" spans="2:4" x14ac:dyDescent="0.3">
      <c r="B52" s="111" t="s">
        <v>1293</v>
      </c>
      <c r="C52">
        <v>11</v>
      </c>
      <c r="D52">
        <v>11</v>
      </c>
    </row>
    <row r="53" spans="2:4" x14ac:dyDescent="0.3">
      <c r="B53" s="111" t="s">
        <v>1312</v>
      </c>
      <c r="C53">
        <v>9</v>
      </c>
      <c r="D53">
        <v>9.6999999999999993</v>
      </c>
    </row>
    <row r="54" spans="2:4" x14ac:dyDescent="0.3">
      <c r="B54" s="111" t="s">
        <v>18</v>
      </c>
      <c r="C54">
        <v>15</v>
      </c>
      <c r="D54">
        <v>38</v>
      </c>
    </row>
    <row r="55" spans="2:4" x14ac:dyDescent="0.3">
      <c r="B55" s="111" t="s">
        <v>19</v>
      </c>
      <c r="C55">
        <v>17</v>
      </c>
      <c r="D55">
        <v>53</v>
      </c>
    </row>
    <row r="56" spans="2:4" x14ac:dyDescent="0.3">
      <c r="B56" s="111" t="s">
        <v>1354</v>
      </c>
      <c r="C56">
        <v>9</v>
      </c>
      <c r="D56">
        <v>4</v>
      </c>
    </row>
    <row r="57" spans="2:4" x14ac:dyDescent="0.3">
      <c r="B57" s="111" t="s">
        <v>20</v>
      </c>
      <c r="C57">
        <v>19</v>
      </c>
      <c r="D57">
        <v>99.6</v>
      </c>
    </row>
    <row r="58" spans="2:4" x14ac:dyDescent="0.3">
      <c r="B58" s="111" t="s">
        <v>1390</v>
      </c>
      <c r="C58">
        <v>13</v>
      </c>
      <c r="D58">
        <v>21.8</v>
      </c>
    </row>
    <row r="59" spans="2:4" x14ac:dyDescent="0.3">
      <c r="B59" s="111" t="s">
        <v>1401</v>
      </c>
      <c r="C59">
        <v>9</v>
      </c>
      <c r="D59">
        <v>6</v>
      </c>
    </row>
    <row r="60" spans="2:4" x14ac:dyDescent="0.3">
      <c r="B60" s="111" t="s">
        <v>1420</v>
      </c>
      <c r="C60">
        <v>9</v>
      </c>
      <c r="D60">
        <v>7</v>
      </c>
    </row>
    <row r="61" spans="2:4" x14ac:dyDescent="0.3">
      <c r="B61" s="111" t="s">
        <v>21</v>
      </c>
      <c r="C61">
        <v>19</v>
      </c>
      <c r="D61">
        <v>91</v>
      </c>
    </row>
    <row r="62" spans="2:4" x14ac:dyDescent="0.3">
      <c r="B62" s="111" t="s">
        <v>22</v>
      </c>
      <c r="C62">
        <v>27</v>
      </c>
      <c r="D62">
        <v>203</v>
      </c>
    </row>
    <row r="63" spans="2:4" x14ac:dyDescent="0.3">
      <c r="B63" s="111" t="s">
        <v>1474</v>
      </c>
      <c r="C63">
        <v>11</v>
      </c>
      <c r="D63">
        <v>13</v>
      </c>
    </row>
    <row r="64" spans="2:4" x14ac:dyDescent="0.3">
      <c r="B64" s="111" t="s">
        <v>1480</v>
      </c>
      <c r="C64">
        <v>9</v>
      </c>
      <c r="D64">
        <v>6</v>
      </c>
    </row>
    <row r="65" spans="2:4" x14ac:dyDescent="0.3">
      <c r="B65" s="111" t="s">
        <v>23</v>
      </c>
      <c r="C65">
        <v>31</v>
      </c>
      <c r="D65">
        <v>310</v>
      </c>
    </row>
    <row r="66" spans="2:4" x14ac:dyDescent="0.3">
      <c r="B66" s="111" t="s">
        <v>1523</v>
      </c>
      <c r="C66">
        <v>9</v>
      </c>
      <c r="D66">
        <v>9.9</v>
      </c>
    </row>
    <row r="67" spans="2:4" x14ac:dyDescent="0.3">
      <c r="B67" s="111" t="s">
        <v>1540</v>
      </c>
      <c r="C67">
        <v>7</v>
      </c>
      <c r="D67">
        <v>10</v>
      </c>
    </row>
    <row r="68" spans="2:4" x14ac:dyDescent="0.3">
      <c r="B68" s="111" t="s">
        <v>24</v>
      </c>
      <c r="C68">
        <v>15</v>
      </c>
      <c r="D68">
        <v>46</v>
      </c>
    </row>
    <row r="69" spans="2:4" x14ac:dyDescent="0.3">
      <c r="B69" s="111" t="s">
        <v>1559</v>
      </c>
      <c r="C69">
        <v>9</v>
      </c>
      <c r="D69">
        <v>6</v>
      </c>
    </row>
    <row r="70" spans="2:4" x14ac:dyDescent="0.3">
      <c r="B70" s="111" t="s">
        <v>1565</v>
      </c>
      <c r="C70">
        <v>11</v>
      </c>
      <c r="D70">
        <v>13</v>
      </c>
    </row>
    <row r="71" spans="2:4" x14ac:dyDescent="0.3">
      <c r="B71" s="111" t="s">
        <v>26</v>
      </c>
      <c r="C71">
        <v>11</v>
      </c>
      <c r="D71">
        <v>24.4</v>
      </c>
    </row>
    <row r="72" spans="2:4" x14ac:dyDescent="0.3">
      <c r="B72" s="111" t="s">
        <v>27</v>
      </c>
      <c r="C72">
        <v>13</v>
      </c>
      <c r="D72">
        <v>21</v>
      </c>
    </row>
    <row r="73" spans="2:4" x14ac:dyDescent="0.3">
      <c r="B73" s="111" t="s">
        <v>28</v>
      </c>
      <c r="C73">
        <v>15</v>
      </c>
      <c r="D73">
        <v>31</v>
      </c>
    </row>
    <row r="74" spans="2:4" x14ac:dyDescent="0.3">
      <c r="B74" s="111" t="s">
        <v>1655</v>
      </c>
      <c r="C74">
        <v>9</v>
      </c>
      <c r="D74">
        <v>6</v>
      </c>
    </row>
    <row r="75" spans="2:4" x14ac:dyDescent="0.3">
      <c r="B75" s="111" t="s">
        <v>1668</v>
      </c>
      <c r="C75">
        <v>9</v>
      </c>
      <c r="D75">
        <v>4</v>
      </c>
    </row>
    <row r="76" spans="2:4" x14ac:dyDescent="0.3">
      <c r="B76" s="111" t="s">
        <v>29</v>
      </c>
      <c r="C76">
        <v>15</v>
      </c>
      <c r="D76">
        <v>37</v>
      </c>
    </row>
    <row r="77" spans="2:4" x14ac:dyDescent="0.3">
      <c r="B77" s="111" t="s">
        <v>1688</v>
      </c>
      <c r="C77">
        <v>15</v>
      </c>
      <c r="D77">
        <v>29.9</v>
      </c>
    </row>
    <row r="78" spans="2:4" x14ac:dyDescent="0.3">
      <c r="B78" s="111" t="s">
        <v>1709</v>
      </c>
      <c r="C78">
        <v>7</v>
      </c>
      <c r="D78">
        <v>1.5</v>
      </c>
    </row>
    <row r="79" spans="2:4" x14ac:dyDescent="0.3">
      <c r="B79" s="111" t="s">
        <v>1717</v>
      </c>
      <c r="C79">
        <v>13</v>
      </c>
      <c r="D79">
        <v>18</v>
      </c>
    </row>
    <row r="80" spans="2:4" x14ac:dyDescent="0.3">
      <c r="B80" s="111" t="s">
        <v>31</v>
      </c>
      <c r="C80">
        <v>13</v>
      </c>
      <c r="D80">
        <v>21.5</v>
      </c>
    </row>
    <row r="81" spans="2:4" x14ac:dyDescent="0.3">
      <c r="B81" s="111" t="s">
        <v>32</v>
      </c>
      <c r="C81">
        <v>31</v>
      </c>
      <c r="D81">
        <v>980</v>
      </c>
    </row>
    <row r="82" spans="2:4" x14ac:dyDescent="0.3">
      <c r="B82" s="111" t="s">
        <v>1758</v>
      </c>
      <c r="C82">
        <v>11</v>
      </c>
      <c r="D82">
        <v>14.3</v>
      </c>
    </row>
    <row r="83" spans="2:4" x14ac:dyDescent="0.3">
      <c r="B83" s="111" t="s">
        <v>1774</v>
      </c>
      <c r="C83">
        <v>11</v>
      </c>
      <c r="D83">
        <v>11</v>
      </c>
    </row>
    <row r="84" spans="2:4" x14ac:dyDescent="0.3">
      <c r="B84" s="111" t="s">
        <v>1788</v>
      </c>
      <c r="C84">
        <v>9</v>
      </c>
      <c r="D84">
        <v>3</v>
      </c>
    </row>
    <row r="85" spans="2:4" x14ac:dyDescent="0.3">
      <c r="B85" s="111" t="s">
        <v>1805</v>
      </c>
      <c r="C85">
        <v>11</v>
      </c>
      <c r="D85">
        <v>10</v>
      </c>
    </row>
    <row r="86" spans="2:4" x14ac:dyDescent="0.3">
      <c r="B86" s="111" t="s">
        <v>1816</v>
      </c>
      <c r="C86">
        <v>11</v>
      </c>
      <c r="D86">
        <v>14</v>
      </c>
    </row>
    <row r="87" spans="2:4" x14ac:dyDescent="0.3">
      <c r="B87" s="111" t="s">
        <v>1824</v>
      </c>
      <c r="C87">
        <v>9</v>
      </c>
      <c r="D87">
        <v>7</v>
      </c>
    </row>
    <row r="88" spans="2:4" x14ac:dyDescent="0.3">
      <c r="B88" s="111" t="s">
        <v>1832</v>
      </c>
      <c r="C88">
        <v>9</v>
      </c>
      <c r="D88">
        <v>5</v>
      </c>
    </row>
    <row r="89" spans="2:4" x14ac:dyDescent="0.3">
      <c r="B89" s="111" t="s">
        <v>1844</v>
      </c>
      <c r="C89">
        <v>9</v>
      </c>
      <c r="D89">
        <v>3.3</v>
      </c>
    </row>
    <row r="90" spans="2:4" x14ac:dyDescent="0.3">
      <c r="B90" s="111" t="s">
        <v>1858</v>
      </c>
      <c r="C90">
        <v>9</v>
      </c>
      <c r="D90">
        <v>6.2</v>
      </c>
    </row>
    <row r="91" spans="2:4" x14ac:dyDescent="0.3">
      <c r="B91" s="111" t="s">
        <v>1865</v>
      </c>
      <c r="C91">
        <v>9</v>
      </c>
      <c r="D91">
        <v>9.9</v>
      </c>
    </row>
    <row r="92" spans="2:4" x14ac:dyDescent="0.3">
      <c r="B92" s="111" t="s">
        <v>1881</v>
      </c>
      <c r="C92">
        <v>13</v>
      </c>
      <c r="D92">
        <v>19.7</v>
      </c>
    </row>
    <row r="93" spans="2:4" x14ac:dyDescent="0.3">
      <c r="B93" s="111" t="s">
        <v>1898</v>
      </c>
      <c r="C93">
        <v>9</v>
      </c>
      <c r="D93">
        <v>3.2</v>
      </c>
    </row>
    <row r="94" spans="2:4" x14ac:dyDescent="0.3">
      <c r="B94" s="111" t="s">
        <v>1912</v>
      </c>
      <c r="C94">
        <v>13</v>
      </c>
      <c r="D94">
        <v>20.399999999999999</v>
      </c>
    </row>
    <row r="95" spans="2:4" x14ac:dyDescent="0.3">
      <c r="B95" s="111" t="s">
        <v>1931</v>
      </c>
      <c r="C95">
        <v>13</v>
      </c>
      <c r="D95">
        <v>17.5</v>
      </c>
    </row>
    <row r="96" spans="2:4" x14ac:dyDescent="0.3">
      <c r="B96" s="111" t="s">
        <v>33</v>
      </c>
      <c r="C96">
        <v>19</v>
      </c>
      <c r="D96">
        <v>98.1</v>
      </c>
    </row>
    <row r="97" spans="2:4" x14ac:dyDescent="0.3">
      <c r="B97" s="111" t="s">
        <v>34</v>
      </c>
      <c r="C97">
        <v>13</v>
      </c>
      <c r="D97">
        <v>21</v>
      </c>
    </row>
    <row r="98" spans="2:4" x14ac:dyDescent="0.3">
      <c r="B98" s="111" t="s">
        <v>1986</v>
      </c>
      <c r="C98">
        <v>13</v>
      </c>
      <c r="D98">
        <v>17</v>
      </c>
    </row>
    <row r="99" spans="2:4" x14ac:dyDescent="0.3">
      <c r="B99" s="111" t="s">
        <v>2002</v>
      </c>
      <c r="C99">
        <v>9</v>
      </c>
      <c r="D99">
        <v>3.5</v>
      </c>
    </row>
    <row r="100" spans="2:4" x14ac:dyDescent="0.3">
      <c r="B100" s="111" t="s">
        <v>35</v>
      </c>
      <c r="C100">
        <v>17</v>
      </c>
      <c r="D100">
        <v>51.7</v>
      </c>
    </row>
    <row r="101" spans="2:4" x14ac:dyDescent="0.3">
      <c r="B101" s="111" t="s">
        <v>2014</v>
      </c>
      <c r="C101">
        <v>9</v>
      </c>
      <c r="D101">
        <v>6.4</v>
      </c>
    </row>
    <row r="102" spans="2:4" x14ac:dyDescent="0.3">
      <c r="B102" s="111" t="s">
        <v>36</v>
      </c>
      <c r="C102">
        <v>19</v>
      </c>
      <c r="D102">
        <v>77.7</v>
      </c>
    </row>
    <row r="103" spans="2:4" x14ac:dyDescent="0.3">
      <c r="B103" s="111" t="s">
        <v>2039</v>
      </c>
      <c r="C103">
        <v>11</v>
      </c>
      <c r="D103">
        <v>11.5</v>
      </c>
    </row>
    <row r="104" spans="2:4" x14ac:dyDescent="0.3">
      <c r="B104" s="111" t="s">
        <v>2049</v>
      </c>
      <c r="C104">
        <v>15</v>
      </c>
      <c r="D104">
        <v>26.3</v>
      </c>
    </row>
    <row r="105" spans="2:4" x14ac:dyDescent="0.3">
      <c r="B105" s="111" t="s">
        <v>2067</v>
      </c>
      <c r="C105">
        <v>11</v>
      </c>
      <c r="D105">
        <v>14</v>
      </c>
    </row>
    <row r="106" spans="2:4" x14ac:dyDescent="0.3">
      <c r="B106" s="111" t="s">
        <v>2082</v>
      </c>
      <c r="C106">
        <v>13</v>
      </c>
      <c r="D106">
        <v>21</v>
      </c>
    </row>
    <row r="107" spans="2:4" x14ac:dyDescent="0.3">
      <c r="B107" s="111" t="s">
        <v>2095</v>
      </c>
      <c r="C107">
        <v>7</v>
      </c>
      <c r="D107">
        <v>1.8</v>
      </c>
    </row>
    <row r="108" spans="2:4" x14ac:dyDescent="0.3">
      <c r="B108" s="111" t="s">
        <v>37</v>
      </c>
      <c r="C108">
        <v>15</v>
      </c>
      <c r="D108">
        <v>27.8</v>
      </c>
    </row>
    <row r="109" spans="2:4" x14ac:dyDescent="0.3">
      <c r="B109" s="111" t="s">
        <v>478</v>
      </c>
      <c r="C109">
        <v>19</v>
      </c>
      <c r="D109">
        <v>85</v>
      </c>
    </row>
    <row r="110" spans="2:4" x14ac:dyDescent="0.3">
      <c r="B110" s="111" t="s">
        <v>38</v>
      </c>
      <c r="C110">
        <v>17</v>
      </c>
      <c r="D110">
        <v>60</v>
      </c>
    </row>
    <row r="111" spans="2:4" x14ac:dyDescent="0.3">
      <c r="B111" s="111" t="s">
        <v>2138</v>
      </c>
      <c r="C111">
        <v>11</v>
      </c>
      <c r="D111">
        <v>11.9</v>
      </c>
    </row>
    <row r="112" spans="2:4" x14ac:dyDescent="0.3">
      <c r="B112" s="111" t="s">
        <v>2147</v>
      </c>
      <c r="C112">
        <v>9</v>
      </c>
      <c r="D112">
        <v>3.6</v>
      </c>
    </row>
    <row r="113" spans="2:4" x14ac:dyDescent="0.3">
      <c r="B113" s="111" t="s">
        <v>2161</v>
      </c>
      <c r="C113">
        <v>7</v>
      </c>
      <c r="D113">
        <v>1.7</v>
      </c>
    </row>
    <row r="114" spans="2:4" x14ac:dyDescent="0.3">
      <c r="B114" s="111" t="s">
        <v>2167</v>
      </c>
      <c r="C114">
        <v>9</v>
      </c>
      <c r="D114">
        <v>8.1999999999999993</v>
      </c>
    </row>
    <row r="115" spans="2:4" x14ac:dyDescent="0.3">
      <c r="B115" s="111" t="s">
        <v>2180</v>
      </c>
      <c r="C115">
        <v>9</v>
      </c>
      <c r="D115">
        <v>3.1</v>
      </c>
    </row>
    <row r="116" spans="2:4" x14ac:dyDescent="0.3">
      <c r="B116" s="111" t="s">
        <v>40</v>
      </c>
      <c r="C116">
        <v>15</v>
      </c>
      <c r="D116">
        <v>40</v>
      </c>
    </row>
    <row r="117" spans="2:4" x14ac:dyDescent="0.3">
      <c r="B117" s="111" t="s">
        <v>2206</v>
      </c>
      <c r="C117">
        <v>11</v>
      </c>
      <c r="D117">
        <v>13.6</v>
      </c>
    </row>
    <row r="118" spans="2:4" x14ac:dyDescent="0.3">
      <c r="B118" s="111" t="s">
        <v>41</v>
      </c>
      <c r="C118">
        <v>13</v>
      </c>
      <c r="D118">
        <v>24</v>
      </c>
    </row>
    <row r="119" spans="2:4" x14ac:dyDescent="0.3">
      <c r="B119" s="111" t="s">
        <v>2231</v>
      </c>
      <c r="C119">
        <v>9</v>
      </c>
      <c r="D119">
        <v>5.5</v>
      </c>
    </row>
    <row r="120" spans="2:4" x14ac:dyDescent="0.3">
      <c r="B120" s="111" t="s">
        <v>2240</v>
      </c>
      <c r="C120">
        <v>9</v>
      </c>
      <c r="D120">
        <v>7.8</v>
      </c>
    </row>
    <row r="121" spans="2:4" x14ac:dyDescent="0.3">
      <c r="B121" s="111" t="s">
        <v>2259</v>
      </c>
      <c r="C121">
        <v>17</v>
      </c>
      <c r="D121">
        <v>61</v>
      </c>
    </row>
    <row r="122" spans="2:4" x14ac:dyDescent="0.3">
      <c r="B122" s="111" t="s">
        <v>2273</v>
      </c>
      <c r="C122">
        <v>11</v>
      </c>
      <c r="D122">
        <v>11.8</v>
      </c>
    </row>
    <row r="123" spans="2:4" x14ac:dyDescent="0.3">
      <c r="B123" s="111" t="s">
        <v>43</v>
      </c>
      <c r="C123">
        <v>15</v>
      </c>
      <c r="D123">
        <v>42.8</v>
      </c>
    </row>
    <row r="124" spans="2:4" x14ac:dyDescent="0.3">
      <c r="B124" s="111" t="s">
        <v>44</v>
      </c>
      <c r="C124">
        <v>19</v>
      </c>
      <c r="D124">
        <v>78.8</v>
      </c>
    </row>
    <row r="125" spans="2:4" x14ac:dyDescent="0.3">
      <c r="B125" s="111" t="s">
        <v>45</v>
      </c>
      <c r="C125">
        <v>17</v>
      </c>
      <c r="D125">
        <v>50</v>
      </c>
    </row>
    <row r="126" spans="2:4" x14ac:dyDescent="0.3">
      <c r="B126" s="111" t="s">
        <v>46</v>
      </c>
      <c r="C126">
        <v>13</v>
      </c>
      <c r="D126">
        <v>24.3</v>
      </c>
    </row>
    <row r="127" spans="2:4" x14ac:dyDescent="0.3">
      <c r="B127" s="111" t="s">
        <v>47</v>
      </c>
      <c r="C127">
        <v>15</v>
      </c>
      <c r="D127">
        <v>31.3</v>
      </c>
    </row>
    <row r="128" spans="2:4" x14ac:dyDescent="0.3">
      <c r="B128" s="111" t="s">
        <v>48</v>
      </c>
      <c r="C128">
        <v>27</v>
      </c>
      <c r="D128">
        <v>220</v>
      </c>
    </row>
    <row r="129" spans="2:4" x14ac:dyDescent="0.3">
      <c r="B129" s="111" t="s">
        <v>2370</v>
      </c>
      <c r="C129">
        <v>9</v>
      </c>
      <c r="D129">
        <v>4</v>
      </c>
    </row>
    <row r="130" spans="2:4" x14ac:dyDescent="0.3">
      <c r="B130" s="111" t="s">
        <v>2381</v>
      </c>
      <c r="C130">
        <v>9</v>
      </c>
      <c r="D130">
        <v>4.5</v>
      </c>
    </row>
    <row r="131" spans="2:4" x14ac:dyDescent="0.3">
      <c r="B131" s="111" t="s">
        <v>49</v>
      </c>
      <c r="C131">
        <v>15</v>
      </c>
      <c r="D131">
        <v>29</v>
      </c>
    </row>
    <row r="132" spans="2:4" x14ac:dyDescent="0.3">
      <c r="B132" s="111" t="s">
        <v>2409</v>
      </c>
      <c r="C132">
        <v>9</v>
      </c>
      <c r="D132">
        <v>8.3000000000000007</v>
      </c>
    </row>
    <row r="133" spans="2:4" x14ac:dyDescent="0.3">
      <c r="B133" s="111" t="s">
        <v>2416</v>
      </c>
      <c r="C133">
        <v>9</v>
      </c>
      <c r="D133">
        <v>5.3</v>
      </c>
    </row>
    <row r="134" spans="2:4" x14ac:dyDescent="0.3">
      <c r="B134" s="111" t="s">
        <v>2426</v>
      </c>
      <c r="C134">
        <v>9</v>
      </c>
      <c r="D134">
        <v>7.2</v>
      </c>
    </row>
    <row r="135" spans="2:4" x14ac:dyDescent="0.3">
      <c r="B135" s="111" t="s">
        <v>2434</v>
      </c>
      <c r="C135">
        <v>11</v>
      </c>
      <c r="D135">
        <v>12</v>
      </c>
    </row>
    <row r="136" spans="2:4" x14ac:dyDescent="0.3">
      <c r="B136" s="111" t="s">
        <v>50</v>
      </c>
      <c r="C136">
        <v>17</v>
      </c>
      <c r="D136">
        <v>54</v>
      </c>
    </row>
    <row r="137" spans="2:4" x14ac:dyDescent="0.3">
      <c r="B137" s="111" t="s">
        <v>2449</v>
      </c>
      <c r="C137">
        <v>9</v>
      </c>
      <c r="D137">
        <v>3.6</v>
      </c>
    </row>
    <row r="138" spans="2:4" x14ac:dyDescent="0.3">
      <c r="B138" s="111" t="s">
        <v>2460</v>
      </c>
      <c r="C138">
        <v>11</v>
      </c>
      <c r="D138">
        <v>11.5</v>
      </c>
    </row>
    <row r="139" spans="2:4" x14ac:dyDescent="0.3">
      <c r="B139" s="111" t="s">
        <v>51</v>
      </c>
      <c r="C139">
        <v>15</v>
      </c>
      <c r="D139">
        <v>46</v>
      </c>
    </row>
    <row r="140" spans="2:4" x14ac:dyDescent="0.3">
      <c r="B140" s="111" t="s">
        <v>2492</v>
      </c>
      <c r="C140">
        <v>13</v>
      </c>
      <c r="D140">
        <v>23.3</v>
      </c>
    </row>
    <row r="141" spans="2:4" x14ac:dyDescent="0.3">
      <c r="B141" s="111" t="s">
        <v>2508</v>
      </c>
      <c r="C141">
        <v>13</v>
      </c>
      <c r="D141">
        <v>18.2</v>
      </c>
    </row>
    <row r="142" spans="2:4" x14ac:dyDescent="0.3">
      <c r="B142" s="111" t="s">
        <v>2526</v>
      </c>
      <c r="C142">
        <v>11</v>
      </c>
      <c r="D142">
        <v>14.2</v>
      </c>
    </row>
    <row r="143" spans="2:4" x14ac:dyDescent="0.3">
      <c r="B143" s="111" t="s">
        <v>2532</v>
      </c>
      <c r="C143">
        <v>11</v>
      </c>
      <c r="D143">
        <v>11.8</v>
      </c>
    </row>
    <row r="144" spans="2:4" x14ac:dyDescent="0.3">
      <c r="B144" s="111" t="s">
        <v>2541</v>
      </c>
      <c r="C144">
        <v>9</v>
      </c>
      <c r="D144">
        <v>3.2</v>
      </c>
    </row>
    <row r="145" spans="2:4" x14ac:dyDescent="0.3">
      <c r="B145" s="111" t="s">
        <v>2553</v>
      </c>
      <c r="C145">
        <v>9</v>
      </c>
      <c r="D145">
        <v>5.5</v>
      </c>
    </row>
    <row r="146" spans="2:4" x14ac:dyDescent="0.3">
      <c r="B146" s="111" t="s">
        <v>2564</v>
      </c>
      <c r="C146">
        <v>15</v>
      </c>
      <c r="D146">
        <v>36.1</v>
      </c>
    </row>
    <row r="147" spans="2:4" x14ac:dyDescent="0.3">
      <c r="B147" s="111" t="s">
        <v>2580</v>
      </c>
      <c r="C147">
        <v>9</v>
      </c>
      <c r="D147">
        <v>6.2</v>
      </c>
    </row>
    <row r="148" spans="2:4" x14ac:dyDescent="0.3">
      <c r="B148" s="111" t="s">
        <v>53</v>
      </c>
      <c r="C148">
        <v>27</v>
      </c>
      <c r="D148">
        <v>236.3</v>
      </c>
    </row>
    <row r="149" spans="2:4" x14ac:dyDescent="0.3">
      <c r="B149" s="111" t="s">
        <v>54</v>
      </c>
      <c r="C149">
        <v>15</v>
      </c>
      <c r="D149">
        <v>35</v>
      </c>
    </row>
    <row r="150" spans="2:4" x14ac:dyDescent="0.3">
      <c r="B150" s="111" t="s">
        <v>2633</v>
      </c>
      <c r="C150">
        <v>13</v>
      </c>
      <c r="D150">
        <v>18.2</v>
      </c>
    </row>
    <row r="151" spans="2:4" x14ac:dyDescent="0.3">
      <c r="B151" s="111" t="s">
        <v>55</v>
      </c>
      <c r="C151">
        <v>13</v>
      </c>
      <c r="D151">
        <v>20</v>
      </c>
    </row>
    <row r="152" spans="2:4" x14ac:dyDescent="0.3">
      <c r="B152" s="111" t="s">
        <v>2663</v>
      </c>
      <c r="C152">
        <v>9</v>
      </c>
      <c r="D152">
        <v>7.7</v>
      </c>
    </row>
    <row r="153" spans="2:4" x14ac:dyDescent="0.3">
      <c r="B153" s="111" t="s">
        <v>56</v>
      </c>
      <c r="C153">
        <v>15</v>
      </c>
      <c r="D153">
        <v>36.200000000000003</v>
      </c>
    </row>
    <row r="154" spans="2:4" x14ac:dyDescent="0.3">
      <c r="B154" s="111" t="s">
        <v>6287</v>
      </c>
      <c r="C154">
        <v>9</v>
      </c>
      <c r="D154">
        <v>7</v>
      </c>
    </row>
    <row r="155" spans="2:4" x14ac:dyDescent="0.3">
      <c r="B155" s="111" t="s">
        <v>57</v>
      </c>
      <c r="C155">
        <v>17</v>
      </c>
      <c r="D155">
        <v>57.8</v>
      </c>
    </row>
    <row r="156" spans="2:4" x14ac:dyDescent="0.3">
      <c r="B156" s="111" t="s">
        <v>58</v>
      </c>
      <c r="C156">
        <v>15</v>
      </c>
      <c r="D156">
        <v>42.6</v>
      </c>
    </row>
    <row r="157" spans="2:4" x14ac:dyDescent="0.3">
      <c r="B157" s="111" t="s">
        <v>59</v>
      </c>
      <c r="C157">
        <v>17</v>
      </c>
      <c r="D157">
        <v>53.5</v>
      </c>
    </row>
    <row r="158" spans="2:4" x14ac:dyDescent="0.3">
      <c r="B158" s="111" t="s">
        <v>6235</v>
      </c>
      <c r="C158">
        <v>13</v>
      </c>
      <c r="D158">
        <v>17</v>
      </c>
    </row>
    <row r="159" spans="2:4" x14ac:dyDescent="0.3">
      <c r="B159" s="111" t="s">
        <v>60</v>
      </c>
      <c r="C159">
        <v>15</v>
      </c>
      <c r="D159">
        <v>44.3</v>
      </c>
    </row>
    <row r="160" spans="2:4" x14ac:dyDescent="0.3">
      <c r="B160" s="111" t="s">
        <v>6251</v>
      </c>
      <c r="C160">
        <v>9</v>
      </c>
      <c r="D160">
        <v>4.3</v>
      </c>
    </row>
    <row r="161" spans="2:4" x14ac:dyDescent="0.3">
      <c r="B161" s="111" t="s">
        <v>61</v>
      </c>
      <c r="C161">
        <v>15</v>
      </c>
      <c r="D161">
        <v>44.7</v>
      </c>
    </row>
    <row r="162" spans="2:4" x14ac:dyDescent="0.3">
      <c r="B162" s="111" t="s">
        <v>62</v>
      </c>
      <c r="C162">
        <v>13</v>
      </c>
      <c r="D162">
        <v>23.3</v>
      </c>
    </row>
    <row r="163" spans="2:4" x14ac:dyDescent="0.3">
      <c r="B163" s="111" t="s">
        <v>6268</v>
      </c>
      <c r="C163">
        <v>11</v>
      </c>
      <c r="D163">
        <v>11</v>
      </c>
    </row>
    <row r="164" spans="2:4" x14ac:dyDescent="0.3">
      <c r="B164" s="111" t="s">
        <v>63</v>
      </c>
      <c r="C164">
        <v>13</v>
      </c>
      <c r="D164">
        <v>24.7</v>
      </c>
    </row>
    <row r="165" spans="2:4" x14ac:dyDescent="0.3">
      <c r="B165" s="111" t="s">
        <v>2817</v>
      </c>
      <c r="C165">
        <v>9</v>
      </c>
      <c r="D165">
        <v>7</v>
      </c>
    </row>
    <row r="166" spans="2:4" x14ac:dyDescent="0.3">
      <c r="B166" s="111" t="s">
        <v>2825</v>
      </c>
      <c r="C166">
        <v>9</v>
      </c>
      <c r="D166">
        <v>8.1999999999999993</v>
      </c>
    </row>
    <row r="167" spans="2:4" x14ac:dyDescent="0.3">
      <c r="B167" s="111" t="s">
        <v>64</v>
      </c>
      <c r="C167">
        <v>15</v>
      </c>
      <c r="D167">
        <v>42.2</v>
      </c>
    </row>
    <row r="168" spans="2:4" x14ac:dyDescent="0.3">
      <c r="B168" s="111" t="s">
        <v>2854</v>
      </c>
      <c r="C168">
        <v>7</v>
      </c>
      <c r="D168">
        <v>3</v>
      </c>
    </row>
    <row r="169" spans="2:4" x14ac:dyDescent="0.3">
      <c r="B169" s="111" t="s">
        <v>65</v>
      </c>
      <c r="C169">
        <v>29</v>
      </c>
      <c r="D169">
        <v>252.4</v>
      </c>
    </row>
    <row r="170" spans="2:4" x14ac:dyDescent="0.3">
      <c r="B170" s="111" t="s">
        <v>66</v>
      </c>
      <c r="C170">
        <v>17</v>
      </c>
      <c r="D170">
        <v>53.7</v>
      </c>
    </row>
    <row r="171" spans="2:4" x14ac:dyDescent="0.3">
      <c r="B171" s="111" t="s">
        <v>67</v>
      </c>
      <c r="C171">
        <v>23</v>
      </c>
      <c r="D171">
        <v>132.5</v>
      </c>
    </row>
    <row r="172" spans="2:4" x14ac:dyDescent="0.3">
      <c r="B172" s="111" t="s">
        <v>2925</v>
      </c>
      <c r="C172">
        <v>13</v>
      </c>
      <c r="D172">
        <v>15.5</v>
      </c>
    </row>
    <row r="173" spans="2:4" x14ac:dyDescent="0.3">
      <c r="B173" s="111" t="s">
        <v>2943</v>
      </c>
      <c r="C173">
        <v>9</v>
      </c>
      <c r="D173">
        <v>9.9</v>
      </c>
    </row>
    <row r="174" spans="2:4" x14ac:dyDescent="0.3">
      <c r="B174" s="111" t="s">
        <v>68</v>
      </c>
      <c r="C174">
        <v>17</v>
      </c>
      <c r="D174">
        <v>74</v>
      </c>
    </row>
    <row r="175" spans="2:4" x14ac:dyDescent="0.3">
      <c r="B175" s="111" t="s">
        <v>69</v>
      </c>
      <c r="C175">
        <v>25</v>
      </c>
      <c r="D175">
        <v>155.9</v>
      </c>
    </row>
    <row r="176" spans="2:4" x14ac:dyDescent="0.3">
      <c r="B176" s="111" t="s">
        <v>70</v>
      </c>
      <c r="C176">
        <v>15</v>
      </c>
      <c r="D176">
        <v>48</v>
      </c>
    </row>
    <row r="177" spans="2:4" x14ac:dyDescent="0.3">
      <c r="B177" s="111" t="s">
        <v>3004</v>
      </c>
      <c r="C177">
        <v>9</v>
      </c>
      <c r="D177">
        <v>7.2</v>
      </c>
    </row>
    <row r="178" spans="2:4" x14ac:dyDescent="0.3">
      <c r="B178" s="111" t="s">
        <v>71</v>
      </c>
      <c r="C178">
        <v>19</v>
      </c>
      <c r="D178">
        <v>82.6</v>
      </c>
    </row>
    <row r="179" spans="2:4" x14ac:dyDescent="0.3">
      <c r="B179" s="111" t="s">
        <v>3028</v>
      </c>
      <c r="C179">
        <v>9</v>
      </c>
      <c r="D179">
        <v>5.9</v>
      </c>
    </row>
    <row r="180" spans="2:4" x14ac:dyDescent="0.3">
      <c r="B180" s="111" t="s">
        <v>3038</v>
      </c>
      <c r="C180">
        <v>9</v>
      </c>
      <c r="D180">
        <v>8.1999999999999993</v>
      </c>
    </row>
    <row r="181" spans="2:4" x14ac:dyDescent="0.3">
      <c r="B181" s="111" t="s">
        <v>72</v>
      </c>
      <c r="C181">
        <v>13</v>
      </c>
      <c r="D181">
        <v>23.4</v>
      </c>
    </row>
    <row r="182" spans="2:4" x14ac:dyDescent="0.3">
      <c r="B182" s="111" t="s">
        <v>3069</v>
      </c>
      <c r="C182">
        <v>13</v>
      </c>
      <c r="D182">
        <v>20.3</v>
      </c>
    </row>
    <row r="183" spans="2:4" x14ac:dyDescent="0.3">
      <c r="B183" s="111" t="s">
        <v>3080</v>
      </c>
      <c r="C183">
        <v>9</v>
      </c>
      <c r="D183">
        <v>6.8</v>
      </c>
    </row>
    <row r="184" spans="2:4" x14ac:dyDescent="0.3">
      <c r="B184" s="111" t="s">
        <v>3091</v>
      </c>
      <c r="C184">
        <v>9</v>
      </c>
      <c r="D184">
        <v>6.5</v>
      </c>
    </row>
    <row r="185" spans="2:4" x14ac:dyDescent="0.3">
      <c r="B185" s="111" t="s">
        <v>73</v>
      </c>
      <c r="C185">
        <v>15</v>
      </c>
      <c r="D185">
        <v>38.4</v>
      </c>
    </row>
    <row r="186" spans="2:4" x14ac:dyDescent="0.3">
      <c r="B186" s="111" t="s">
        <v>171</v>
      </c>
      <c r="C186">
        <v>31</v>
      </c>
      <c r="D186">
        <v>500</v>
      </c>
    </row>
    <row r="187" spans="2:4" x14ac:dyDescent="0.3">
      <c r="B187" s="111" t="s">
        <v>3145</v>
      </c>
      <c r="C187">
        <v>11</v>
      </c>
      <c r="D187">
        <v>11.8</v>
      </c>
    </row>
    <row r="188" spans="2:4" x14ac:dyDescent="0.3">
      <c r="B188" s="111" t="s">
        <v>3158</v>
      </c>
      <c r="C188">
        <v>13</v>
      </c>
      <c r="D188">
        <v>16.8</v>
      </c>
    </row>
    <row r="189" spans="2:4" x14ac:dyDescent="0.3">
      <c r="C189">
        <f>SUM(C2:C188)</f>
        <v>2443</v>
      </c>
      <c r="D189">
        <f>SUM(D2:D188)</f>
        <v>7712.9000000000005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12"/>
  <sheetViews>
    <sheetView rightToLeft="1" zoomScale="80" zoomScaleNormal="8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" sqref="A2"/>
    </sheetView>
  </sheetViews>
  <sheetFormatPr defaultRowHeight="14" x14ac:dyDescent="0.3"/>
  <cols>
    <col min="1" max="1" width="20.1640625" bestFit="1" customWidth="1"/>
    <col min="2" max="2" width="6.25" bestFit="1" customWidth="1"/>
    <col min="3" max="3" width="24.4140625" bestFit="1" customWidth="1"/>
    <col min="4" max="4" width="75" bestFit="1" customWidth="1"/>
    <col min="5" max="5" width="16.75" bestFit="1" customWidth="1"/>
    <col min="6" max="6" width="5.83203125" bestFit="1" customWidth="1"/>
    <col min="7" max="7" width="19.83203125" bestFit="1" customWidth="1"/>
    <col min="8" max="8" width="13.1640625" customWidth="1"/>
    <col min="9" max="9" width="13.1640625" bestFit="1" customWidth="1"/>
    <col min="10" max="10" width="24.25" bestFit="1" customWidth="1"/>
    <col min="11" max="11" width="12.4140625" bestFit="1" customWidth="1"/>
  </cols>
  <sheetData>
    <row r="1" spans="1:11" ht="28" x14ac:dyDescent="0.3">
      <c r="A1" s="105" t="s">
        <v>480</v>
      </c>
      <c r="B1" s="106" t="s">
        <v>482</v>
      </c>
      <c r="C1" s="106"/>
      <c r="D1" s="106" t="s">
        <v>3199</v>
      </c>
      <c r="E1" s="106" t="s">
        <v>3200</v>
      </c>
      <c r="F1" s="106" t="s">
        <v>3201</v>
      </c>
      <c r="G1" s="106" t="s">
        <v>3202</v>
      </c>
      <c r="H1" s="106" t="s">
        <v>3203</v>
      </c>
      <c r="I1" s="106" t="s">
        <v>3204</v>
      </c>
      <c r="J1" s="106" t="s">
        <v>3030</v>
      </c>
      <c r="K1" s="107" t="s">
        <v>3239</v>
      </c>
    </row>
    <row r="2" spans="1:11" x14ac:dyDescent="0.3">
      <c r="A2" s="108" t="s">
        <v>491</v>
      </c>
      <c r="B2" s="108" t="s">
        <v>495</v>
      </c>
      <c r="C2" s="108"/>
      <c r="D2" s="108" t="s">
        <v>496</v>
      </c>
      <c r="E2" s="108" t="s">
        <v>938</v>
      </c>
      <c r="F2" s="109" t="s">
        <v>3205</v>
      </c>
      <c r="G2" s="109"/>
      <c r="H2" s="109"/>
      <c r="I2" s="108"/>
      <c r="J2" s="108"/>
      <c r="K2" s="110"/>
    </row>
    <row r="3" spans="1:11" x14ac:dyDescent="0.3">
      <c r="A3" s="108" t="s">
        <v>491</v>
      </c>
      <c r="B3" s="108" t="s">
        <v>495</v>
      </c>
      <c r="C3" s="110" t="s">
        <v>3206</v>
      </c>
      <c r="D3" s="108" t="s">
        <v>496</v>
      </c>
      <c r="E3" s="108" t="s">
        <v>3207</v>
      </c>
      <c r="F3" s="109">
        <v>1</v>
      </c>
      <c r="G3" s="109">
        <v>3</v>
      </c>
      <c r="H3" s="109" t="b">
        <v>1</v>
      </c>
      <c r="I3" s="108" t="s">
        <v>3208</v>
      </c>
      <c r="J3" s="108" t="s">
        <v>497</v>
      </c>
      <c r="K3" s="110"/>
    </row>
    <row r="4" spans="1:11" x14ac:dyDescent="0.3">
      <c r="A4" s="108" t="s">
        <v>491</v>
      </c>
      <c r="B4" s="108" t="s">
        <v>495</v>
      </c>
      <c r="C4" s="110" t="s">
        <v>3206</v>
      </c>
      <c r="D4" s="108" t="s">
        <v>496</v>
      </c>
      <c r="E4" s="108"/>
      <c r="F4" s="109">
        <v>2</v>
      </c>
      <c r="G4" s="109">
        <v>3</v>
      </c>
      <c r="H4" s="109" t="b">
        <v>1</v>
      </c>
      <c r="I4" s="108" t="s">
        <v>3208</v>
      </c>
      <c r="J4" s="108" t="s">
        <v>3209</v>
      </c>
      <c r="K4" s="110"/>
    </row>
    <row r="5" spans="1:11" x14ac:dyDescent="0.3">
      <c r="A5" s="108" t="s">
        <v>491</v>
      </c>
      <c r="B5" s="108" t="s">
        <v>495</v>
      </c>
      <c r="C5" s="110" t="s">
        <v>3206</v>
      </c>
      <c r="D5" s="108" t="s">
        <v>496</v>
      </c>
      <c r="E5" s="108"/>
      <c r="F5" s="109">
        <v>3</v>
      </c>
      <c r="G5" s="109">
        <v>3</v>
      </c>
      <c r="H5" s="109" t="b">
        <v>1</v>
      </c>
      <c r="I5" s="108" t="s">
        <v>3208</v>
      </c>
      <c r="J5" s="108" t="s">
        <v>3210</v>
      </c>
      <c r="K5" s="110"/>
    </row>
    <row r="6" spans="1:11" x14ac:dyDescent="0.3">
      <c r="A6" s="108" t="s">
        <v>491</v>
      </c>
      <c r="B6" s="108" t="s">
        <v>498</v>
      </c>
      <c r="C6" s="110" t="s">
        <v>3211</v>
      </c>
      <c r="D6" s="108" t="s">
        <v>499</v>
      </c>
      <c r="E6" s="108" t="s">
        <v>3207</v>
      </c>
      <c r="F6" s="109">
        <v>1</v>
      </c>
      <c r="G6" s="109">
        <v>3</v>
      </c>
      <c r="H6" s="109" t="b">
        <v>1</v>
      </c>
      <c r="I6" s="108" t="s">
        <v>3208</v>
      </c>
      <c r="J6" s="108" t="s">
        <v>500</v>
      </c>
      <c r="K6" s="110"/>
    </row>
    <row r="7" spans="1:11" x14ac:dyDescent="0.3">
      <c r="A7" s="108" t="s">
        <v>491</v>
      </c>
      <c r="B7" s="108" t="s">
        <v>498</v>
      </c>
      <c r="C7" s="110" t="s">
        <v>3211</v>
      </c>
      <c r="D7" s="108" t="s">
        <v>499</v>
      </c>
      <c r="E7" s="108"/>
      <c r="F7" s="109">
        <v>2</v>
      </c>
      <c r="G7" s="109">
        <v>3</v>
      </c>
      <c r="H7" s="109" t="b">
        <v>1</v>
      </c>
      <c r="I7" s="108" t="s">
        <v>3208</v>
      </c>
      <c r="J7" s="108" t="s">
        <v>3212</v>
      </c>
      <c r="K7" s="110"/>
    </row>
    <row r="8" spans="1:11" x14ac:dyDescent="0.3">
      <c r="A8" s="108" t="s">
        <v>491</v>
      </c>
      <c r="B8" s="108" t="s">
        <v>498</v>
      </c>
      <c r="C8" s="110" t="s">
        <v>3211</v>
      </c>
      <c r="D8" s="108" t="s">
        <v>499</v>
      </c>
      <c r="E8" s="108"/>
      <c r="F8" s="109">
        <v>3</v>
      </c>
      <c r="G8" s="109">
        <v>3</v>
      </c>
      <c r="H8" s="109" t="b">
        <v>1</v>
      </c>
      <c r="I8" s="108" t="s">
        <v>3208</v>
      </c>
      <c r="J8" s="108" t="s">
        <v>3213</v>
      </c>
      <c r="K8" s="110"/>
    </row>
    <row r="9" spans="1:11" x14ac:dyDescent="0.3">
      <c r="A9" s="108" t="s">
        <v>491</v>
      </c>
      <c r="B9" s="108" t="s">
        <v>492</v>
      </c>
      <c r="C9" s="110" t="s">
        <v>3214</v>
      </c>
      <c r="D9" s="108" t="s">
        <v>493</v>
      </c>
      <c r="E9" s="108" t="s">
        <v>3207</v>
      </c>
      <c r="F9" s="109">
        <v>1</v>
      </c>
      <c r="G9" s="109">
        <v>4</v>
      </c>
      <c r="H9" s="109" t="b">
        <v>1</v>
      </c>
      <c r="I9" s="108" t="s">
        <v>3208</v>
      </c>
      <c r="J9" s="108" t="s">
        <v>494</v>
      </c>
      <c r="K9" s="110"/>
    </row>
    <row r="10" spans="1:11" x14ac:dyDescent="0.3">
      <c r="A10" s="108" t="s">
        <v>491</v>
      </c>
      <c r="B10" s="108" t="s">
        <v>492</v>
      </c>
      <c r="C10" s="110" t="s">
        <v>3214</v>
      </c>
      <c r="D10" s="108" t="s">
        <v>493</v>
      </c>
      <c r="E10" s="108"/>
      <c r="F10" s="109">
        <v>2</v>
      </c>
      <c r="G10" s="109">
        <v>4</v>
      </c>
      <c r="H10" s="109" t="b">
        <v>1</v>
      </c>
      <c r="I10" s="108" t="s">
        <v>3208</v>
      </c>
      <c r="J10" s="108" t="s">
        <v>3215</v>
      </c>
      <c r="K10" s="110"/>
    </row>
    <row r="11" spans="1:11" x14ac:dyDescent="0.3">
      <c r="A11" s="108" t="s">
        <v>491</v>
      </c>
      <c r="B11" s="108" t="s">
        <v>492</v>
      </c>
      <c r="C11" s="110" t="s">
        <v>3214</v>
      </c>
      <c r="D11" s="108" t="s">
        <v>493</v>
      </c>
      <c r="E11" s="108"/>
      <c r="F11" s="109">
        <v>3</v>
      </c>
      <c r="G11" s="109">
        <v>4</v>
      </c>
      <c r="H11" s="109" t="b">
        <v>1</v>
      </c>
      <c r="I11" s="108" t="s">
        <v>3208</v>
      </c>
      <c r="J11" s="108" t="s">
        <v>3216</v>
      </c>
      <c r="K11" s="110"/>
    </row>
    <row r="12" spans="1:11" x14ac:dyDescent="0.3">
      <c r="A12" s="108" t="s">
        <v>491</v>
      </c>
      <c r="B12" s="108" t="s">
        <v>492</v>
      </c>
      <c r="C12" s="110" t="s">
        <v>3214</v>
      </c>
      <c r="D12" s="108" t="s">
        <v>493</v>
      </c>
      <c r="E12" s="108"/>
      <c r="F12" s="109">
        <v>4</v>
      </c>
      <c r="G12" s="109">
        <v>4</v>
      </c>
      <c r="H12" s="109" t="b">
        <v>1</v>
      </c>
      <c r="I12" s="108" t="s">
        <v>3208</v>
      </c>
      <c r="J12" s="108" t="s">
        <v>3217</v>
      </c>
      <c r="K12" s="110"/>
    </row>
    <row r="13" spans="1:11" x14ac:dyDescent="0.3">
      <c r="A13" s="108" t="s">
        <v>505</v>
      </c>
      <c r="B13" s="108" t="s">
        <v>510</v>
      </c>
      <c r="C13" s="110" t="s">
        <v>3218</v>
      </c>
      <c r="D13" s="108" t="s">
        <v>511</v>
      </c>
      <c r="E13" s="108"/>
      <c r="F13" s="109">
        <v>1</v>
      </c>
      <c r="G13" s="109">
        <v>2</v>
      </c>
      <c r="H13" s="109" t="b">
        <v>1</v>
      </c>
      <c r="I13" s="108" t="s">
        <v>3208</v>
      </c>
      <c r="J13" s="108" t="s">
        <v>3219</v>
      </c>
      <c r="K13" s="110"/>
    </row>
    <row r="14" spans="1:11" x14ac:dyDescent="0.3">
      <c r="A14" s="108" t="s">
        <v>505</v>
      </c>
      <c r="B14" s="108" t="s">
        <v>510</v>
      </c>
      <c r="C14" s="110" t="s">
        <v>3218</v>
      </c>
      <c r="D14" s="108" t="s">
        <v>511</v>
      </c>
      <c r="E14" s="108"/>
      <c r="F14" s="109">
        <v>2</v>
      </c>
      <c r="G14" s="109">
        <v>2</v>
      </c>
      <c r="H14" s="109" t="b">
        <v>1</v>
      </c>
      <c r="I14" s="108" t="s">
        <v>3208</v>
      </c>
      <c r="J14" s="108" t="s">
        <v>3220</v>
      </c>
      <c r="K14" s="110"/>
    </row>
    <row r="15" spans="1:11" x14ac:dyDescent="0.3">
      <c r="A15" s="108" t="s">
        <v>505</v>
      </c>
      <c r="B15" s="108" t="s">
        <v>506</v>
      </c>
      <c r="C15" s="110" t="s">
        <v>3221</v>
      </c>
      <c r="D15" s="108" t="s">
        <v>507</v>
      </c>
      <c r="E15" s="108"/>
      <c r="F15" s="109">
        <v>1</v>
      </c>
      <c r="G15" s="109">
        <v>3</v>
      </c>
      <c r="H15" s="109" t="b">
        <v>1</v>
      </c>
      <c r="I15" s="108" t="s">
        <v>3208</v>
      </c>
      <c r="J15" s="108" t="s">
        <v>3222</v>
      </c>
      <c r="K15" s="110"/>
    </row>
    <row r="16" spans="1:11" x14ac:dyDescent="0.3">
      <c r="A16" s="108" t="s">
        <v>505</v>
      </c>
      <c r="B16" s="108" t="s">
        <v>506</v>
      </c>
      <c r="C16" s="110" t="s">
        <v>3221</v>
      </c>
      <c r="D16" s="108" t="s">
        <v>507</v>
      </c>
      <c r="E16" s="108"/>
      <c r="F16" s="109">
        <v>2</v>
      </c>
      <c r="G16" s="109">
        <v>3</v>
      </c>
      <c r="H16" s="109" t="b">
        <v>1</v>
      </c>
      <c r="I16" s="108" t="s">
        <v>3208</v>
      </c>
      <c r="J16" s="108" t="s">
        <v>3223</v>
      </c>
      <c r="K16" s="110"/>
    </row>
    <row r="17" spans="1:11" x14ac:dyDescent="0.3">
      <c r="A17" s="108" t="s">
        <v>505</v>
      </c>
      <c r="B17" s="108" t="s">
        <v>506</v>
      </c>
      <c r="C17" s="110" t="s">
        <v>3221</v>
      </c>
      <c r="D17" s="108" t="s">
        <v>507</v>
      </c>
      <c r="E17" s="108"/>
      <c r="F17" s="109">
        <v>3</v>
      </c>
      <c r="G17" s="109">
        <v>3</v>
      </c>
      <c r="H17" s="109" t="b">
        <v>1</v>
      </c>
      <c r="I17" s="108" t="s">
        <v>3208</v>
      </c>
      <c r="J17" s="108" t="s">
        <v>3224</v>
      </c>
      <c r="K17" s="110"/>
    </row>
    <row r="18" spans="1:11" x14ac:dyDescent="0.3">
      <c r="A18" s="108" t="s">
        <v>505</v>
      </c>
      <c r="B18" s="108" t="s">
        <v>516</v>
      </c>
      <c r="C18" s="110" t="s">
        <v>3225</v>
      </c>
      <c r="D18" s="108" t="s">
        <v>517</v>
      </c>
      <c r="E18" s="108"/>
      <c r="F18" s="109">
        <v>1</v>
      </c>
      <c r="G18" s="109">
        <v>1</v>
      </c>
      <c r="H18" s="109" t="b">
        <v>1</v>
      </c>
      <c r="I18" s="108" t="s">
        <v>3208</v>
      </c>
      <c r="J18" s="108" t="s">
        <v>3226</v>
      </c>
      <c r="K18" s="110"/>
    </row>
    <row r="19" spans="1:11" x14ac:dyDescent="0.3">
      <c r="A19" s="108" t="s">
        <v>505</v>
      </c>
      <c r="B19" s="108" t="s">
        <v>508</v>
      </c>
      <c r="C19" s="110" t="s">
        <v>3227</v>
      </c>
      <c r="D19" s="108" t="s">
        <v>509</v>
      </c>
      <c r="E19" s="108"/>
      <c r="F19" s="109">
        <v>1</v>
      </c>
      <c r="G19" s="109">
        <v>2</v>
      </c>
      <c r="H19" s="109" t="b">
        <v>1</v>
      </c>
      <c r="I19" s="108" t="s">
        <v>3208</v>
      </c>
      <c r="J19" s="108" t="s">
        <v>3228</v>
      </c>
      <c r="K19" s="110"/>
    </row>
    <row r="20" spans="1:11" x14ac:dyDescent="0.3">
      <c r="A20" s="108" t="s">
        <v>505</v>
      </c>
      <c r="B20" s="108" t="s">
        <v>508</v>
      </c>
      <c r="C20" s="110" t="s">
        <v>3227</v>
      </c>
      <c r="D20" s="108" t="s">
        <v>509</v>
      </c>
      <c r="E20" s="108"/>
      <c r="F20" s="109">
        <v>2</v>
      </c>
      <c r="G20" s="109">
        <v>2</v>
      </c>
      <c r="H20" s="109" t="b">
        <v>1</v>
      </c>
      <c r="I20" s="108" t="s">
        <v>3208</v>
      </c>
      <c r="J20" s="108" t="s">
        <v>3229</v>
      </c>
      <c r="K20" s="110"/>
    </row>
    <row r="21" spans="1:11" x14ac:dyDescent="0.3">
      <c r="A21" s="108" t="s">
        <v>505</v>
      </c>
      <c r="B21" s="108" t="s">
        <v>512</v>
      </c>
      <c r="C21" s="110" t="s">
        <v>3230</v>
      </c>
      <c r="D21" s="108" t="s">
        <v>513</v>
      </c>
      <c r="E21" s="108"/>
      <c r="F21" s="109">
        <v>1</v>
      </c>
      <c r="G21" s="109">
        <v>1</v>
      </c>
      <c r="H21" s="109" t="b">
        <v>1</v>
      </c>
      <c r="I21" s="108" t="s">
        <v>3208</v>
      </c>
      <c r="J21" s="108" t="s">
        <v>3231</v>
      </c>
      <c r="K21" s="110"/>
    </row>
    <row r="22" spans="1:11" x14ac:dyDescent="0.3">
      <c r="A22" s="108" t="s">
        <v>505</v>
      </c>
      <c r="B22" s="108" t="s">
        <v>514</v>
      </c>
      <c r="C22" s="110" t="s">
        <v>3232</v>
      </c>
      <c r="D22" s="108" t="s">
        <v>515</v>
      </c>
      <c r="E22" s="108"/>
      <c r="F22" s="109">
        <v>1</v>
      </c>
      <c r="G22" s="109">
        <v>1</v>
      </c>
      <c r="H22" s="109" t="b">
        <v>1</v>
      </c>
      <c r="I22" s="108" t="s">
        <v>3208</v>
      </c>
      <c r="J22" s="108" t="s">
        <v>3233</v>
      </c>
      <c r="K22" s="110"/>
    </row>
    <row r="23" spans="1:11" x14ac:dyDescent="0.3">
      <c r="A23" s="108" t="s">
        <v>505</v>
      </c>
      <c r="B23" s="108" t="s">
        <v>518</v>
      </c>
      <c r="C23" s="110" t="s">
        <v>3234</v>
      </c>
      <c r="D23" s="108" t="s">
        <v>519</v>
      </c>
      <c r="E23" s="108"/>
      <c r="F23" s="109">
        <v>1</v>
      </c>
      <c r="G23" s="109">
        <v>1</v>
      </c>
      <c r="H23" s="109" t="b">
        <v>1</v>
      </c>
      <c r="I23" s="108" t="s">
        <v>3208</v>
      </c>
      <c r="J23" s="108" t="s">
        <v>3235</v>
      </c>
      <c r="K23" s="110"/>
    </row>
    <row r="24" spans="1:11" x14ac:dyDescent="0.3">
      <c r="A24" s="108" t="s">
        <v>538</v>
      </c>
      <c r="B24" s="108" t="s">
        <v>495</v>
      </c>
      <c r="C24" s="110" t="s">
        <v>3236</v>
      </c>
      <c r="D24" s="108" t="s">
        <v>542</v>
      </c>
      <c r="E24" s="108" t="s">
        <v>3207</v>
      </c>
      <c r="F24" s="109">
        <v>1</v>
      </c>
      <c r="G24" s="109">
        <v>4</v>
      </c>
      <c r="H24" s="109" t="b">
        <v>1</v>
      </c>
      <c r="I24" s="108" t="s">
        <v>3208</v>
      </c>
      <c r="J24" s="108" t="s">
        <v>543</v>
      </c>
      <c r="K24" s="110"/>
    </row>
    <row r="25" spans="1:11" x14ac:dyDescent="0.3">
      <c r="A25" s="108" t="s">
        <v>538</v>
      </c>
      <c r="B25" s="108" t="s">
        <v>495</v>
      </c>
      <c r="C25" s="110" t="s">
        <v>3236</v>
      </c>
      <c r="D25" s="108" t="s">
        <v>542</v>
      </c>
      <c r="E25" s="108"/>
      <c r="F25" s="109">
        <v>2</v>
      </c>
      <c r="G25" s="109">
        <v>4</v>
      </c>
      <c r="H25" s="109" t="b">
        <v>1</v>
      </c>
      <c r="I25" s="108" t="s">
        <v>3208</v>
      </c>
      <c r="J25" s="108" t="s">
        <v>3237</v>
      </c>
      <c r="K25" s="110"/>
    </row>
    <row r="26" spans="1:11" x14ac:dyDescent="0.3">
      <c r="A26" s="108" t="s">
        <v>538</v>
      </c>
      <c r="B26" s="108" t="s">
        <v>495</v>
      </c>
      <c r="C26" s="110" t="s">
        <v>3236</v>
      </c>
      <c r="D26" s="108" t="s">
        <v>542</v>
      </c>
      <c r="E26" s="108"/>
      <c r="F26" s="109">
        <v>3</v>
      </c>
      <c r="G26" s="109">
        <v>4</v>
      </c>
      <c r="H26" s="109" t="b">
        <v>1</v>
      </c>
      <c r="I26" s="108" t="s">
        <v>3208</v>
      </c>
      <c r="J26" s="108" t="s">
        <v>3238</v>
      </c>
      <c r="K26" s="110">
        <v>1</v>
      </c>
    </row>
    <row r="27" spans="1:11" x14ac:dyDescent="0.3">
      <c r="A27" s="108" t="s">
        <v>538</v>
      </c>
      <c r="B27" s="108" t="s">
        <v>495</v>
      </c>
      <c r="C27" s="110" t="s">
        <v>3236</v>
      </c>
      <c r="D27" s="108" t="s">
        <v>542</v>
      </c>
      <c r="E27" s="108"/>
      <c r="F27" s="109">
        <v>4</v>
      </c>
      <c r="G27" s="109">
        <v>4</v>
      </c>
      <c r="H27" s="109" t="b">
        <v>1</v>
      </c>
      <c r="I27" s="108" t="s">
        <v>3208</v>
      </c>
      <c r="J27" s="108" t="s">
        <v>3240</v>
      </c>
      <c r="K27" s="110">
        <v>1</v>
      </c>
    </row>
    <row r="28" spans="1:11" x14ac:dyDescent="0.3">
      <c r="A28" s="108" t="s">
        <v>538</v>
      </c>
      <c r="B28" s="108" t="s">
        <v>539</v>
      </c>
      <c r="C28" s="110" t="s">
        <v>3241</v>
      </c>
      <c r="D28" s="108" t="s">
        <v>540</v>
      </c>
      <c r="E28" s="108" t="s">
        <v>3207</v>
      </c>
      <c r="F28" s="109">
        <v>1</v>
      </c>
      <c r="G28" s="109">
        <v>6</v>
      </c>
      <c r="H28" s="109" t="b">
        <v>1</v>
      </c>
      <c r="I28" s="108" t="s">
        <v>3208</v>
      </c>
      <c r="J28" s="108" t="s">
        <v>541</v>
      </c>
      <c r="K28" s="110"/>
    </row>
    <row r="29" spans="1:11" x14ac:dyDescent="0.3">
      <c r="A29" s="108" t="s">
        <v>538</v>
      </c>
      <c r="B29" s="108" t="s">
        <v>539</v>
      </c>
      <c r="C29" s="110" t="s">
        <v>3241</v>
      </c>
      <c r="D29" s="108" t="s">
        <v>540</v>
      </c>
      <c r="E29" s="108"/>
      <c r="F29" s="109">
        <v>2</v>
      </c>
      <c r="G29" s="109">
        <v>6</v>
      </c>
      <c r="H29" s="109" t="b">
        <v>1</v>
      </c>
      <c r="I29" s="108" t="s">
        <v>3208</v>
      </c>
      <c r="J29" s="108" t="s">
        <v>3242</v>
      </c>
      <c r="K29" s="110"/>
    </row>
    <row r="30" spans="1:11" x14ac:dyDescent="0.3">
      <c r="A30" s="108" t="s">
        <v>538</v>
      </c>
      <c r="B30" s="108" t="s">
        <v>539</v>
      </c>
      <c r="C30" s="110" t="s">
        <v>3241</v>
      </c>
      <c r="D30" s="108" t="s">
        <v>540</v>
      </c>
      <c r="E30" s="108"/>
      <c r="F30" s="109">
        <v>3</v>
      </c>
      <c r="G30" s="109">
        <v>6</v>
      </c>
      <c r="H30" s="109" t="b">
        <v>1</v>
      </c>
      <c r="I30" s="108" t="s">
        <v>3208</v>
      </c>
      <c r="J30" s="108" t="s">
        <v>3243</v>
      </c>
      <c r="K30" s="110"/>
    </row>
    <row r="31" spans="1:11" x14ac:dyDescent="0.3">
      <c r="A31" s="108" t="s">
        <v>538</v>
      </c>
      <c r="B31" s="108" t="s">
        <v>539</v>
      </c>
      <c r="C31" s="110" t="s">
        <v>3241</v>
      </c>
      <c r="D31" s="108" t="s">
        <v>540</v>
      </c>
      <c r="E31" s="108"/>
      <c r="F31" s="109">
        <v>4</v>
      </c>
      <c r="G31" s="109">
        <v>6</v>
      </c>
      <c r="H31" s="109" t="b">
        <v>1</v>
      </c>
      <c r="I31" s="108" t="s">
        <v>3208</v>
      </c>
      <c r="J31" s="108" t="s">
        <v>3244</v>
      </c>
      <c r="K31" s="110"/>
    </row>
    <row r="32" spans="1:11" x14ac:dyDescent="0.3">
      <c r="A32" s="108" t="s">
        <v>538</v>
      </c>
      <c r="B32" s="108" t="s">
        <v>539</v>
      </c>
      <c r="C32" s="110" t="s">
        <v>3241</v>
      </c>
      <c r="D32" s="108" t="s">
        <v>540</v>
      </c>
      <c r="E32" s="108"/>
      <c r="F32" s="109">
        <v>5</v>
      </c>
      <c r="G32" s="109">
        <v>6</v>
      </c>
      <c r="H32" s="109" t="b">
        <v>1</v>
      </c>
      <c r="I32" s="108" t="s">
        <v>3208</v>
      </c>
      <c r="J32" s="108" t="s">
        <v>3245</v>
      </c>
      <c r="K32" s="110"/>
    </row>
    <row r="33" spans="1:11" x14ac:dyDescent="0.3">
      <c r="A33" s="108" t="s">
        <v>538</v>
      </c>
      <c r="B33" s="108" t="s">
        <v>539</v>
      </c>
      <c r="C33" s="110" t="s">
        <v>3241</v>
      </c>
      <c r="D33" s="108" t="s">
        <v>540</v>
      </c>
      <c r="E33" s="108"/>
      <c r="F33" s="109">
        <v>6</v>
      </c>
      <c r="G33" s="109">
        <v>6</v>
      </c>
      <c r="H33" s="109" t="b">
        <v>1</v>
      </c>
      <c r="I33" s="108" t="s">
        <v>3208</v>
      </c>
      <c r="J33" s="108" t="s">
        <v>3246</v>
      </c>
      <c r="K33" s="110"/>
    </row>
    <row r="34" spans="1:11" x14ac:dyDescent="0.3">
      <c r="A34" s="108" t="s">
        <v>538</v>
      </c>
      <c r="B34" s="108" t="s">
        <v>544</v>
      </c>
      <c r="C34" s="110" t="s">
        <v>3247</v>
      </c>
      <c r="D34" s="108" t="s">
        <v>545</v>
      </c>
      <c r="E34" s="108"/>
      <c r="F34" s="109">
        <v>1</v>
      </c>
      <c r="G34" s="109">
        <v>2</v>
      </c>
      <c r="H34" s="109" t="b">
        <v>1</v>
      </c>
      <c r="I34" s="108" t="s">
        <v>3208</v>
      </c>
      <c r="J34" s="108" t="s">
        <v>3248</v>
      </c>
      <c r="K34" s="110"/>
    </row>
    <row r="35" spans="1:11" x14ac:dyDescent="0.3">
      <c r="A35" s="108" t="s">
        <v>538</v>
      </c>
      <c r="B35" s="108" t="s">
        <v>544</v>
      </c>
      <c r="C35" s="110" t="s">
        <v>3247</v>
      </c>
      <c r="D35" s="108" t="s">
        <v>545</v>
      </c>
      <c r="E35" s="108"/>
      <c r="F35" s="109">
        <v>2</v>
      </c>
      <c r="G35" s="109">
        <v>2</v>
      </c>
      <c r="H35" s="109" t="b">
        <v>1</v>
      </c>
      <c r="I35" s="108" t="s">
        <v>3208</v>
      </c>
      <c r="J35" s="108" t="s">
        <v>3249</v>
      </c>
      <c r="K35" s="110">
        <v>1</v>
      </c>
    </row>
    <row r="36" spans="1:11" x14ac:dyDescent="0.3">
      <c r="A36" s="108" t="s">
        <v>1</v>
      </c>
      <c r="B36" s="108" t="s">
        <v>495</v>
      </c>
      <c r="C36" s="110" t="s">
        <v>3250</v>
      </c>
      <c r="D36" s="108" t="s">
        <v>556</v>
      </c>
      <c r="E36" s="108"/>
      <c r="F36" s="109">
        <v>1</v>
      </c>
      <c r="G36" s="109">
        <v>2</v>
      </c>
      <c r="H36" s="109" t="b">
        <v>1</v>
      </c>
      <c r="I36" s="108" t="s">
        <v>3208</v>
      </c>
      <c r="J36" s="108" t="s">
        <v>3251</v>
      </c>
      <c r="K36" s="110"/>
    </row>
    <row r="37" spans="1:11" x14ac:dyDescent="0.3">
      <c r="A37" s="108" t="s">
        <v>1</v>
      </c>
      <c r="B37" s="108" t="s">
        <v>495</v>
      </c>
      <c r="C37" s="110" t="s">
        <v>3250</v>
      </c>
      <c r="D37" s="108" t="s">
        <v>556</v>
      </c>
      <c r="E37" s="108"/>
      <c r="F37" s="109">
        <v>2</v>
      </c>
      <c r="G37" s="109">
        <v>2</v>
      </c>
      <c r="H37" s="109" t="b">
        <v>1</v>
      </c>
      <c r="I37" s="108" t="s">
        <v>3208</v>
      </c>
      <c r="J37" s="108" t="s">
        <v>3252</v>
      </c>
      <c r="K37" s="110"/>
    </row>
    <row r="38" spans="1:11" x14ac:dyDescent="0.3">
      <c r="A38" s="108" t="s">
        <v>1</v>
      </c>
      <c r="B38" s="108" t="s">
        <v>558</v>
      </c>
      <c r="C38" s="110" t="s">
        <v>3253</v>
      </c>
      <c r="D38" s="108" t="s">
        <v>559</v>
      </c>
      <c r="E38" s="108"/>
      <c r="F38" s="109">
        <v>1</v>
      </c>
      <c r="G38" s="109">
        <v>1</v>
      </c>
      <c r="H38" s="109" t="b">
        <v>1</v>
      </c>
      <c r="I38" s="108" t="s">
        <v>3208</v>
      </c>
      <c r="J38" s="108" t="s">
        <v>3254</v>
      </c>
      <c r="K38" s="110"/>
    </row>
    <row r="39" spans="1:11" x14ac:dyDescent="0.3">
      <c r="A39" s="108" t="s">
        <v>1</v>
      </c>
      <c r="B39" s="108" t="s">
        <v>554</v>
      </c>
      <c r="C39" s="110" t="s">
        <v>3255</v>
      </c>
      <c r="D39" s="108" t="s">
        <v>555</v>
      </c>
      <c r="E39" s="108"/>
      <c r="F39" s="109">
        <v>1</v>
      </c>
      <c r="G39" s="109">
        <v>2</v>
      </c>
      <c r="H39" s="109" t="b">
        <v>1</v>
      </c>
      <c r="I39" s="108" t="s">
        <v>3208</v>
      </c>
      <c r="J39" s="108" t="s">
        <v>1042</v>
      </c>
      <c r="K39" s="110"/>
    </row>
    <row r="40" spans="1:11" x14ac:dyDescent="0.3">
      <c r="A40" s="108" t="s">
        <v>1</v>
      </c>
      <c r="B40" s="108" t="s">
        <v>554</v>
      </c>
      <c r="C40" s="110" t="s">
        <v>3255</v>
      </c>
      <c r="D40" s="108" t="s">
        <v>555</v>
      </c>
      <c r="E40" s="108"/>
      <c r="F40" s="109">
        <v>2</v>
      </c>
      <c r="G40" s="109">
        <v>2</v>
      </c>
      <c r="H40" s="109" t="b">
        <v>1</v>
      </c>
      <c r="I40" s="108" t="s">
        <v>3208</v>
      </c>
      <c r="J40" s="108" t="s">
        <v>3256</v>
      </c>
      <c r="K40" s="110"/>
    </row>
    <row r="41" spans="1:11" x14ac:dyDescent="0.3">
      <c r="A41" s="108" t="s">
        <v>1</v>
      </c>
      <c r="B41" s="108" t="s">
        <v>508</v>
      </c>
      <c r="C41" s="110" t="s">
        <v>3257</v>
      </c>
      <c r="D41" s="108" t="s">
        <v>551</v>
      </c>
      <c r="E41" s="108"/>
      <c r="F41" s="109">
        <v>1</v>
      </c>
      <c r="G41" s="109">
        <v>7</v>
      </c>
      <c r="H41" s="109" t="b">
        <v>1</v>
      </c>
      <c r="I41" s="108" t="s">
        <v>3208</v>
      </c>
      <c r="J41" s="108" t="s">
        <v>3258</v>
      </c>
      <c r="K41" s="110"/>
    </row>
    <row r="42" spans="1:11" x14ac:dyDescent="0.3">
      <c r="A42" s="108" t="s">
        <v>1</v>
      </c>
      <c r="B42" s="108" t="s">
        <v>508</v>
      </c>
      <c r="C42" s="110" t="s">
        <v>3257</v>
      </c>
      <c r="D42" s="108" t="s">
        <v>551</v>
      </c>
      <c r="E42" s="108"/>
      <c r="F42" s="109">
        <v>2</v>
      </c>
      <c r="G42" s="109">
        <v>7</v>
      </c>
      <c r="H42" s="109" t="b">
        <v>1</v>
      </c>
      <c r="I42" s="108" t="s">
        <v>3208</v>
      </c>
      <c r="J42" s="108" t="s">
        <v>3259</v>
      </c>
      <c r="K42" s="110"/>
    </row>
    <row r="43" spans="1:11" x14ac:dyDescent="0.3">
      <c r="A43" s="108" t="s">
        <v>1</v>
      </c>
      <c r="B43" s="108" t="s">
        <v>508</v>
      </c>
      <c r="C43" s="110" t="s">
        <v>3257</v>
      </c>
      <c r="D43" s="108" t="s">
        <v>551</v>
      </c>
      <c r="E43" s="108"/>
      <c r="F43" s="109">
        <v>3</v>
      </c>
      <c r="G43" s="109">
        <v>7</v>
      </c>
      <c r="H43" s="109" t="b">
        <v>1</v>
      </c>
      <c r="I43" s="108" t="s">
        <v>3208</v>
      </c>
      <c r="J43" s="108" t="s">
        <v>1042</v>
      </c>
      <c r="K43" s="110"/>
    </row>
    <row r="44" spans="1:11" x14ac:dyDescent="0.3">
      <c r="A44" s="108" t="s">
        <v>1</v>
      </c>
      <c r="B44" s="108" t="s">
        <v>508</v>
      </c>
      <c r="C44" s="110" t="s">
        <v>3257</v>
      </c>
      <c r="D44" s="108" t="s">
        <v>551</v>
      </c>
      <c r="E44" s="108"/>
      <c r="F44" s="109">
        <v>4</v>
      </c>
      <c r="G44" s="109">
        <v>7</v>
      </c>
      <c r="H44" s="109" t="b">
        <v>1</v>
      </c>
      <c r="I44" s="108" t="s">
        <v>3208</v>
      </c>
      <c r="J44" s="108" t="s">
        <v>3260</v>
      </c>
      <c r="K44" s="110"/>
    </row>
    <row r="45" spans="1:11" x14ac:dyDescent="0.3">
      <c r="A45" s="108" t="s">
        <v>1</v>
      </c>
      <c r="B45" s="108" t="s">
        <v>508</v>
      </c>
      <c r="C45" s="110" t="s">
        <v>3257</v>
      </c>
      <c r="D45" s="108" t="s">
        <v>551</v>
      </c>
      <c r="E45" s="108"/>
      <c r="F45" s="109">
        <v>5</v>
      </c>
      <c r="G45" s="109">
        <v>7</v>
      </c>
      <c r="H45" s="109" t="b">
        <v>1</v>
      </c>
      <c r="I45" s="108" t="s">
        <v>3208</v>
      </c>
      <c r="J45" s="108" t="s">
        <v>3261</v>
      </c>
      <c r="K45" s="110"/>
    </row>
    <row r="46" spans="1:11" x14ac:dyDescent="0.3">
      <c r="A46" s="108" t="s">
        <v>1</v>
      </c>
      <c r="B46" s="108" t="s">
        <v>508</v>
      </c>
      <c r="C46" s="110" t="s">
        <v>3257</v>
      </c>
      <c r="D46" s="108" t="s">
        <v>551</v>
      </c>
      <c r="E46" s="108"/>
      <c r="F46" s="109">
        <v>6</v>
      </c>
      <c r="G46" s="109">
        <v>7</v>
      </c>
      <c r="H46" s="109" t="b">
        <v>1</v>
      </c>
      <c r="I46" s="108" t="s">
        <v>3208</v>
      </c>
      <c r="J46" s="108" t="s">
        <v>3262</v>
      </c>
      <c r="K46" s="110"/>
    </row>
    <row r="47" spans="1:11" x14ac:dyDescent="0.3">
      <c r="A47" s="108" t="s">
        <v>1</v>
      </c>
      <c r="B47" s="108" t="s">
        <v>508</v>
      </c>
      <c r="C47" s="110" t="s">
        <v>3257</v>
      </c>
      <c r="D47" s="108" t="s">
        <v>551</v>
      </c>
      <c r="E47" s="108"/>
      <c r="F47" s="109">
        <v>7</v>
      </c>
      <c r="G47" s="109">
        <v>7</v>
      </c>
      <c r="H47" s="109" t="b">
        <v>1</v>
      </c>
      <c r="I47" s="108" t="s">
        <v>3208</v>
      </c>
      <c r="J47" s="108" t="s">
        <v>3263</v>
      </c>
      <c r="K47" s="110"/>
    </row>
    <row r="48" spans="1:11" x14ac:dyDescent="0.3">
      <c r="A48" s="108" t="s">
        <v>1</v>
      </c>
      <c r="B48" s="108" t="s">
        <v>525</v>
      </c>
      <c r="C48" s="110" t="s">
        <v>3264</v>
      </c>
      <c r="D48" s="108" t="s">
        <v>557</v>
      </c>
      <c r="E48" s="108"/>
      <c r="F48" s="109">
        <v>1</v>
      </c>
      <c r="G48" s="109">
        <v>2</v>
      </c>
      <c r="H48" s="109" t="b">
        <v>1</v>
      </c>
      <c r="I48" s="108" t="s">
        <v>3208</v>
      </c>
      <c r="J48" s="108" t="s">
        <v>3265</v>
      </c>
      <c r="K48" s="110"/>
    </row>
    <row r="49" spans="1:11" x14ac:dyDescent="0.3">
      <c r="A49" s="108" t="s">
        <v>1</v>
      </c>
      <c r="B49" s="108" t="s">
        <v>525</v>
      </c>
      <c r="C49" s="110" t="s">
        <v>3264</v>
      </c>
      <c r="D49" s="108" t="s">
        <v>557</v>
      </c>
      <c r="E49" s="108"/>
      <c r="F49" s="109">
        <v>2</v>
      </c>
      <c r="G49" s="109">
        <v>2</v>
      </c>
      <c r="H49" s="109" t="b">
        <v>1</v>
      </c>
      <c r="I49" s="108" t="s">
        <v>3208</v>
      </c>
      <c r="J49" s="108" t="s">
        <v>3266</v>
      </c>
      <c r="K49" s="110"/>
    </row>
    <row r="50" spans="1:11" x14ac:dyDescent="0.3">
      <c r="A50" s="108" t="s">
        <v>1</v>
      </c>
      <c r="B50" s="108" t="s">
        <v>501</v>
      </c>
      <c r="C50" s="110" t="s">
        <v>3267</v>
      </c>
      <c r="D50" s="108" t="s">
        <v>565</v>
      </c>
      <c r="E50" s="108" t="s">
        <v>3207</v>
      </c>
      <c r="F50" s="109">
        <v>1</v>
      </c>
      <c r="G50" s="109">
        <v>1</v>
      </c>
      <c r="H50" s="109" t="b">
        <v>1</v>
      </c>
      <c r="I50" s="108" t="s">
        <v>3208</v>
      </c>
      <c r="J50" s="108" t="s">
        <v>566</v>
      </c>
      <c r="K50" s="110"/>
    </row>
    <row r="51" spans="1:11" x14ac:dyDescent="0.3">
      <c r="A51" s="108" t="s">
        <v>1</v>
      </c>
      <c r="B51" s="108" t="s">
        <v>552</v>
      </c>
      <c r="C51" s="110" t="s">
        <v>3268</v>
      </c>
      <c r="D51" s="108" t="s">
        <v>553</v>
      </c>
      <c r="E51" s="108"/>
      <c r="F51" s="109">
        <v>1</v>
      </c>
      <c r="G51" s="109">
        <v>3</v>
      </c>
      <c r="H51" s="109" t="b">
        <v>1</v>
      </c>
      <c r="I51" s="108" t="s">
        <v>3208</v>
      </c>
      <c r="J51" s="108" t="s">
        <v>3269</v>
      </c>
      <c r="K51" s="110"/>
    </row>
    <row r="52" spans="1:11" x14ac:dyDescent="0.3">
      <c r="A52" s="108" t="s">
        <v>1</v>
      </c>
      <c r="B52" s="108" t="s">
        <v>552</v>
      </c>
      <c r="C52" s="110" t="s">
        <v>3268</v>
      </c>
      <c r="D52" s="108" t="s">
        <v>553</v>
      </c>
      <c r="E52" s="108"/>
      <c r="F52" s="109">
        <v>2</v>
      </c>
      <c r="G52" s="109">
        <v>3</v>
      </c>
      <c r="H52" s="109" t="b">
        <v>1</v>
      </c>
      <c r="I52" s="108" t="s">
        <v>3208</v>
      </c>
      <c r="J52" s="108" t="s">
        <v>3270</v>
      </c>
      <c r="K52" s="110"/>
    </row>
    <row r="53" spans="1:11" x14ac:dyDescent="0.3">
      <c r="A53" s="108" t="s">
        <v>1</v>
      </c>
      <c r="B53" s="108" t="s">
        <v>552</v>
      </c>
      <c r="C53" s="110" t="s">
        <v>3268</v>
      </c>
      <c r="D53" s="108" t="s">
        <v>553</v>
      </c>
      <c r="E53" s="108"/>
      <c r="F53" s="109">
        <v>3</v>
      </c>
      <c r="G53" s="109">
        <v>3</v>
      </c>
      <c r="H53" s="109" t="b">
        <v>1</v>
      </c>
      <c r="I53" s="108" t="s">
        <v>3208</v>
      </c>
      <c r="J53" s="108" t="s">
        <v>3271</v>
      </c>
      <c r="K53" s="110"/>
    </row>
    <row r="54" spans="1:11" x14ac:dyDescent="0.3">
      <c r="A54" s="108" t="s">
        <v>2</v>
      </c>
      <c r="B54" s="108" t="s">
        <v>570</v>
      </c>
      <c r="C54" s="110" t="s">
        <v>3272</v>
      </c>
      <c r="D54" s="108" t="s">
        <v>571</v>
      </c>
      <c r="E54" s="108"/>
      <c r="F54" s="109">
        <v>1</v>
      </c>
      <c r="G54" s="109">
        <v>3</v>
      </c>
      <c r="H54" s="109" t="b">
        <v>1</v>
      </c>
      <c r="I54" s="108" t="s">
        <v>3208</v>
      </c>
      <c r="J54" s="108" t="s">
        <v>3273</v>
      </c>
      <c r="K54" s="110"/>
    </row>
    <row r="55" spans="1:11" x14ac:dyDescent="0.3">
      <c r="A55" s="108" t="s">
        <v>2</v>
      </c>
      <c r="B55" s="108" t="s">
        <v>570</v>
      </c>
      <c r="C55" s="110" t="s">
        <v>3272</v>
      </c>
      <c r="D55" s="108" t="s">
        <v>571</v>
      </c>
      <c r="E55" s="108"/>
      <c r="F55" s="109">
        <v>2</v>
      </c>
      <c r="G55" s="109">
        <v>3</v>
      </c>
      <c r="H55" s="109" t="b">
        <v>1</v>
      </c>
      <c r="I55" s="108" t="s">
        <v>3208</v>
      </c>
      <c r="J55" s="108" t="s">
        <v>3274</v>
      </c>
      <c r="K55" s="110"/>
    </row>
    <row r="56" spans="1:11" x14ac:dyDescent="0.3">
      <c r="A56" s="108" t="s">
        <v>2</v>
      </c>
      <c r="B56" s="108" t="s">
        <v>570</v>
      </c>
      <c r="C56" s="110" t="s">
        <v>3272</v>
      </c>
      <c r="D56" s="108" t="s">
        <v>571</v>
      </c>
      <c r="E56" s="108"/>
      <c r="F56" s="109">
        <v>3</v>
      </c>
      <c r="G56" s="109">
        <v>3</v>
      </c>
      <c r="H56" s="109" t="b">
        <v>1</v>
      </c>
      <c r="I56" s="108" t="s">
        <v>3208</v>
      </c>
      <c r="J56" s="108" t="s">
        <v>3275</v>
      </c>
      <c r="K56" s="110"/>
    </row>
    <row r="57" spans="1:11" x14ac:dyDescent="0.3">
      <c r="A57" s="108" t="s">
        <v>2</v>
      </c>
      <c r="B57" s="108" t="s">
        <v>567</v>
      </c>
      <c r="C57" s="110" t="s">
        <v>3276</v>
      </c>
      <c r="D57" s="108" t="s">
        <v>568</v>
      </c>
      <c r="E57" s="108" t="s">
        <v>3207</v>
      </c>
      <c r="F57" s="109">
        <v>1</v>
      </c>
      <c r="G57" s="109">
        <v>3</v>
      </c>
      <c r="H57" s="109" t="b">
        <v>1</v>
      </c>
      <c r="I57" s="108" t="s">
        <v>3208</v>
      </c>
      <c r="J57" s="108" t="s">
        <v>569</v>
      </c>
      <c r="K57" s="110"/>
    </row>
    <row r="58" spans="1:11" x14ac:dyDescent="0.3">
      <c r="A58" s="108" t="s">
        <v>2</v>
      </c>
      <c r="B58" s="108" t="s">
        <v>567</v>
      </c>
      <c r="C58" s="110" t="s">
        <v>3276</v>
      </c>
      <c r="D58" s="108" t="s">
        <v>568</v>
      </c>
      <c r="E58" s="108"/>
      <c r="F58" s="109">
        <v>2</v>
      </c>
      <c r="G58" s="109">
        <v>3</v>
      </c>
      <c r="H58" s="109" t="b">
        <v>1</v>
      </c>
      <c r="I58" s="108" t="s">
        <v>3208</v>
      </c>
      <c r="J58" s="108" t="s">
        <v>3277</v>
      </c>
      <c r="K58" s="110"/>
    </row>
    <row r="59" spans="1:11" x14ac:dyDescent="0.3">
      <c r="A59" s="108" t="s">
        <v>2</v>
      </c>
      <c r="B59" s="108" t="s">
        <v>567</v>
      </c>
      <c r="C59" s="110" t="s">
        <v>3276</v>
      </c>
      <c r="D59" s="108" t="s">
        <v>568</v>
      </c>
      <c r="E59" s="108"/>
      <c r="F59" s="109">
        <v>3</v>
      </c>
      <c r="G59" s="109">
        <v>3</v>
      </c>
      <c r="H59" s="109" t="b">
        <v>1</v>
      </c>
      <c r="I59" s="108" t="s">
        <v>3208</v>
      </c>
      <c r="J59" s="108" t="s">
        <v>3278</v>
      </c>
      <c r="K59" s="110"/>
    </row>
    <row r="60" spans="1:11" x14ac:dyDescent="0.3">
      <c r="A60" s="108" t="s">
        <v>2</v>
      </c>
      <c r="B60" s="108" t="s">
        <v>548</v>
      </c>
      <c r="C60" s="110" t="s">
        <v>3279</v>
      </c>
      <c r="D60" s="108" t="s">
        <v>577</v>
      </c>
      <c r="E60" s="108" t="s">
        <v>3207</v>
      </c>
      <c r="F60" s="109">
        <v>1</v>
      </c>
      <c r="G60" s="109">
        <v>1</v>
      </c>
      <c r="H60" s="109" t="b">
        <v>1</v>
      </c>
      <c r="I60" s="108" t="s">
        <v>3208</v>
      </c>
      <c r="J60" s="108" t="s">
        <v>578</v>
      </c>
      <c r="K60" s="110"/>
    </row>
    <row r="61" spans="1:11" x14ac:dyDescent="0.3">
      <c r="A61" s="108" t="s">
        <v>2</v>
      </c>
      <c r="B61" s="108" t="s">
        <v>575</v>
      </c>
      <c r="C61" s="110" t="s">
        <v>3280</v>
      </c>
      <c r="D61" s="108" t="s">
        <v>576</v>
      </c>
      <c r="E61" s="108"/>
      <c r="F61" s="109">
        <v>1</v>
      </c>
      <c r="G61" s="109">
        <v>1</v>
      </c>
      <c r="H61" s="109" t="b">
        <v>1</v>
      </c>
      <c r="I61" s="108" t="s">
        <v>3208</v>
      </c>
      <c r="J61" s="108" t="s">
        <v>3281</v>
      </c>
      <c r="K61" s="110"/>
    </row>
    <row r="62" spans="1:11" x14ac:dyDescent="0.3">
      <c r="A62" s="108" t="s">
        <v>2</v>
      </c>
      <c r="B62" s="108" t="s">
        <v>581</v>
      </c>
      <c r="C62" s="110" t="s">
        <v>3282</v>
      </c>
      <c r="D62" s="108" t="s">
        <v>582</v>
      </c>
      <c r="E62" s="108"/>
      <c r="F62" s="109">
        <v>1</v>
      </c>
      <c r="G62" s="109">
        <v>1</v>
      </c>
      <c r="H62" s="109" t="b">
        <v>1</v>
      </c>
      <c r="I62" s="108" t="s">
        <v>3208</v>
      </c>
      <c r="J62" s="108" t="s">
        <v>3283</v>
      </c>
      <c r="K62" s="110"/>
    </row>
    <row r="63" spans="1:11" x14ac:dyDescent="0.3">
      <c r="A63" s="108" t="s">
        <v>2</v>
      </c>
      <c r="B63" s="108" t="s">
        <v>572</v>
      </c>
      <c r="C63" s="110" t="s">
        <v>3284</v>
      </c>
      <c r="D63" s="108" t="s">
        <v>573</v>
      </c>
      <c r="E63" s="108" t="s">
        <v>3207</v>
      </c>
      <c r="F63" s="109">
        <v>1</v>
      </c>
      <c r="G63" s="109">
        <v>3</v>
      </c>
      <c r="H63" s="109" t="b">
        <v>1</v>
      </c>
      <c r="I63" s="108" t="s">
        <v>3208</v>
      </c>
      <c r="J63" s="108" t="s">
        <v>574</v>
      </c>
      <c r="K63" s="110"/>
    </row>
    <row r="64" spans="1:11" x14ac:dyDescent="0.3">
      <c r="A64" s="108" t="s">
        <v>2</v>
      </c>
      <c r="B64" s="108" t="s">
        <v>572</v>
      </c>
      <c r="C64" s="110" t="s">
        <v>3284</v>
      </c>
      <c r="D64" s="108" t="s">
        <v>573</v>
      </c>
      <c r="E64" s="108"/>
      <c r="F64" s="109">
        <v>2</v>
      </c>
      <c r="G64" s="109">
        <v>3</v>
      </c>
      <c r="H64" s="109" t="b">
        <v>1</v>
      </c>
      <c r="I64" s="108" t="s">
        <v>3208</v>
      </c>
      <c r="J64" s="108" t="s">
        <v>3285</v>
      </c>
      <c r="K64" s="110"/>
    </row>
    <row r="65" spans="1:11" x14ac:dyDescent="0.3">
      <c r="A65" s="108" t="s">
        <v>2</v>
      </c>
      <c r="B65" s="108" t="s">
        <v>572</v>
      </c>
      <c r="C65" s="110" t="s">
        <v>3284</v>
      </c>
      <c r="D65" s="108" t="s">
        <v>573</v>
      </c>
      <c r="E65" s="108"/>
      <c r="F65" s="109">
        <v>3</v>
      </c>
      <c r="G65" s="109">
        <v>3</v>
      </c>
      <c r="H65" s="109" t="b">
        <v>1</v>
      </c>
      <c r="I65" s="108" t="s">
        <v>3208</v>
      </c>
      <c r="J65" s="108" t="s">
        <v>3286</v>
      </c>
      <c r="K65" s="110"/>
    </row>
    <row r="66" spans="1:11" x14ac:dyDescent="0.3">
      <c r="A66" s="108" t="s">
        <v>2</v>
      </c>
      <c r="B66" s="108" t="s">
        <v>579</v>
      </c>
      <c r="C66" s="110" t="s">
        <v>3287</v>
      </c>
      <c r="D66" s="108" t="s">
        <v>580</v>
      </c>
      <c r="E66" s="108"/>
      <c r="F66" s="109">
        <v>1</v>
      </c>
      <c r="G66" s="109">
        <v>1</v>
      </c>
      <c r="H66" s="109" t="b">
        <v>1</v>
      </c>
      <c r="I66" s="108" t="s">
        <v>3208</v>
      </c>
      <c r="J66" s="108" t="s">
        <v>3288</v>
      </c>
      <c r="K66" s="110"/>
    </row>
    <row r="67" spans="1:11" x14ac:dyDescent="0.3">
      <c r="A67" s="108" t="s">
        <v>2</v>
      </c>
      <c r="B67" s="108" t="s">
        <v>546</v>
      </c>
      <c r="C67" s="110" t="s">
        <v>3289</v>
      </c>
      <c r="D67" s="108" t="s">
        <v>547</v>
      </c>
      <c r="E67" s="108"/>
      <c r="F67" s="109">
        <v>1</v>
      </c>
      <c r="G67" s="109">
        <v>3</v>
      </c>
      <c r="H67" s="109" t="b">
        <v>1</v>
      </c>
      <c r="I67" s="108" t="s">
        <v>3208</v>
      </c>
      <c r="J67" s="108" t="s">
        <v>3290</v>
      </c>
      <c r="K67" s="110"/>
    </row>
    <row r="68" spans="1:11" x14ac:dyDescent="0.3">
      <c r="A68" s="108" t="s">
        <v>2</v>
      </c>
      <c r="B68" s="108" t="s">
        <v>546</v>
      </c>
      <c r="C68" s="110" t="s">
        <v>3289</v>
      </c>
      <c r="D68" s="108" t="s">
        <v>547</v>
      </c>
      <c r="E68" s="108"/>
      <c r="F68" s="109">
        <v>2</v>
      </c>
      <c r="G68" s="109">
        <v>3</v>
      </c>
      <c r="H68" s="109" t="b">
        <v>1</v>
      </c>
      <c r="I68" s="108" t="s">
        <v>3208</v>
      </c>
      <c r="J68" s="108" t="s">
        <v>3291</v>
      </c>
      <c r="K68" s="110"/>
    </row>
    <row r="69" spans="1:11" x14ac:dyDescent="0.3">
      <c r="A69" s="108" t="s">
        <v>2</v>
      </c>
      <c r="B69" s="108" t="s">
        <v>546</v>
      </c>
      <c r="C69" s="110" t="s">
        <v>3289</v>
      </c>
      <c r="D69" s="108" t="s">
        <v>547</v>
      </c>
      <c r="E69" s="108"/>
      <c r="F69" s="109">
        <v>3</v>
      </c>
      <c r="G69" s="109">
        <v>3</v>
      </c>
      <c r="H69" s="109" t="b">
        <v>1</v>
      </c>
      <c r="I69" s="108" t="s">
        <v>3208</v>
      </c>
      <c r="J69" s="108" t="s">
        <v>3292</v>
      </c>
      <c r="K69" s="110"/>
    </row>
    <row r="70" spans="1:11" x14ac:dyDescent="0.3">
      <c r="A70" s="108" t="s">
        <v>3</v>
      </c>
      <c r="B70" s="108" t="s">
        <v>592</v>
      </c>
      <c r="C70" s="110" t="s">
        <v>3293</v>
      </c>
      <c r="D70" s="108" t="s">
        <v>593</v>
      </c>
      <c r="E70" s="108"/>
      <c r="F70" s="109">
        <v>1</v>
      </c>
      <c r="G70" s="109">
        <v>2</v>
      </c>
      <c r="H70" s="109" t="b">
        <v>1</v>
      </c>
      <c r="I70" s="108" t="s">
        <v>3208</v>
      </c>
      <c r="J70" s="108" t="s">
        <v>3294</v>
      </c>
      <c r="K70" s="110">
        <v>1</v>
      </c>
    </row>
    <row r="71" spans="1:11" x14ac:dyDescent="0.3">
      <c r="A71" s="108" t="s">
        <v>3</v>
      </c>
      <c r="B71" s="108" t="s">
        <v>592</v>
      </c>
      <c r="C71" s="110" t="s">
        <v>3293</v>
      </c>
      <c r="D71" s="108" t="s">
        <v>593</v>
      </c>
      <c r="E71" s="108"/>
      <c r="F71" s="109">
        <v>2</v>
      </c>
      <c r="G71" s="109">
        <v>2</v>
      </c>
      <c r="H71" s="109" t="b">
        <v>1</v>
      </c>
      <c r="I71" s="108" t="s">
        <v>3208</v>
      </c>
      <c r="J71" s="108" t="s">
        <v>3295</v>
      </c>
      <c r="K71" s="110">
        <v>1</v>
      </c>
    </row>
    <row r="72" spans="1:11" x14ac:dyDescent="0.3">
      <c r="A72" s="108" t="s">
        <v>3</v>
      </c>
      <c r="B72" s="108" t="s">
        <v>548</v>
      </c>
      <c r="C72" s="110" t="s">
        <v>3296</v>
      </c>
      <c r="D72" s="108" t="s">
        <v>601</v>
      </c>
      <c r="E72" s="108"/>
      <c r="F72" s="109">
        <v>1</v>
      </c>
      <c r="G72" s="109">
        <v>1</v>
      </c>
      <c r="H72" s="109" t="b">
        <v>1</v>
      </c>
      <c r="I72" s="108" t="s">
        <v>3208</v>
      </c>
      <c r="J72" s="108" t="s">
        <v>3297</v>
      </c>
      <c r="K72" s="110"/>
    </row>
    <row r="73" spans="1:11" x14ac:dyDescent="0.3">
      <c r="A73" s="108" t="s">
        <v>3</v>
      </c>
      <c r="B73" s="108" t="s">
        <v>575</v>
      </c>
      <c r="C73" s="110" t="s">
        <v>3298</v>
      </c>
      <c r="D73" s="108" t="s">
        <v>588</v>
      </c>
      <c r="E73" s="108" t="s">
        <v>3207</v>
      </c>
      <c r="F73" s="109">
        <v>1</v>
      </c>
      <c r="G73" s="109">
        <v>7</v>
      </c>
      <c r="H73" s="109" t="b">
        <v>1</v>
      </c>
      <c r="I73" s="108" t="s">
        <v>3208</v>
      </c>
      <c r="J73" s="108" t="s">
        <v>589</v>
      </c>
      <c r="K73" s="110"/>
    </row>
    <row r="74" spans="1:11" x14ac:dyDescent="0.3">
      <c r="A74" s="108" t="s">
        <v>3</v>
      </c>
      <c r="B74" s="108" t="s">
        <v>575</v>
      </c>
      <c r="C74" s="110" t="s">
        <v>3298</v>
      </c>
      <c r="D74" s="108" t="s">
        <v>588</v>
      </c>
      <c r="E74" s="108"/>
      <c r="F74" s="109">
        <v>2</v>
      </c>
      <c r="G74" s="109">
        <v>7</v>
      </c>
      <c r="H74" s="109" t="b">
        <v>1</v>
      </c>
      <c r="I74" s="108" t="s">
        <v>3208</v>
      </c>
      <c r="J74" s="108" t="s">
        <v>3299</v>
      </c>
      <c r="K74" s="110"/>
    </row>
    <row r="75" spans="1:11" x14ac:dyDescent="0.3">
      <c r="A75" s="108" t="s">
        <v>3</v>
      </c>
      <c r="B75" s="108" t="s">
        <v>575</v>
      </c>
      <c r="C75" s="110" t="s">
        <v>3298</v>
      </c>
      <c r="D75" s="108" t="s">
        <v>588</v>
      </c>
      <c r="E75" s="108"/>
      <c r="F75" s="109">
        <v>3</v>
      </c>
      <c r="G75" s="109">
        <v>7</v>
      </c>
      <c r="H75" s="109" t="b">
        <v>1</v>
      </c>
      <c r="I75" s="108" t="s">
        <v>3208</v>
      </c>
      <c r="J75" s="108" t="s">
        <v>3300</v>
      </c>
      <c r="K75" s="110">
        <v>1</v>
      </c>
    </row>
    <row r="76" spans="1:11" x14ac:dyDescent="0.3">
      <c r="A76" s="108" t="s">
        <v>3</v>
      </c>
      <c r="B76" s="108" t="s">
        <v>575</v>
      </c>
      <c r="C76" s="110" t="s">
        <v>3298</v>
      </c>
      <c r="D76" s="108" t="s">
        <v>588</v>
      </c>
      <c r="E76" s="108"/>
      <c r="F76" s="109">
        <v>4</v>
      </c>
      <c r="G76" s="109">
        <v>7</v>
      </c>
      <c r="H76" s="109" t="b">
        <v>1</v>
      </c>
      <c r="I76" s="108" t="s">
        <v>3208</v>
      </c>
      <c r="J76" s="108" t="s">
        <v>3301</v>
      </c>
      <c r="K76" s="110">
        <v>1</v>
      </c>
    </row>
    <row r="77" spans="1:11" x14ac:dyDescent="0.3">
      <c r="A77" s="108" t="s">
        <v>3</v>
      </c>
      <c r="B77" s="108" t="s">
        <v>575</v>
      </c>
      <c r="C77" s="110" t="s">
        <v>3298</v>
      </c>
      <c r="D77" s="108" t="s">
        <v>588</v>
      </c>
      <c r="E77" s="108"/>
      <c r="F77" s="109">
        <v>5</v>
      </c>
      <c r="G77" s="109">
        <v>7</v>
      </c>
      <c r="H77" s="109" t="b">
        <v>1</v>
      </c>
      <c r="I77" s="108" t="s">
        <v>3208</v>
      </c>
      <c r="J77" s="108" t="s">
        <v>3302</v>
      </c>
      <c r="K77" s="110"/>
    </row>
    <row r="78" spans="1:11" x14ac:dyDescent="0.3">
      <c r="A78" s="108" t="s">
        <v>3</v>
      </c>
      <c r="B78" s="108" t="s">
        <v>575</v>
      </c>
      <c r="C78" s="110" t="s">
        <v>3298</v>
      </c>
      <c r="D78" s="108" t="s">
        <v>588</v>
      </c>
      <c r="E78" s="108"/>
      <c r="F78" s="109">
        <v>6</v>
      </c>
      <c r="G78" s="109">
        <v>7</v>
      </c>
      <c r="H78" s="109" t="b">
        <v>1</v>
      </c>
      <c r="I78" s="108" t="s">
        <v>3208</v>
      </c>
      <c r="J78" s="108" t="s">
        <v>3303</v>
      </c>
      <c r="K78" s="110">
        <v>1</v>
      </c>
    </row>
    <row r="79" spans="1:11" x14ac:dyDescent="0.3">
      <c r="A79" s="108" t="s">
        <v>3</v>
      </c>
      <c r="B79" s="108" t="s">
        <v>575</v>
      </c>
      <c r="C79" s="110" t="s">
        <v>3298</v>
      </c>
      <c r="D79" s="108" t="s">
        <v>588</v>
      </c>
      <c r="E79" s="108"/>
      <c r="F79" s="109">
        <v>7</v>
      </c>
      <c r="G79" s="109">
        <v>7</v>
      </c>
      <c r="H79" s="109" t="b">
        <v>1</v>
      </c>
      <c r="I79" s="108" t="s">
        <v>3208</v>
      </c>
      <c r="J79" s="108" t="s">
        <v>3304</v>
      </c>
      <c r="K79" s="110"/>
    </row>
    <row r="80" spans="1:11" x14ac:dyDescent="0.3">
      <c r="A80" s="108" t="s">
        <v>3</v>
      </c>
      <c r="B80" s="108" t="s">
        <v>581</v>
      </c>
      <c r="C80" s="110" t="s">
        <v>3305</v>
      </c>
      <c r="D80" s="108" t="s">
        <v>594</v>
      </c>
      <c r="E80" s="108" t="s">
        <v>3207</v>
      </c>
      <c r="F80" s="109">
        <v>1</v>
      </c>
      <c r="G80" s="109">
        <v>1</v>
      </c>
      <c r="H80" s="109" t="b">
        <v>1</v>
      </c>
      <c r="I80" s="108" t="s">
        <v>3208</v>
      </c>
      <c r="J80" s="108" t="s">
        <v>595</v>
      </c>
      <c r="K80" s="110">
        <v>1</v>
      </c>
    </row>
    <row r="81" spans="1:11" x14ac:dyDescent="0.3">
      <c r="A81" s="108" t="s">
        <v>3</v>
      </c>
      <c r="B81" s="108" t="s">
        <v>596</v>
      </c>
      <c r="C81" s="110" t="s">
        <v>3306</v>
      </c>
      <c r="D81" s="108" t="s">
        <v>597</v>
      </c>
      <c r="E81" s="108"/>
      <c r="F81" s="109">
        <v>1</v>
      </c>
      <c r="G81" s="109">
        <v>1</v>
      </c>
      <c r="H81" s="109" t="b">
        <v>1</v>
      </c>
      <c r="I81" s="108" t="s">
        <v>3208</v>
      </c>
      <c r="J81" s="108" t="s">
        <v>3307</v>
      </c>
      <c r="K81" s="110"/>
    </row>
    <row r="82" spans="1:11" x14ac:dyDescent="0.3">
      <c r="A82" s="108" t="s">
        <v>3</v>
      </c>
      <c r="B82" s="108" t="s">
        <v>598</v>
      </c>
      <c r="C82" s="110" t="s">
        <v>3308</v>
      </c>
      <c r="D82" s="108" t="s">
        <v>599</v>
      </c>
      <c r="E82" s="108" t="s">
        <v>3207</v>
      </c>
      <c r="F82" s="109">
        <v>1</v>
      </c>
      <c r="G82" s="109">
        <v>1</v>
      </c>
      <c r="H82" s="109" t="b">
        <v>1</v>
      </c>
      <c r="I82" s="108" t="s">
        <v>3208</v>
      </c>
      <c r="J82" s="108" t="s">
        <v>600</v>
      </c>
      <c r="K82" s="110"/>
    </row>
    <row r="83" spans="1:11" x14ac:dyDescent="0.3">
      <c r="A83" s="108" t="s">
        <v>3</v>
      </c>
      <c r="B83" s="108" t="s">
        <v>546</v>
      </c>
      <c r="C83" s="110" t="s">
        <v>3309</v>
      </c>
      <c r="D83" s="108" t="s">
        <v>590</v>
      </c>
      <c r="E83" s="108" t="s">
        <v>3207</v>
      </c>
      <c r="F83" s="109">
        <v>1</v>
      </c>
      <c r="G83" s="109">
        <v>3</v>
      </c>
      <c r="H83" s="109" t="b">
        <v>1</v>
      </c>
      <c r="I83" s="108" t="s">
        <v>3208</v>
      </c>
      <c r="J83" s="108" t="s">
        <v>591</v>
      </c>
      <c r="K83" s="110"/>
    </row>
    <row r="84" spans="1:11" x14ac:dyDescent="0.3">
      <c r="A84" s="108" t="s">
        <v>3</v>
      </c>
      <c r="B84" s="108" t="s">
        <v>546</v>
      </c>
      <c r="C84" s="110" t="s">
        <v>3309</v>
      </c>
      <c r="D84" s="108" t="s">
        <v>590</v>
      </c>
      <c r="E84" s="108"/>
      <c r="F84" s="109">
        <v>2</v>
      </c>
      <c r="G84" s="109">
        <v>3</v>
      </c>
      <c r="H84" s="109" t="b">
        <v>1</v>
      </c>
      <c r="I84" s="108" t="s">
        <v>3208</v>
      </c>
      <c r="J84" s="108" t="s">
        <v>3310</v>
      </c>
      <c r="K84" s="110"/>
    </row>
    <row r="85" spans="1:11" x14ac:dyDescent="0.3">
      <c r="A85" s="108" t="s">
        <v>3</v>
      </c>
      <c r="B85" s="108" t="s">
        <v>546</v>
      </c>
      <c r="C85" s="110" t="s">
        <v>3309</v>
      </c>
      <c r="D85" s="108" t="s">
        <v>590</v>
      </c>
      <c r="E85" s="108"/>
      <c r="F85" s="109">
        <v>3</v>
      </c>
      <c r="G85" s="109">
        <v>3</v>
      </c>
      <c r="H85" s="109" t="b">
        <v>1</v>
      </c>
      <c r="I85" s="108" t="s">
        <v>3208</v>
      </c>
      <c r="J85" s="108" t="s">
        <v>3311</v>
      </c>
      <c r="K85" s="110"/>
    </row>
    <row r="86" spans="1:11" x14ac:dyDescent="0.3">
      <c r="A86" s="108" t="s">
        <v>4</v>
      </c>
      <c r="B86" s="108" t="s">
        <v>495</v>
      </c>
      <c r="C86" s="110" t="s">
        <v>3312</v>
      </c>
      <c r="D86" s="108" t="s">
        <v>607</v>
      </c>
      <c r="E86" s="108" t="s">
        <v>3207</v>
      </c>
      <c r="F86" s="109">
        <v>1</v>
      </c>
      <c r="G86" s="109">
        <v>4</v>
      </c>
      <c r="H86" s="109" t="b">
        <v>1</v>
      </c>
      <c r="I86" s="108" t="s">
        <v>3208</v>
      </c>
      <c r="J86" s="108" t="s">
        <v>608</v>
      </c>
      <c r="K86" s="110"/>
    </row>
    <row r="87" spans="1:11" x14ac:dyDescent="0.3">
      <c r="A87" s="108" t="s">
        <v>4</v>
      </c>
      <c r="B87" s="108" t="s">
        <v>495</v>
      </c>
      <c r="C87" s="110" t="s">
        <v>3312</v>
      </c>
      <c r="D87" s="108" t="s">
        <v>607</v>
      </c>
      <c r="E87" s="108"/>
      <c r="F87" s="109">
        <v>2</v>
      </c>
      <c r="G87" s="109">
        <v>4</v>
      </c>
      <c r="H87" s="109" t="b">
        <v>1</v>
      </c>
      <c r="I87" s="108" t="s">
        <v>3208</v>
      </c>
      <c r="J87" s="108" t="s">
        <v>3313</v>
      </c>
      <c r="K87" s="110"/>
    </row>
    <row r="88" spans="1:11" x14ac:dyDescent="0.3">
      <c r="A88" s="108" t="s">
        <v>4</v>
      </c>
      <c r="B88" s="108" t="s">
        <v>495</v>
      </c>
      <c r="C88" s="110" t="s">
        <v>3312</v>
      </c>
      <c r="D88" s="108" t="s">
        <v>607</v>
      </c>
      <c r="E88" s="108"/>
      <c r="F88" s="109">
        <v>3</v>
      </c>
      <c r="G88" s="109">
        <v>4</v>
      </c>
      <c r="H88" s="109" t="b">
        <v>1</v>
      </c>
      <c r="I88" s="108" t="s">
        <v>3208</v>
      </c>
      <c r="J88" s="108" t="s">
        <v>3314</v>
      </c>
      <c r="K88" s="110"/>
    </row>
    <row r="89" spans="1:11" x14ac:dyDescent="0.3">
      <c r="A89" s="108" t="s">
        <v>4</v>
      </c>
      <c r="B89" s="108" t="s">
        <v>495</v>
      </c>
      <c r="C89" s="110" t="s">
        <v>3312</v>
      </c>
      <c r="D89" s="108" t="s">
        <v>607</v>
      </c>
      <c r="E89" s="108"/>
      <c r="F89" s="109">
        <v>4</v>
      </c>
      <c r="G89" s="109">
        <v>4</v>
      </c>
      <c r="H89" s="109" t="b">
        <v>1</v>
      </c>
      <c r="I89" s="108" t="s">
        <v>3208</v>
      </c>
      <c r="J89" s="108" t="s">
        <v>3315</v>
      </c>
      <c r="K89" s="110"/>
    </row>
    <row r="90" spans="1:11" x14ac:dyDescent="0.3">
      <c r="A90" s="108" t="s">
        <v>4</v>
      </c>
      <c r="B90" s="108" t="s">
        <v>498</v>
      </c>
      <c r="C90" s="110" t="s">
        <v>3316</v>
      </c>
      <c r="D90" s="108" t="s">
        <v>613</v>
      </c>
      <c r="E90" s="108"/>
      <c r="F90" s="109">
        <v>1</v>
      </c>
      <c r="G90" s="109">
        <v>2</v>
      </c>
      <c r="H90" s="109" t="b">
        <v>1</v>
      </c>
      <c r="I90" s="108" t="s">
        <v>3208</v>
      </c>
      <c r="J90" s="108" t="s">
        <v>3317</v>
      </c>
      <c r="K90" s="110"/>
    </row>
    <row r="91" spans="1:11" x14ac:dyDescent="0.3">
      <c r="A91" s="108" t="s">
        <v>4</v>
      </c>
      <c r="B91" s="108" t="s">
        <v>498</v>
      </c>
      <c r="C91" s="110" t="s">
        <v>3316</v>
      </c>
      <c r="D91" s="108" t="s">
        <v>613</v>
      </c>
      <c r="E91" s="108"/>
      <c r="F91" s="109">
        <v>2</v>
      </c>
      <c r="G91" s="109">
        <v>2</v>
      </c>
      <c r="H91" s="109" t="b">
        <v>1</v>
      </c>
      <c r="I91" s="108" t="s">
        <v>3208</v>
      </c>
      <c r="J91" s="108" t="s">
        <v>3318</v>
      </c>
      <c r="K91" s="110"/>
    </row>
    <row r="92" spans="1:11" x14ac:dyDescent="0.3">
      <c r="A92" s="108" t="s">
        <v>4</v>
      </c>
      <c r="B92" s="108" t="s">
        <v>585</v>
      </c>
      <c r="C92" s="110" t="s">
        <v>3319</v>
      </c>
      <c r="D92" s="108" t="s">
        <v>614</v>
      </c>
      <c r="E92" s="108"/>
      <c r="F92" s="109">
        <v>1</v>
      </c>
      <c r="G92" s="109">
        <v>1</v>
      </c>
      <c r="H92" s="109" t="b">
        <v>1</v>
      </c>
      <c r="I92" s="108" t="s">
        <v>3208</v>
      </c>
      <c r="J92" s="108" t="s">
        <v>3320</v>
      </c>
      <c r="K92" s="110"/>
    </row>
    <row r="93" spans="1:11" x14ac:dyDescent="0.3">
      <c r="A93" s="108" t="s">
        <v>4</v>
      </c>
      <c r="B93" s="108" t="s">
        <v>562</v>
      </c>
      <c r="C93" s="110" t="s">
        <v>3321</v>
      </c>
      <c r="D93" s="108" t="s">
        <v>616</v>
      </c>
      <c r="E93" s="108"/>
      <c r="F93" s="109">
        <v>1</v>
      </c>
      <c r="G93" s="109">
        <v>1</v>
      </c>
      <c r="H93" s="109" t="b">
        <v>1</v>
      </c>
      <c r="I93" s="108" t="s">
        <v>3208</v>
      </c>
      <c r="J93" s="108" t="s">
        <v>3322</v>
      </c>
      <c r="K93" s="110"/>
    </row>
    <row r="94" spans="1:11" x14ac:dyDescent="0.3">
      <c r="A94" s="108" t="s">
        <v>4</v>
      </c>
      <c r="B94" s="108" t="s">
        <v>581</v>
      </c>
      <c r="C94" s="110" t="s">
        <v>3323</v>
      </c>
      <c r="D94" s="108" t="s">
        <v>615</v>
      </c>
      <c r="E94" s="108"/>
      <c r="F94" s="109">
        <v>1</v>
      </c>
      <c r="G94" s="109">
        <v>1</v>
      </c>
      <c r="H94" s="109" t="b">
        <v>1</v>
      </c>
      <c r="I94" s="108" t="s">
        <v>3208</v>
      </c>
      <c r="J94" s="108" t="s">
        <v>3324</v>
      </c>
      <c r="K94" s="110"/>
    </row>
    <row r="95" spans="1:11" x14ac:dyDescent="0.3">
      <c r="A95" s="108" t="s">
        <v>4</v>
      </c>
      <c r="B95" s="108" t="s">
        <v>572</v>
      </c>
      <c r="C95" s="110" t="s">
        <v>3325</v>
      </c>
      <c r="D95" s="108" t="s">
        <v>609</v>
      </c>
      <c r="E95" s="108" t="s">
        <v>3207</v>
      </c>
      <c r="F95" s="109">
        <v>1</v>
      </c>
      <c r="G95" s="109">
        <v>3</v>
      </c>
      <c r="H95" s="109" t="b">
        <v>1</v>
      </c>
      <c r="I95" s="108" t="s">
        <v>3208</v>
      </c>
      <c r="J95" s="108" t="s">
        <v>610</v>
      </c>
      <c r="K95" s="110"/>
    </row>
    <row r="96" spans="1:11" x14ac:dyDescent="0.3">
      <c r="A96" s="108" t="s">
        <v>4</v>
      </c>
      <c r="B96" s="108" t="s">
        <v>572</v>
      </c>
      <c r="C96" s="110" t="s">
        <v>3325</v>
      </c>
      <c r="D96" s="108" t="s">
        <v>609</v>
      </c>
      <c r="E96" s="108"/>
      <c r="F96" s="109">
        <v>2</v>
      </c>
      <c r="G96" s="109">
        <v>3</v>
      </c>
      <c r="H96" s="109" t="b">
        <v>1</v>
      </c>
      <c r="I96" s="108" t="s">
        <v>3208</v>
      </c>
      <c r="J96" s="108" t="s">
        <v>3326</v>
      </c>
      <c r="K96" s="110"/>
    </row>
    <row r="97" spans="1:11" x14ac:dyDescent="0.3">
      <c r="A97" s="108" t="s">
        <v>4</v>
      </c>
      <c r="B97" s="108" t="s">
        <v>572</v>
      </c>
      <c r="C97" s="110" t="s">
        <v>3325</v>
      </c>
      <c r="D97" s="108" t="s">
        <v>609</v>
      </c>
      <c r="E97" s="108"/>
      <c r="F97" s="109">
        <v>3</v>
      </c>
      <c r="G97" s="109">
        <v>3</v>
      </c>
      <c r="H97" s="109" t="b">
        <v>1</v>
      </c>
      <c r="I97" s="108" t="s">
        <v>3208</v>
      </c>
      <c r="J97" s="108" t="s">
        <v>3327</v>
      </c>
      <c r="K97" s="110">
        <v>1</v>
      </c>
    </row>
    <row r="98" spans="1:11" x14ac:dyDescent="0.3">
      <c r="A98" s="108" t="s">
        <v>4</v>
      </c>
      <c r="B98" s="108" t="s">
        <v>611</v>
      </c>
      <c r="C98" s="110" t="s">
        <v>3328</v>
      </c>
      <c r="D98" s="108" t="s">
        <v>612</v>
      </c>
      <c r="E98" s="108"/>
      <c r="F98" s="109">
        <v>1</v>
      </c>
      <c r="G98" s="109">
        <v>2</v>
      </c>
      <c r="H98" s="109" t="b">
        <v>1</v>
      </c>
      <c r="I98" s="108" t="s">
        <v>3208</v>
      </c>
      <c r="J98" s="108" t="s">
        <v>3329</v>
      </c>
      <c r="K98" s="110"/>
    </row>
    <row r="99" spans="1:11" x14ac:dyDescent="0.3">
      <c r="A99" s="108" t="s">
        <v>4</v>
      </c>
      <c r="B99" s="108" t="s">
        <v>611</v>
      </c>
      <c r="C99" s="110" t="s">
        <v>3328</v>
      </c>
      <c r="D99" s="108" t="s">
        <v>612</v>
      </c>
      <c r="E99" s="108"/>
      <c r="F99" s="109">
        <v>2</v>
      </c>
      <c r="G99" s="109">
        <v>2</v>
      </c>
      <c r="H99" s="109" t="b">
        <v>1</v>
      </c>
      <c r="I99" s="108" t="s">
        <v>3208</v>
      </c>
      <c r="J99" s="108" t="s">
        <v>3330</v>
      </c>
      <c r="K99" s="110"/>
    </row>
    <row r="100" spans="1:11" x14ac:dyDescent="0.3">
      <c r="A100" s="108" t="s">
        <v>625</v>
      </c>
      <c r="B100" s="108" t="s">
        <v>495</v>
      </c>
      <c r="C100" s="110" t="s">
        <v>3331</v>
      </c>
      <c r="D100" s="108" t="s">
        <v>626</v>
      </c>
      <c r="E100" s="108" t="s">
        <v>3207</v>
      </c>
      <c r="F100" s="109">
        <v>1</v>
      </c>
      <c r="G100" s="109">
        <v>6</v>
      </c>
      <c r="H100" s="109" t="b">
        <v>1</v>
      </c>
      <c r="I100" s="108" t="s">
        <v>3208</v>
      </c>
      <c r="J100" s="108" t="s">
        <v>627</v>
      </c>
      <c r="K100" s="110"/>
    </row>
    <row r="101" spans="1:11" x14ac:dyDescent="0.3">
      <c r="A101" s="108" t="s">
        <v>625</v>
      </c>
      <c r="B101" s="108" t="s">
        <v>495</v>
      </c>
      <c r="C101" s="110" t="s">
        <v>3331</v>
      </c>
      <c r="D101" s="108" t="s">
        <v>626</v>
      </c>
      <c r="E101" s="108"/>
      <c r="F101" s="109">
        <v>2</v>
      </c>
      <c r="G101" s="109">
        <v>6</v>
      </c>
      <c r="H101" s="109" t="b">
        <v>1</v>
      </c>
      <c r="I101" s="108" t="s">
        <v>3208</v>
      </c>
      <c r="J101" s="108" t="s">
        <v>3332</v>
      </c>
      <c r="K101" s="110"/>
    </row>
    <row r="102" spans="1:11" x14ac:dyDescent="0.3">
      <c r="A102" s="108" t="s">
        <v>625</v>
      </c>
      <c r="B102" s="108" t="s">
        <v>495</v>
      </c>
      <c r="C102" s="110" t="s">
        <v>3331</v>
      </c>
      <c r="D102" s="108" t="s">
        <v>626</v>
      </c>
      <c r="E102" s="108"/>
      <c r="F102" s="109">
        <v>3</v>
      </c>
      <c r="G102" s="109">
        <v>6</v>
      </c>
      <c r="H102" s="109" t="b">
        <v>1</v>
      </c>
      <c r="I102" s="108" t="s">
        <v>3208</v>
      </c>
      <c r="J102" s="108" t="s">
        <v>3333</v>
      </c>
      <c r="K102" s="110">
        <v>1</v>
      </c>
    </row>
    <row r="103" spans="1:11" x14ac:dyDescent="0.3">
      <c r="A103" s="108" t="s">
        <v>625</v>
      </c>
      <c r="B103" s="108" t="s">
        <v>495</v>
      </c>
      <c r="C103" s="110" t="s">
        <v>3331</v>
      </c>
      <c r="D103" s="108" t="s">
        <v>626</v>
      </c>
      <c r="E103" s="108"/>
      <c r="F103" s="109">
        <v>4</v>
      </c>
      <c r="G103" s="109">
        <v>6</v>
      </c>
      <c r="H103" s="109" t="b">
        <v>1</v>
      </c>
      <c r="I103" s="108" t="s">
        <v>3208</v>
      </c>
      <c r="J103" s="108" t="s">
        <v>3334</v>
      </c>
      <c r="K103" s="110"/>
    </row>
    <row r="104" spans="1:11" x14ac:dyDescent="0.3">
      <c r="A104" s="108" t="s">
        <v>625</v>
      </c>
      <c r="B104" s="108" t="s">
        <v>495</v>
      </c>
      <c r="C104" s="110" t="s">
        <v>3331</v>
      </c>
      <c r="D104" s="108" t="s">
        <v>626</v>
      </c>
      <c r="E104" s="108"/>
      <c r="F104" s="109">
        <v>5</v>
      </c>
      <c r="G104" s="109">
        <v>6</v>
      </c>
      <c r="H104" s="109" t="b">
        <v>1</v>
      </c>
      <c r="I104" s="108" t="s">
        <v>3208</v>
      </c>
      <c r="J104" s="108" t="s">
        <v>3335</v>
      </c>
      <c r="K104" s="110"/>
    </row>
    <row r="105" spans="1:11" x14ac:dyDescent="0.3">
      <c r="A105" s="108" t="s">
        <v>625</v>
      </c>
      <c r="B105" s="108" t="s">
        <v>495</v>
      </c>
      <c r="C105" s="110" t="s">
        <v>3331</v>
      </c>
      <c r="D105" s="108" t="s">
        <v>626</v>
      </c>
      <c r="E105" s="108"/>
      <c r="F105" s="109">
        <v>6</v>
      </c>
      <c r="G105" s="109">
        <v>6</v>
      </c>
      <c r="H105" s="109" t="b">
        <v>1</v>
      </c>
      <c r="I105" s="108" t="s">
        <v>3208</v>
      </c>
      <c r="J105" s="108" t="s">
        <v>3336</v>
      </c>
      <c r="K105" s="110"/>
    </row>
    <row r="106" spans="1:11" x14ac:dyDescent="0.3">
      <c r="A106" s="108" t="s">
        <v>625</v>
      </c>
      <c r="B106" s="108" t="s">
        <v>633</v>
      </c>
      <c r="C106" s="110" t="s">
        <v>3337</v>
      </c>
      <c r="D106" s="108" t="s">
        <v>634</v>
      </c>
      <c r="E106" s="108"/>
      <c r="F106" s="109">
        <v>1</v>
      </c>
      <c r="G106" s="109">
        <v>1</v>
      </c>
      <c r="H106" s="109" t="b">
        <v>1</v>
      </c>
      <c r="I106" s="108" t="s">
        <v>3208</v>
      </c>
      <c r="J106" s="108" t="s">
        <v>3338</v>
      </c>
      <c r="K106" s="110"/>
    </row>
    <row r="107" spans="1:11" x14ac:dyDescent="0.3">
      <c r="A107" s="108" t="s">
        <v>625</v>
      </c>
      <c r="B107" s="108" t="s">
        <v>548</v>
      </c>
      <c r="C107" s="110" t="s">
        <v>3339</v>
      </c>
      <c r="D107" s="108" t="s">
        <v>632</v>
      </c>
      <c r="E107" s="108"/>
      <c r="F107" s="109">
        <v>1</v>
      </c>
      <c r="G107" s="109">
        <v>1</v>
      </c>
      <c r="H107" s="109" t="b">
        <v>1</v>
      </c>
      <c r="I107" s="108" t="s">
        <v>3208</v>
      </c>
      <c r="J107" s="108" t="s">
        <v>3340</v>
      </c>
      <c r="K107" s="110"/>
    </row>
    <row r="108" spans="1:11" x14ac:dyDescent="0.3">
      <c r="A108" s="108" t="s">
        <v>625</v>
      </c>
      <c r="B108" s="108" t="s">
        <v>572</v>
      </c>
      <c r="C108" s="110" t="s">
        <v>3341</v>
      </c>
      <c r="D108" s="108" t="s">
        <v>628</v>
      </c>
      <c r="E108" s="108" t="s">
        <v>3207</v>
      </c>
      <c r="F108" s="109">
        <v>1</v>
      </c>
      <c r="G108" s="109">
        <v>2</v>
      </c>
      <c r="H108" s="109" t="b">
        <v>1</v>
      </c>
      <c r="I108" s="108" t="s">
        <v>3208</v>
      </c>
      <c r="J108" s="108" t="s">
        <v>629</v>
      </c>
      <c r="K108" s="110"/>
    </row>
    <row r="109" spans="1:11" x14ac:dyDescent="0.3">
      <c r="A109" s="108" t="s">
        <v>625</v>
      </c>
      <c r="B109" s="108" t="s">
        <v>572</v>
      </c>
      <c r="C109" s="110" t="s">
        <v>3341</v>
      </c>
      <c r="D109" s="108" t="s">
        <v>628</v>
      </c>
      <c r="E109" s="108"/>
      <c r="F109" s="109">
        <v>2</v>
      </c>
      <c r="G109" s="109">
        <v>2</v>
      </c>
      <c r="H109" s="109" t="b">
        <v>1</v>
      </c>
      <c r="I109" s="108" t="s">
        <v>3208</v>
      </c>
      <c r="J109" s="108" t="s">
        <v>3342</v>
      </c>
      <c r="K109" s="110">
        <v>1</v>
      </c>
    </row>
    <row r="110" spans="1:11" x14ac:dyDescent="0.3">
      <c r="A110" s="108" t="s">
        <v>625</v>
      </c>
      <c r="B110" s="108" t="s">
        <v>630</v>
      </c>
      <c r="C110" s="110" t="s">
        <v>3343</v>
      </c>
      <c r="D110" s="108" t="s">
        <v>631</v>
      </c>
      <c r="E110" s="108"/>
      <c r="F110" s="109">
        <v>1</v>
      </c>
      <c r="G110" s="109">
        <v>2</v>
      </c>
      <c r="H110" s="109" t="b">
        <v>1</v>
      </c>
      <c r="I110" s="108" t="s">
        <v>3208</v>
      </c>
      <c r="J110" s="108" t="s">
        <v>3344</v>
      </c>
      <c r="K110" s="110"/>
    </row>
    <row r="111" spans="1:11" x14ac:dyDescent="0.3">
      <c r="A111" s="108" t="s">
        <v>625</v>
      </c>
      <c r="B111" s="108" t="s">
        <v>630</v>
      </c>
      <c r="C111" s="110" t="s">
        <v>3343</v>
      </c>
      <c r="D111" s="108" t="s">
        <v>631</v>
      </c>
      <c r="E111" s="108"/>
      <c r="F111" s="109">
        <v>2</v>
      </c>
      <c r="G111" s="109">
        <v>2</v>
      </c>
      <c r="H111" s="109" t="b">
        <v>1</v>
      </c>
      <c r="I111" s="108" t="s">
        <v>3208</v>
      </c>
      <c r="J111" s="108" t="s">
        <v>3345</v>
      </c>
      <c r="K111" s="110"/>
    </row>
    <row r="112" spans="1:11" x14ac:dyDescent="0.3">
      <c r="A112" s="108" t="s">
        <v>5</v>
      </c>
      <c r="B112" s="108" t="s">
        <v>495</v>
      </c>
      <c r="C112" s="110" t="s">
        <v>3346</v>
      </c>
      <c r="D112" s="108" t="s">
        <v>643</v>
      </c>
      <c r="E112" s="108"/>
      <c r="F112" s="109">
        <v>1</v>
      </c>
      <c r="G112" s="109">
        <v>1</v>
      </c>
      <c r="H112" s="109" t="b">
        <v>1</v>
      </c>
      <c r="I112" s="108" t="s">
        <v>3208</v>
      </c>
      <c r="J112" s="108" t="s">
        <v>3347</v>
      </c>
      <c r="K112" s="110"/>
    </row>
    <row r="113" spans="1:11" x14ac:dyDescent="0.3">
      <c r="A113" s="108" t="s">
        <v>5</v>
      </c>
      <c r="B113" s="108" t="s">
        <v>636</v>
      </c>
      <c r="C113" s="110" t="s">
        <v>3348</v>
      </c>
      <c r="D113" s="108" t="s">
        <v>637</v>
      </c>
      <c r="E113" s="108" t="s">
        <v>3207</v>
      </c>
      <c r="F113" s="109">
        <v>1</v>
      </c>
      <c r="G113" s="109">
        <v>5</v>
      </c>
      <c r="H113" s="109" t="b">
        <v>1</v>
      </c>
      <c r="I113" s="108" t="s">
        <v>3208</v>
      </c>
      <c r="J113" s="108" t="s">
        <v>638</v>
      </c>
      <c r="K113" s="110"/>
    </row>
    <row r="114" spans="1:11" x14ac:dyDescent="0.3">
      <c r="A114" s="108" t="s">
        <v>5</v>
      </c>
      <c r="B114" s="108" t="s">
        <v>636</v>
      </c>
      <c r="C114" s="110" t="s">
        <v>3348</v>
      </c>
      <c r="D114" s="108" t="s">
        <v>637</v>
      </c>
      <c r="E114" s="108"/>
      <c r="F114" s="109">
        <v>2</v>
      </c>
      <c r="G114" s="109">
        <v>5</v>
      </c>
      <c r="H114" s="109" t="b">
        <v>1</v>
      </c>
      <c r="I114" s="108" t="s">
        <v>3208</v>
      </c>
      <c r="J114" s="108" t="s">
        <v>3349</v>
      </c>
      <c r="K114" s="110"/>
    </row>
    <row r="115" spans="1:11" x14ac:dyDescent="0.3">
      <c r="A115" s="108" t="s">
        <v>5</v>
      </c>
      <c r="B115" s="108" t="s">
        <v>636</v>
      </c>
      <c r="C115" s="110" t="s">
        <v>3348</v>
      </c>
      <c r="D115" s="108" t="s">
        <v>637</v>
      </c>
      <c r="E115" s="108"/>
      <c r="F115" s="109">
        <v>3</v>
      </c>
      <c r="G115" s="109">
        <v>5</v>
      </c>
      <c r="H115" s="109" t="b">
        <v>1</v>
      </c>
      <c r="I115" s="108" t="s">
        <v>3208</v>
      </c>
      <c r="J115" s="108" t="s">
        <v>3350</v>
      </c>
      <c r="K115" s="110">
        <v>1</v>
      </c>
    </row>
    <row r="116" spans="1:11" x14ac:dyDescent="0.3">
      <c r="A116" s="108" t="s">
        <v>5</v>
      </c>
      <c r="B116" s="108" t="s">
        <v>636</v>
      </c>
      <c r="C116" s="110" t="s">
        <v>3348</v>
      </c>
      <c r="D116" s="108" t="s">
        <v>637</v>
      </c>
      <c r="E116" s="108"/>
      <c r="F116" s="109">
        <v>4</v>
      </c>
      <c r="G116" s="109">
        <v>5</v>
      </c>
      <c r="H116" s="109" t="b">
        <v>1</v>
      </c>
      <c r="I116" s="108" t="s">
        <v>3208</v>
      </c>
      <c r="J116" s="108" t="s">
        <v>3351</v>
      </c>
      <c r="K116" s="110"/>
    </row>
    <row r="117" spans="1:11" x14ac:dyDescent="0.3">
      <c r="A117" s="108" t="s">
        <v>5</v>
      </c>
      <c r="B117" s="108" t="s">
        <v>636</v>
      </c>
      <c r="C117" s="110" t="s">
        <v>3348</v>
      </c>
      <c r="D117" s="108" t="s">
        <v>637</v>
      </c>
      <c r="E117" s="108"/>
      <c r="F117" s="109">
        <v>5</v>
      </c>
      <c r="G117" s="109">
        <v>5</v>
      </c>
      <c r="H117" s="109" t="b">
        <v>1</v>
      </c>
      <c r="I117" s="108" t="s">
        <v>3208</v>
      </c>
      <c r="J117" s="108" t="s">
        <v>3352</v>
      </c>
      <c r="K117" s="110"/>
    </row>
    <row r="118" spans="1:11" x14ac:dyDescent="0.3">
      <c r="A118" s="108" t="s">
        <v>5</v>
      </c>
      <c r="B118" s="108" t="s">
        <v>602</v>
      </c>
      <c r="C118" s="110" t="s">
        <v>3353</v>
      </c>
      <c r="D118" s="108" t="s">
        <v>602</v>
      </c>
      <c r="E118" s="108"/>
      <c r="F118" s="109">
        <v>1</v>
      </c>
      <c r="G118" s="109">
        <v>2</v>
      </c>
      <c r="H118" s="109" t="b">
        <v>1</v>
      </c>
      <c r="I118" s="108" t="s">
        <v>3208</v>
      </c>
      <c r="J118" s="108" t="s">
        <v>3354</v>
      </c>
      <c r="K118" s="110"/>
    </row>
    <row r="119" spans="1:11" x14ac:dyDescent="0.3">
      <c r="A119" s="108" t="s">
        <v>5</v>
      </c>
      <c r="B119" s="108" t="s">
        <v>602</v>
      </c>
      <c r="C119" s="110" t="s">
        <v>3353</v>
      </c>
      <c r="D119" s="108" t="s">
        <v>602</v>
      </c>
      <c r="E119" s="108"/>
      <c r="F119" s="109">
        <v>2</v>
      </c>
      <c r="G119" s="109">
        <v>2</v>
      </c>
      <c r="H119" s="109" t="b">
        <v>1</v>
      </c>
      <c r="I119" s="108" t="s">
        <v>3208</v>
      </c>
      <c r="J119" s="108" t="s">
        <v>3355</v>
      </c>
      <c r="K119" s="110">
        <v>1</v>
      </c>
    </row>
    <row r="120" spans="1:11" x14ac:dyDescent="0.3">
      <c r="A120" s="108" t="s">
        <v>5</v>
      </c>
      <c r="B120" s="108" t="s">
        <v>581</v>
      </c>
      <c r="C120" s="110" t="s">
        <v>3356</v>
      </c>
      <c r="D120" s="108" t="s">
        <v>644</v>
      </c>
      <c r="E120" s="108"/>
      <c r="F120" s="109">
        <v>1</v>
      </c>
      <c r="G120" s="109">
        <v>1</v>
      </c>
      <c r="H120" s="109" t="b">
        <v>1</v>
      </c>
      <c r="I120" s="108" t="s">
        <v>3208</v>
      </c>
      <c r="J120" s="108" t="s">
        <v>3357</v>
      </c>
      <c r="K120" s="110"/>
    </row>
    <row r="121" spans="1:11" x14ac:dyDescent="0.3">
      <c r="A121" s="108" t="s">
        <v>5</v>
      </c>
      <c r="B121" s="108" t="s">
        <v>508</v>
      </c>
      <c r="C121" s="110" t="s">
        <v>3358</v>
      </c>
      <c r="D121" s="108" t="s">
        <v>639</v>
      </c>
      <c r="E121" s="108" t="s">
        <v>3207</v>
      </c>
      <c r="F121" s="109">
        <v>1</v>
      </c>
      <c r="G121" s="109">
        <v>4</v>
      </c>
      <c r="H121" s="109" t="b">
        <v>1</v>
      </c>
      <c r="I121" s="108" t="s">
        <v>3208</v>
      </c>
      <c r="J121" s="108" t="s">
        <v>640</v>
      </c>
      <c r="K121" s="110"/>
    </row>
    <row r="122" spans="1:11" x14ac:dyDescent="0.3">
      <c r="A122" s="108" t="s">
        <v>5</v>
      </c>
      <c r="B122" s="108" t="s">
        <v>508</v>
      </c>
      <c r="C122" s="110" t="s">
        <v>3358</v>
      </c>
      <c r="D122" s="108" t="s">
        <v>639</v>
      </c>
      <c r="E122" s="108"/>
      <c r="F122" s="109">
        <v>2</v>
      </c>
      <c r="G122" s="109">
        <v>4</v>
      </c>
      <c r="H122" s="109" t="b">
        <v>1</v>
      </c>
      <c r="I122" s="108" t="s">
        <v>3208</v>
      </c>
      <c r="J122" s="108" t="s">
        <v>3359</v>
      </c>
      <c r="K122" s="110"/>
    </row>
    <row r="123" spans="1:11" x14ac:dyDescent="0.3">
      <c r="A123" s="108" t="s">
        <v>5</v>
      </c>
      <c r="B123" s="108" t="s">
        <v>508</v>
      </c>
      <c r="C123" s="110" t="s">
        <v>3358</v>
      </c>
      <c r="D123" s="108" t="s">
        <v>639</v>
      </c>
      <c r="E123" s="108"/>
      <c r="F123" s="109">
        <v>3</v>
      </c>
      <c r="G123" s="109">
        <v>4</v>
      </c>
      <c r="H123" s="109" t="b">
        <v>1</v>
      </c>
      <c r="I123" s="108" t="s">
        <v>3208</v>
      </c>
      <c r="J123" s="108" t="s">
        <v>3360</v>
      </c>
      <c r="K123" s="110">
        <v>1</v>
      </c>
    </row>
    <row r="124" spans="1:11" x14ac:dyDescent="0.3">
      <c r="A124" s="108" t="s">
        <v>5</v>
      </c>
      <c r="B124" s="108" t="s">
        <v>508</v>
      </c>
      <c r="C124" s="110" t="s">
        <v>3358</v>
      </c>
      <c r="D124" s="108" t="s">
        <v>639</v>
      </c>
      <c r="E124" s="108"/>
      <c r="F124" s="109">
        <v>4</v>
      </c>
      <c r="G124" s="109">
        <v>4</v>
      </c>
      <c r="H124" s="109" t="b">
        <v>1</v>
      </c>
      <c r="I124" s="108" t="s">
        <v>3208</v>
      </c>
      <c r="J124" s="108" t="s">
        <v>3361</v>
      </c>
      <c r="K124" s="110"/>
    </row>
    <row r="125" spans="1:11" x14ac:dyDescent="0.3">
      <c r="A125" s="108" t="s">
        <v>5</v>
      </c>
      <c r="B125" s="108" t="s">
        <v>641</v>
      </c>
      <c r="C125" s="110" t="s">
        <v>3362</v>
      </c>
      <c r="D125" s="108" t="s">
        <v>642</v>
      </c>
      <c r="E125" s="108"/>
      <c r="F125" s="109">
        <v>1</v>
      </c>
      <c r="G125" s="109">
        <v>2</v>
      </c>
      <c r="H125" s="109" t="b">
        <v>1</v>
      </c>
      <c r="I125" s="108" t="s">
        <v>3208</v>
      </c>
      <c r="J125" s="108" t="s">
        <v>3363</v>
      </c>
      <c r="K125" s="110"/>
    </row>
    <row r="126" spans="1:11" x14ac:dyDescent="0.3">
      <c r="A126" s="108" t="s">
        <v>5</v>
      </c>
      <c r="B126" s="108" t="s">
        <v>641</v>
      </c>
      <c r="C126" s="110" t="s">
        <v>3362</v>
      </c>
      <c r="D126" s="108" t="s">
        <v>642</v>
      </c>
      <c r="E126" s="108"/>
      <c r="F126" s="109">
        <v>2</v>
      </c>
      <c r="G126" s="109">
        <v>2</v>
      </c>
      <c r="H126" s="109" t="b">
        <v>1</v>
      </c>
      <c r="I126" s="108" t="s">
        <v>3208</v>
      </c>
      <c r="J126" s="108" t="s">
        <v>3364</v>
      </c>
      <c r="K126" s="110"/>
    </row>
    <row r="127" spans="1:11" x14ac:dyDescent="0.3">
      <c r="A127" s="108" t="s">
        <v>5</v>
      </c>
      <c r="B127" s="108" t="s">
        <v>546</v>
      </c>
      <c r="C127" s="110" t="s">
        <v>3365</v>
      </c>
      <c r="D127" s="108" t="s">
        <v>620</v>
      </c>
      <c r="E127" s="108"/>
      <c r="F127" s="109">
        <v>1</v>
      </c>
      <c r="G127" s="109">
        <v>2</v>
      </c>
      <c r="H127" s="109" t="b">
        <v>1</v>
      </c>
      <c r="I127" s="108" t="s">
        <v>3208</v>
      </c>
      <c r="J127" s="108" t="s">
        <v>3366</v>
      </c>
      <c r="K127" s="110"/>
    </row>
    <row r="128" spans="1:11" x14ac:dyDescent="0.3">
      <c r="A128" s="108" t="s">
        <v>5</v>
      </c>
      <c r="B128" s="108" t="s">
        <v>546</v>
      </c>
      <c r="C128" s="110" t="s">
        <v>3365</v>
      </c>
      <c r="D128" s="108" t="s">
        <v>620</v>
      </c>
      <c r="E128" s="108"/>
      <c r="F128" s="109">
        <v>2</v>
      </c>
      <c r="G128" s="109">
        <v>2</v>
      </c>
      <c r="H128" s="109" t="b">
        <v>1</v>
      </c>
      <c r="I128" s="108" t="s">
        <v>3208</v>
      </c>
      <c r="J128" s="108" t="s">
        <v>3367</v>
      </c>
      <c r="K128" s="110"/>
    </row>
    <row r="129" spans="1:11" x14ac:dyDescent="0.3">
      <c r="A129" s="108" t="s">
        <v>651</v>
      </c>
      <c r="B129" s="108" t="s">
        <v>660</v>
      </c>
      <c r="C129" s="110" t="s">
        <v>3368</v>
      </c>
      <c r="D129" s="108" t="s">
        <v>661</v>
      </c>
      <c r="E129" s="108"/>
      <c r="F129" s="109">
        <v>1</v>
      </c>
      <c r="G129" s="109">
        <v>1</v>
      </c>
      <c r="H129" s="109" t="b">
        <v>1</v>
      </c>
      <c r="I129" s="108" t="s">
        <v>3208</v>
      </c>
      <c r="J129" s="108" t="s">
        <v>3369</v>
      </c>
      <c r="K129" s="110"/>
    </row>
    <row r="130" spans="1:11" x14ac:dyDescent="0.3">
      <c r="A130" s="108" t="s">
        <v>651</v>
      </c>
      <c r="B130" s="108" t="s">
        <v>506</v>
      </c>
      <c r="C130" s="110" t="s">
        <v>3370</v>
      </c>
      <c r="D130" s="108" t="s">
        <v>653</v>
      </c>
      <c r="E130" s="108"/>
      <c r="F130" s="109">
        <v>1</v>
      </c>
      <c r="G130" s="109">
        <v>2</v>
      </c>
      <c r="H130" s="109" t="b">
        <v>1</v>
      </c>
      <c r="I130" s="108" t="s">
        <v>3208</v>
      </c>
      <c r="J130" s="108" t="s">
        <v>3371</v>
      </c>
      <c r="K130" s="110"/>
    </row>
    <row r="131" spans="1:11" x14ac:dyDescent="0.3">
      <c r="A131" s="108" t="s">
        <v>651</v>
      </c>
      <c r="B131" s="108" t="s">
        <v>506</v>
      </c>
      <c r="C131" s="110" t="s">
        <v>3370</v>
      </c>
      <c r="D131" s="108" t="s">
        <v>653</v>
      </c>
      <c r="E131" s="108"/>
      <c r="F131" s="109">
        <v>2</v>
      </c>
      <c r="G131" s="109">
        <v>2</v>
      </c>
      <c r="H131" s="109" t="b">
        <v>1</v>
      </c>
      <c r="I131" s="108" t="s">
        <v>3208</v>
      </c>
      <c r="J131" s="108" t="s">
        <v>3372</v>
      </c>
      <c r="K131" s="110"/>
    </row>
    <row r="132" spans="1:11" x14ac:dyDescent="0.3">
      <c r="A132" s="108" t="s">
        <v>651</v>
      </c>
      <c r="B132" s="108" t="s">
        <v>554</v>
      </c>
      <c r="C132" s="110" t="s">
        <v>3373</v>
      </c>
      <c r="D132" s="108" t="s">
        <v>657</v>
      </c>
      <c r="E132" s="108"/>
      <c r="F132" s="109">
        <v>1</v>
      </c>
      <c r="G132" s="109">
        <v>1</v>
      </c>
      <c r="H132" s="109" t="b">
        <v>1</v>
      </c>
      <c r="I132" s="108" t="s">
        <v>3208</v>
      </c>
      <c r="J132" s="108" t="s">
        <v>3374</v>
      </c>
      <c r="K132" s="110"/>
    </row>
    <row r="133" spans="1:11" x14ac:dyDescent="0.3">
      <c r="A133" s="108" t="s">
        <v>651</v>
      </c>
      <c r="B133" s="108" t="s">
        <v>654</v>
      </c>
      <c r="C133" s="110" t="s">
        <v>3375</v>
      </c>
      <c r="D133" s="108" t="s">
        <v>655</v>
      </c>
      <c r="E133" s="108"/>
      <c r="F133" s="109">
        <v>1</v>
      </c>
      <c r="G133" s="109">
        <v>2</v>
      </c>
      <c r="H133" s="109" t="b">
        <v>1</v>
      </c>
      <c r="I133" s="108" t="s">
        <v>3208</v>
      </c>
      <c r="J133" s="108" t="s">
        <v>3376</v>
      </c>
      <c r="K133" s="110"/>
    </row>
    <row r="134" spans="1:11" x14ac:dyDescent="0.3">
      <c r="A134" s="108" t="s">
        <v>651</v>
      </c>
      <c r="B134" s="108" t="s">
        <v>654</v>
      </c>
      <c r="C134" s="110" t="s">
        <v>3375</v>
      </c>
      <c r="D134" s="108" t="s">
        <v>655</v>
      </c>
      <c r="E134" s="108"/>
      <c r="F134" s="109">
        <v>2</v>
      </c>
      <c r="G134" s="109">
        <v>2</v>
      </c>
      <c r="H134" s="109" t="b">
        <v>1</v>
      </c>
      <c r="I134" s="108" t="s">
        <v>3208</v>
      </c>
      <c r="J134" s="108" t="s">
        <v>3377</v>
      </c>
      <c r="K134" s="110"/>
    </row>
    <row r="135" spans="1:11" x14ac:dyDescent="0.3">
      <c r="A135" s="108" t="s">
        <v>651</v>
      </c>
      <c r="B135" s="108" t="s">
        <v>525</v>
      </c>
      <c r="C135" s="110" t="s">
        <v>3378</v>
      </c>
      <c r="D135" s="108" t="s">
        <v>652</v>
      </c>
      <c r="E135" s="108" t="s">
        <v>3207</v>
      </c>
      <c r="F135" s="109">
        <v>1</v>
      </c>
      <c r="G135" s="109">
        <v>3</v>
      </c>
      <c r="H135" s="109" t="b">
        <v>1</v>
      </c>
      <c r="I135" s="108" t="s">
        <v>3208</v>
      </c>
      <c r="J135" s="108" t="s">
        <v>3379</v>
      </c>
      <c r="K135" s="110"/>
    </row>
    <row r="136" spans="1:11" x14ac:dyDescent="0.3">
      <c r="A136" s="108" t="s">
        <v>651</v>
      </c>
      <c r="B136" s="108" t="s">
        <v>525</v>
      </c>
      <c r="C136" s="110" t="s">
        <v>3378</v>
      </c>
      <c r="D136" s="108" t="s">
        <v>652</v>
      </c>
      <c r="E136" s="108"/>
      <c r="F136" s="109">
        <v>2</v>
      </c>
      <c r="G136" s="109">
        <v>3</v>
      </c>
      <c r="H136" s="109" t="b">
        <v>1</v>
      </c>
      <c r="I136" s="108" t="s">
        <v>3208</v>
      </c>
      <c r="J136" s="108" t="s">
        <v>3380</v>
      </c>
      <c r="K136" s="110"/>
    </row>
    <row r="137" spans="1:11" x14ac:dyDescent="0.3">
      <c r="A137" s="108" t="s">
        <v>651</v>
      </c>
      <c r="B137" s="108" t="s">
        <v>525</v>
      </c>
      <c r="C137" s="110" t="s">
        <v>3378</v>
      </c>
      <c r="D137" s="108" t="s">
        <v>652</v>
      </c>
      <c r="E137" s="108"/>
      <c r="F137" s="109">
        <v>3</v>
      </c>
      <c r="G137" s="109">
        <v>3</v>
      </c>
      <c r="H137" s="109" t="b">
        <v>1</v>
      </c>
      <c r="I137" s="108" t="s">
        <v>3208</v>
      </c>
      <c r="J137" s="108" t="s">
        <v>3381</v>
      </c>
      <c r="K137" s="110"/>
    </row>
    <row r="138" spans="1:11" x14ac:dyDescent="0.3">
      <c r="A138" s="108" t="s">
        <v>651</v>
      </c>
      <c r="B138" s="108" t="s">
        <v>503</v>
      </c>
      <c r="C138" s="110" t="s">
        <v>3382</v>
      </c>
      <c r="D138" s="108" t="s">
        <v>656</v>
      </c>
      <c r="E138" s="108"/>
      <c r="F138" s="109">
        <v>1</v>
      </c>
      <c r="G138" s="109">
        <v>1</v>
      </c>
      <c r="H138" s="109" t="b">
        <v>1</v>
      </c>
      <c r="I138" s="108" t="s">
        <v>3208</v>
      </c>
      <c r="J138" s="108" t="s">
        <v>3383</v>
      </c>
      <c r="K138" s="110"/>
    </row>
    <row r="139" spans="1:11" x14ac:dyDescent="0.3">
      <c r="A139" s="108" t="s">
        <v>651</v>
      </c>
      <c r="B139" s="108" t="s">
        <v>583</v>
      </c>
      <c r="C139" s="110" t="s">
        <v>3384</v>
      </c>
      <c r="D139" s="108" t="s">
        <v>670</v>
      </c>
      <c r="E139" s="108" t="s">
        <v>3207</v>
      </c>
      <c r="F139" s="109">
        <v>1</v>
      </c>
      <c r="G139" s="109">
        <v>1</v>
      </c>
      <c r="H139" s="109" t="b">
        <v>1</v>
      </c>
      <c r="I139" s="108" t="s">
        <v>3208</v>
      </c>
      <c r="J139" s="108" t="s">
        <v>671</v>
      </c>
      <c r="K139" s="110"/>
    </row>
    <row r="140" spans="1:11" x14ac:dyDescent="0.3">
      <c r="A140" s="108" t="s">
        <v>651</v>
      </c>
      <c r="B140" s="108" t="s">
        <v>611</v>
      </c>
      <c r="C140" s="110" t="s">
        <v>3385</v>
      </c>
      <c r="D140" s="108" t="s">
        <v>658</v>
      </c>
      <c r="E140" s="108" t="s">
        <v>3207</v>
      </c>
      <c r="F140" s="109">
        <v>1</v>
      </c>
      <c r="G140" s="109">
        <v>1</v>
      </c>
      <c r="H140" s="109" t="b">
        <v>1</v>
      </c>
      <c r="I140" s="108" t="s">
        <v>3208</v>
      </c>
      <c r="J140" s="108" t="s">
        <v>659</v>
      </c>
      <c r="K140" s="110"/>
    </row>
    <row r="141" spans="1:11" x14ac:dyDescent="0.3">
      <c r="A141" s="108" t="s">
        <v>672</v>
      </c>
      <c r="B141" s="108" t="s">
        <v>548</v>
      </c>
      <c r="C141" s="110" t="s">
        <v>3386</v>
      </c>
      <c r="D141" s="108" t="s">
        <v>673</v>
      </c>
      <c r="E141" s="108"/>
      <c r="F141" s="109">
        <v>1</v>
      </c>
      <c r="G141" s="109">
        <v>3</v>
      </c>
      <c r="H141" s="109" t="b">
        <v>1</v>
      </c>
      <c r="I141" s="108" t="s">
        <v>3208</v>
      </c>
      <c r="J141" s="108" t="s">
        <v>3387</v>
      </c>
      <c r="K141" s="110"/>
    </row>
    <row r="142" spans="1:11" x14ac:dyDescent="0.3">
      <c r="A142" s="108" t="s">
        <v>672</v>
      </c>
      <c r="B142" s="108" t="s">
        <v>548</v>
      </c>
      <c r="C142" s="110" t="s">
        <v>3386</v>
      </c>
      <c r="D142" s="108" t="s">
        <v>673</v>
      </c>
      <c r="E142" s="108"/>
      <c r="F142" s="109">
        <v>2</v>
      </c>
      <c r="G142" s="109">
        <v>3</v>
      </c>
      <c r="H142" s="109" t="b">
        <v>1</v>
      </c>
      <c r="I142" s="108" t="s">
        <v>3208</v>
      </c>
      <c r="J142" s="108" t="s">
        <v>3388</v>
      </c>
      <c r="K142" s="110">
        <v>1</v>
      </c>
    </row>
    <row r="143" spans="1:11" x14ac:dyDescent="0.3">
      <c r="A143" s="108" t="s">
        <v>672</v>
      </c>
      <c r="B143" s="108" t="s">
        <v>548</v>
      </c>
      <c r="C143" s="110" t="s">
        <v>3386</v>
      </c>
      <c r="D143" s="108" t="s">
        <v>673</v>
      </c>
      <c r="E143" s="108"/>
      <c r="F143" s="109">
        <v>3</v>
      </c>
      <c r="G143" s="109">
        <v>3</v>
      </c>
      <c r="H143" s="109" t="b">
        <v>1</v>
      </c>
      <c r="I143" s="108" t="s">
        <v>3208</v>
      </c>
      <c r="J143" s="108" t="s">
        <v>3389</v>
      </c>
      <c r="K143" s="110">
        <v>1</v>
      </c>
    </row>
    <row r="144" spans="1:11" x14ac:dyDescent="0.3">
      <c r="A144" s="108" t="s">
        <v>672</v>
      </c>
      <c r="B144" s="108" t="s">
        <v>676</v>
      </c>
      <c r="C144" s="110" t="s">
        <v>3390</v>
      </c>
      <c r="D144" s="108" t="s">
        <v>677</v>
      </c>
      <c r="E144" s="108" t="s">
        <v>3207</v>
      </c>
      <c r="F144" s="109">
        <v>1</v>
      </c>
      <c r="G144" s="109">
        <v>3</v>
      </c>
      <c r="H144" s="109" t="b">
        <v>1</v>
      </c>
      <c r="I144" s="108" t="s">
        <v>3208</v>
      </c>
      <c r="J144" s="108" t="s">
        <v>678</v>
      </c>
      <c r="K144" s="110"/>
    </row>
    <row r="145" spans="1:11" x14ac:dyDescent="0.3">
      <c r="A145" s="108" t="s">
        <v>672</v>
      </c>
      <c r="B145" s="108" t="s">
        <v>676</v>
      </c>
      <c r="C145" s="110" t="s">
        <v>3390</v>
      </c>
      <c r="D145" s="108" t="s">
        <v>677</v>
      </c>
      <c r="E145" s="108"/>
      <c r="F145" s="109">
        <v>2</v>
      </c>
      <c r="G145" s="109">
        <v>3</v>
      </c>
      <c r="H145" s="109" t="b">
        <v>1</v>
      </c>
      <c r="I145" s="108" t="s">
        <v>3208</v>
      </c>
      <c r="J145" s="108" t="s">
        <v>3391</v>
      </c>
      <c r="K145" s="110"/>
    </row>
    <row r="146" spans="1:11" x14ac:dyDescent="0.3">
      <c r="A146" s="108" t="s">
        <v>672</v>
      </c>
      <c r="B146" s="108" t="s">
        <v>676</v>
      </c>
      <c r="C146" s="110" t="s">
        <v>3390</v>
      </c>
      <c r="D146" s="108" t="s">
        <v>677</v>
      </c>
      <c r="E146" s="108"/>
      <c r="F146" s="109">
        <v>3</v>
      </c>
      <c r="G146" s="109">
        <v>3</v>
      </c>
      <c r="H146" s="109" t="b">
        <v>1</v>
      </c>
      <c r="I146" s="108" t="s">
        <v>3208</v>
      </c>
      <c r="J146" s="108" t="s">
        <v>3392</v>
      </c>
      <c r="K146" s="110"/>
    </row>
    <row r="147" spans="1:11" x14ac:dyDescent="0.3">
      <c r="A147" s="108" t="s">
        <v>672</v>
      </c>
      <c r="B147" s="108" t="s">
        <v>503</v>
      </c>
      <c r="C147" s="110" t="s">
        <v>3393</v>
      </c>
      <c r="D147" s="108" t="s">
        <v>674</v>
      </c>
      <c r="E147" s="108" t="s">
        <v>3207</v>
      </c>
      <c r="F147" s="109">
        <v>1</v>
      </c>
      <c r="G147" s="109">
        <v>2</v>
      </c>
      <c r="H147" s="109" t="b">
        <v>1</v>
      </c>
      <c r="I147" s="108" t="s">
        <v>3208</v>
      </c>
      <c r="J147" s="108" t="s">
        <v>675</v>
      </c>
      <c r="K147" s="110"/>
    </row>
    <row r="148" spans="1:11" x14ac:dyDescent="0.3">
      <c r="A148" s="108" t="s">
        <v>672</v>
      </c>
      <c r="B148" s="108" t="s">
        <v>503</v>
      </c>
      <c r="C148" s="110" t="s">
        <v>3393</v>
      </c>
      <c r="D148" s="108" t="s">
        <v>674</v>
      </c>
      <c r="E148" s="108"/>
      <c r="F148" s="109">
        <v>2</v>
      </c>
      <c r="G148" s="109">
        <v>2</v>
      </c>
      <c r="H148" s="109" t="b">
        <v>1</v>
      </c>
      <c r="I148" s="108" t="s">
        <v>3208</v>
      </c>
      <c r="J148" s="108" t="s">
        <v>3394</v>
      </c>
      <c r="K148" s="110"/>
    </row>
    <row r="149" spans="1:11" x14ac:dyDescent="0.3">
      <c r="A149" s="108" t="s">
        <v>672</v>
      </c>
      <c r="B149" s="108" t="s">
        <v>546</v>
      </c>
      <c r="C149" s="110" t="s">
        <v>3395</v>
      </c>
      <c r="D149" s="108" t="s">
        <v>547</v>
      </c>
      <c r="E149" s="108"/>
      <c r="F149" s="109">
        <v>1</v>
      </c>
      <c r="G149" s="109">
        <v>2</v>
      </c>
      <c r="H149" s="109" t="b">
        <v>1</v>
      </c>
      <c r="I149" s="108" t="s">
        <v>3208</v>
      </c>
      <c r="J149" s="108" t="s">
        <v>3396</v>
      </c>
      <c r="K149" s="110"/>
    </row>
    <row r="150" spans="1:11" x14ac:dyDescent="0.3">
      <c r="A150" s="108" t="s">
        <v>672</v>
      </c>
      <c r="B150" s="108" t="s">
        <v>546</v>
      </c>
      <c r="C150" s="110" t="s">
        <v>3395</v>
      </c>
      <c r="D150" s="108" t="s">
        <v>547</v>
      </c>
      <c r="E150" s="108"/>
      <c r="F150" s="109">
        <v>2</v>
      </c>
      <c r="G150" s="109">
        <v>2</v>
      </c>
      <c r="H150" s="109" t="b">
        <v>1</v>
      </c>
      <c r="I150" s="108" t="s">
        <v>3208</v>
      </c>
      <c r="J150" s="108" t="s">
        <v>3397</v>
      </c>
      <c r="K150" s="110"/>
    </row>
    <row r="151" spans="1:11" x14ac:dyDescent="0.3">
      <c r="A151" s="108" t="s">
        <v>6</v>
      </c>
      <c r="B151" s="108" t="s">
        <v>684</v>
      </c>
      <c r="C151" s="110" t="s">
        <v>3398</v>
      </c>
      <c r="D151" s="108" t="s">
        <v>685</v>
      </c>
      <c r="E151" s="108" t="s">
        <v>3207</v>
      </c>
      <c r="F151" s="109">
        <v>1</v>
      </c>
      <c r="G151" s="109">
        <v>7</v>
      </c>
      <c r="H151" s="109" t="b">
        <v>1</v>
      </c>
      <c r="I151" s="108" t="s">
        <v>3208</v>
      </c>
      <c r="J151" s="108" t="s">
        <v>686</v>
      </c>
      <c r="K151" s="110"/>
    </row>
    <row r="152" spans="1:11" x14ac:dyDescent="0.3">
      <c r="A152" s="108" t="s">
        <v>6</v>
      </c>
      <c r="B152" s="108" t="s">
        <v>684</v>
      </c>
      <c r="C152" s="110" t="s">
        <v>3398</v>
      </c>
      <c r="D152" s="108" t="s">
        <v>685</v>
      </c>
      <c r="E152" s="108"/>
      <c r="F152" s="109">
        <v>2</v>
      </c>
      <c r="G152" s="109">
        <v>7</v>
      </c>
      <c r="H152" s="109" t="b">
        <v>1</v>
      </c>
      <c r="I152" s="108" t="s">
        <v>3208</v>
      </c>
      <c r="J152" s="108" t="s">
        <v>3399</v>
      </c>
      <c r="K152" s="110"/>
    </row>
    <row r="153" spans="1:11" x14ac:dyDescent="0.3">
      <c r="A153" s="108" t="s">
        <v>6</v>
      </c>
      <c r="B153" s="108" t="s">
        <v>684</v>
      </c>
      <c r="C153" s="110" t="s">
        <v>3398</v>
      </c>
      <c r="D153" s="108" t="s">
        <v>685</v>
      </c>
      <c r="E153" s="108"/>
      <c r="F153" s="109">
        <v>3</v>
      </c>
      <c r="G153" s="109">
        <v>7</v>
      </c>
      <c r="H153" s="109" t="b">
        <v>1</v>
      </c>
      <c r="I153" s="108" t="s">
        <v>3208</v>
      </c>
      <c r="J153" s="108" t="s">
        <v>3400</v>
      </c>
      <c r="K153" s="110"/>
    </row>
    <row r="154" spans="1:11" x14ac:dyDescent="0.3">
      <c r="A154" s="108" t="s">
        <v>6</v>
      </c>
      <c r="B154" s="108" t="s">
        <v>684</v>
      </c>
      <c r="C154" s="110" t="s">
        <v>3398</v>
      </c>
      <c r="D154" s="108" t="s">
        <v>685</v>
      </c>
      <c r="E154" s="108"/>
      <c r="F154" s="109">
        <v>4</v>
      </c>
      <c r="G154" s="109">
        <v>7</v>
      </c>
      <c r="H154" s="109" t="b">
        <v>1</v>
      </c>
      <c r="I154" s="108" t="s">
        <v>3208</v>
      </c>
      <c r="J154" s="108" t="s">
        <v>3401</v>
      </c>
      <c r="K154" s="110"/>
    </row>
    <row r="155" spans="1:11" x14ac:dyDescent="0.3">
      <c r="A155" s="108" t="s">
        <v>6</v>
      </c>
      <c r="B155" s="108" t="s">
        <v>684</v>
      </c>
      <c r="C155" s="110" t="s">
        <v>3398</v>
      </c>
      <c r="D155" s="108" t="s">
        <v>685</v>
      </c>
      <c r="E155" s="108"/>
      <c r="F155" s="109">
        <v>5</v>
      </c>
      <c r="G155" s="109">
        <v>7</v>
      </c>
      <c r="H155" s="109" t="b">
        <v>1</v>
      </c>
      <c r="I155" s="108" t="s">
        <v>3208</v>
      </c>
      <c r="J155" s="108" t="s">
        <v>3402</v>
      </c>
      <c r="K155" s="110"/>
    </row>
    <row r="156" spans="1:11" x14ac:dyDescent="0.3">
      <c r="A156" s="108" t="s">
        <v>6</v>
      </c>
      <c r="B156" s="108" t="s">
        <v>684</v>
      </c>
      <c r="C156" s="110" t="s">
        <v>3398</v>
      </c>
      <c r="D156" s="108" t="s">
        <v>685</v>
      </c>
      <c r="E156" s="108"/>
      <c r="F156" s="109">
        <v>6</v>
      </c>
      <c r="G156" s="109">
        <v>7</v>
      </c>
      <c r="H156" s="109" t="b">
        <v>1</v>
      </c>
      <c r="I156" s="108" t="s">
        <v>3208</v>
      </c>
      <c r="J156" s="108" t="s">
        <v>3403</v>
      </c>
      <c r="K156" s="110"/>
    </row>
    <row r="157" spans="1:11" x14ac:dyDescent="0.3">
      <c r="A157" s="108" t="s">
        <v>6</v>
      </c>
      <c r="B157" s="108" t="s">
        <v>684</v>
      </c>
      <c r="C157" s="110" t="s">
        <v>3398</v>
      </c>
      <c r="D157" s="108" t="s">
        <v>685</v>
      </c>
      <c r="E157" s="108"/>
      <c r="F157" s="109">
        <v>7</v>
      </c>
      <c r="G157" s="109">
        <v>7</v>
      </c>
      <c r="H157" s="109" t="b">
        <v>1</v>
      </c>
      <c r="I157" s="108" t="s">
        <v>3208</v>
      </c>
      <c r="J157" s="108" t="s">
        <v>3404</v>
      </c>
      <c r="K157" s="110"/>
    </row>
    <row r="158" spans="1:11" x14ac:dyDescent="0.3">
      <c r="A158" s="108" t="s">
        <v>6</v>
      </c>
      <c r="B158" s="108" t="s">
        <v>498</v>
      </c>
      <c r="C158" s="110" t="s">
        <v>3405</v>
      </c>
      <c r="D158" s="108" t="s">
        <v>687</v>
      </c>
      <c r="E158" s="108" t="s">
        <v>3207</v>
      </c>
      <c r="F158" s="109">
        <v>1</v>
      </c>
      <c r="G158" s="109">
        <v>2</v>
      </c>
      <c r="H158" s="109" t="b">
        <v>1</v>
      </c>
      <c r="I158" s="108" t="s">
        <v>3208</v>
      </c>
      <c r="J158" s="108" t="s">
        <v>3406</v>
      </c>
      <c r="K158" s="110"/>
    </row>
    <row r="159" spans="1:11" x14ac:dyDescent="0.3">
      <c r="A159" s="108" t="s">
        <v>6</v>
      </c>
      <c r="B159" s="108" t="s">
        <v>498</v>
      </c>
      <c r="C159" s="110" t="s">
        <v>3405</v>
      </c>
      <c r="D159" s="108" t="s">
        <v>687</v>
      </c>
      <c r="E159" s="108"/>
      <c r="F159" s="109">
        <v>2</v>
      </c>
      <c r="G159" s="109">
        <v>2</v>
      </c>
      <c r="H159" s="109" t="b">
        <v>1</v>
      </c>
      <c r="I159" s="108" t="s">
        <v>3208</v>
      </c>
      <c r="J159" s="108" t="s">
        <v>3407</v>
      </c>
      <c r="K159" s="110"/>
    </row>
    <row r="160" spans="1:11" x14ac:dyDescent="0.3">
      <c r="A160" s="108" t="s">
        <v>6</v>
      </c>
      <c r="B160" s="108" t="s">
        <v>548</v>
      </c>
      <c r="C160" s="110" t="s">
        <v>3408</v>
      </c>
      <c r="D160" s="108" t="s">
        <v>688</v>
      </c>
      <c r="E160" s="108"/>
      <c r="F160" s="109">
        <v>1</v>
      </c>
      <c r="G160" s="109">
        <v>1</v>
      </c>
      <c r="H160" s="109" t="b">
        <v>1</v>
      </c>
      <c r="I160" s="108" t="s">
        <v>3208</v>
      </c>
      <c r="J160" s="108" t="s">
        <v>3409</v>
      </c>
      <c r="K160" s="110"/>
    </row>
    <row r="161" spans="1:11" x14ac:dyDescent="0.3">
      <c r="A161" s="108" t="s">
        <v>6</v>
      </c>
      <c r="B161" s="108" t="s">
        <v>546</v>
      </c>
      <c r="C161" s="110" t="s">
        <v>3410</v>
      </c>
      <c r="D161" s="108" t="s">
        <v>547</v>
      </c>
      <c r="E161" s="108" t="s">
        <v>3207</v>
      </c>
      <c r="F161" s="109">
        <v>1</v>
      </c>
      <c r="G161" s="109">
        <v>6</v>
      </c>
      <c r="H161" s="109" t="b">
        <v>1</v>
      </c>
      <c r="I161" s="108" t="s">
        <v>3208</v>
      </c>
      <c r="J161" s="108" t="s">
        <v>683</v>
      </c>
      <c r="K161" s="110"/>
    </row>
    <row r="162" spans="1:11" x14ac:dyDescent="0.3">
      <c r="A162" s="108" t="s">
        <v>6</v>
      </c>
      <c r="B162" s="108" t="s">
        <v>546</v>
      </c>
      <c r="C162" s="110" t="s">
        <v>3410</v>
      </c>
      <c r="D162" s="108" t="s">
        <v>547</v>
      </c>
      <c r="E162" s="108"/>
      <c r="F162" s="109">
        <v>2</v>
      </c>
      <c r="G162" s="109">
        <v>6</v>
      </c>
      <c r="H162" s="109" t="b">
        <v>1</v>
      </c>
      <c r="I162" s="108" t="s">
        <v>3208</v>
      </c>
      <c r="J162" s="108" t="s">
        <v>3411</v>
      </c>
      <c r="K162" s="110"/>
    </row>
    <row r="163" spans="1:11" x14ac:dyDescent="0.3">
      <c r="A163" s="108" t="s">
        <v>6</v>
      </c>
      <c r="B163" s="108" t="s">
        <v>546</v>
      </c>
      <c r="C163" s="110" t="s">
        <v>3410</v>
      </c>
      <c r="D163" s="108" t="s">
        <v>547</v>
      </c>
      <c r="E163" s="108"/>
      <c r="F163" s="109">
        <v>3</v>
      </c>
      <c r="G163" s="109">
        <v>6</v>
      </c>
      <c r="H163" s="109" t="b">
        <v>1</v>
      </c>
      <c r="I163" s="108" t="s">
        <v>3208</v>
      </c>
      <c r="J163" s="108" t="s">
        <v>3412</v>
      </c>
      <c r="K163" s="110"/>
    </row>
    <row r="164" spans="1:11" x14ac:dyDescent="0.3">
      <c r="A164" s="108" t="s">
        <v>6</v>
      </c>
      <c r="B164" s="108" t="s">
        <v>546</v>
      </c>
      <c r="C164" s="110" t="s">
        <v>3410</v>
      </c>
      <c r="D164" s="108" t="s">
        <v>547</v>
      </c>
      <c r="E164" s="108"/>
      <c r="F164" s="109">
        <v>4</v>
      </c>
      <c r="G164" s="109">
        <v>6</v>
      </c>
      <c r="H164" s="109" t="b">
        <v>1</v>
      </c>
      <c r="I164" s="108" t="s">
        <v>3208</v>
      </c>
      <c r="J164" s="108" t="s">
        <v>3413</v>
      </c>
      <c r="K164" s="110"/>
    </row>
    <row r="165" spans="1:11" x14ac:dyDescent="0.3">
      <c r="A165" s="108" t="s">
        <v>6</v>
      </c>
      <c r="B165" s="108" t="s">
        <v>546</v>
      </c>
      <c r="C165" s="110" t="s">
        <v>3410</v>
      </c>
      <c r="D165" s="108" t="s">
        <v>547</v>
      </c>
      <c r="E165" s="108"/>
      <c r="F165" s="109">
        <v>5</v>
      </c>
      <c r="G165" s="109">
        <v>6</v>
      </c>
      <c r="H165" s="109" t="b">
        <v>1</v>
      </c>
      <c r="I165" s="108" t="s">
        <v>3208</v>
      </c>
      <c r="J165" s="108" t="s">
        <v>3414</v>
      </c>
      <c r="K165" s="110"/>
    </row>
    <row r="166" spans="1:11" x14ac:dyDescent="0.3">
      <c r="A166" s="108" t="s">
        <v>6</v>
      </c>
      <c r="B166" s="108" t="s">
        <v>546</v>
      </c>
      <c r="C166" s="110" t="s">
        <v>3410</v>
      </c>
      <c r="D166" s="108" t="s">
        <v>547</v>
      </c>
      <c r="E166" s="108"/>
      <c r="F166" s="109">
        <v>6</v>
      </c>
      <c r="G166" s="109">
        <v>6</v>
      </c>
      <c r="H166" s="109" t="b">
        <v>1</v>
      </c>
      <c r="I166" s="108" t="s">
        <v>3208</v>
      </c>
      <c r="J166" s="108" t="s">
        <v>3415</v>
      </c>
      <c r="K166" s="110"/>
    </row>
    <row r="167" spans="1:11" x14ac:dyDescent="0.3">
      <c r="A167" s="108" t="s">
        <v>8</v>
      </c>
      <c r="B167" s="108" t="s">
        <v>495</v>
      </c>
      <c r="C167" s="110" t="s">
        <v>3416</v>
      </c>
      <c r="D167" s="108" t="s">
        <v>753</v>
      </c>
      <c r="E167" s="108"/>
      <c r="F167" s="109">
        <v>1</v>
      </c>
      <c r="G167" s="109">
        <v>2</v>
      </c>
      <c r="H167" s="109" t="b">
        <v>1</v>
      </c>
      <c r="I167" s="108" t="s">
        <v>3208</v>
      </c>
      <c r="J167" s="108" t="s">
        <v>3417</v>
      </c>
      <c r="K167" s="110"/>
    </row>
    <row r="168" spans="1:11" x14ac:dyDescent="0.3">
      <c r="A168" s="108" t="s">
        <v>8</v>
      </c>
      <c r="B168" s="108" t="s">
        <v>495</v>
      </c>
      <c r="C168" s="110" t="s">
        <v>3416</v>
      </c>
      <c r="D168" s="108" t="s">
        <v>753</v>
      </c>
      <c r="E168" s="108"/>
      <c r="F168" s="109">
        <v>2</v>
      </c>
      <c r="G168" s="109">
        <v>2</v>
      </c>
      <c r="H168" s="109" t="b">
        <v>1</v>
      </c>
      <c r="I168" s="108" t="s">
        <v>3208</v>
      </c>
      <c r="J168" s="108" t="s">
        <v>3418</v>
      </c>
      <c r="K168" s="110"/>
    </row>
    <row r="169" spans="1:11" x14ac:dyDescent="0.3">
      <c r="A169" s="108" t="s">
        <v>8</v>
      </c>
      <c r="B169" s="108" t="s">
        <v>743</v>
      </c>
      <c r="C169" s="110" t="s">
        <v>3419</v>
      </c>
      <c r="D169" s="108" t="s">
        <v>744</v>
      </c>
      <c r="E169" s="108" t="s">
        <v>3207</v>
      </c>
      <c r="F169" s="109">
        <v>1</v>
      </c>
      <c r="G169" s="109">
        <v>4</v>
      </c>
      <c r="H169" s="109" t="b">
        <v>1</v>
      </c>
      <c r="I169" s="108" t="s">
        <v>3208</v>
      </c>
      <c r="J169" s="108" t="s">
        <v>745</v>
      </c>
      <c r="K169" s="110"/>
    </row>
    <row r="170" spans="1:11" x14ac:dyDescent="0.3">
      <c r="A170" s="108" t="s">
        <v>8</v>
      </c>
      <c r="B170" s="108" t="s">
        <v>743</v>
      </c>
      <c r="C170" s="110" t="s">
        <v>3419</v>
      </c>
      <c r="D170" s="108" t="s">
        <v>744</v>
      </c>
      <c r="E170" s="108"/>
      <c r="F170" s="109">
        <v>2</v>
      </c>
      <c r="G170" s="109">
        <v>4</v>
      </c>
      <c r="H170" s="109" t="b">
        <v>1</v>
      </c>
      <c r="I170" s="108" t="s">
        <v>3208</v>
      </c>
      <c r="J170" s="108" t="s">
        <v>3420</v>
      </c>
      <c r="K170" s="110"/>
    </row>
    <row r="171" spans="1:11" x14ac:dyDescent="0.3">
      <c r="A171" s="108" t="s">
        <v>8</v>
      </c>
      <c r="B171" s="108" t="s">
        <v>743</v>
      </c>
      <c r="C171" s="110" t="s">
        <v>3419</v>
      </c>
      <c r="D171" s="108" t="s">
        <v>744</v>
      </c>
      <c r="E171" s="108"/>
      <c r="F171" s="109">
        <v>3</v>
      </c>
      <c r="G171" s="109">
        <v>4</v>
      </c>
      <c r="H171" s="109" t="b">
        <v>1</v>
      </c>
      <c r="I171" s="108" t="s">
        <v>3208</v>
      </c>
      <c r="J171" s="108" t="s">
        <v>3421</v>
      </c>
      <c r="K171" s="110"/>
    </row>
    <row r="172" spans="1:11" x14ac:dyDescent="0.3">
      <c r="A172" s="108" t="s">
        <v>8</v>
      </c>
      <c r="B172" s="108" t="s">
        <v>743</v>
      </c>
      <c r="C172" s="110" t="s">
        <v>3419</v>
      </c>
      <c r="D172" s="108" t="s">
        <v>744</v>
      </c>
      <c r="E172" s="108"/>
      <c r="F172" s="109">
        <v>4</v>
      </c>
      <c r="G172" s="109">
        <v>4</v>
      </c>
      <c r="H172" s="109" t="b">
        <v>1</v>
      </c>
      <c r="I172" s="108" t="s">
        <v>3208</v>
      </c>
      <c r="J172" s="108" t="s">
        <v>3422</v>
      </c>
      <c r="K172" s="110">
        <v>1</v>
      </c>
    </row>
    <row r="173" spans="1:11" x14ac:dyDescent="0.3">
      <c r="A173" s="108" t="s">
        <v>8</v>
      </c>
      <c r="B173" s="108" t="s">
        <v>684</v>
      </c>
      <c r="C173" s="110" t="s">
        <v>3423</v>
      </c>
      <c r="D173" s="108" t="s">
        <v>742</v>
      </c>
      <c r="E173" s="108"/>
      <c r="F173" s="109">
        <v>1</v>
      </c>
      <c r="G173" s="109">
        <v>4</v>
      </c>
      <c r="H173" s="109" t="b">
        <v>1</v>
      </c>
      <c r="I173" s="108" t="s">
        <v>3208</v>
      </c>
      <c r="J173" s="108" t="s">
        <v>3424</v>
      </c>
      <c r="K173" s="110"/>
    </row>
    <row r="174" spans="1:11" x14ac:dyDescent="0.3">
      <c r="A174" s="108" t="s">
        <v>8</v>
      </c>
      <c r="B174" s="108" t="s">
        <v>684</v>
      </c>
      <c r="C174" s="110" t="s">
        <v>3423</v>
      </c>
      <c r="D174" s="108" t="s">
        <v>742</v>
      </c>
      <c r="E174" s="108"/>
      <c r="F174" s="109">
        <v>2</v>
      </c>
      <c r="G174" s="109">
        <v>4</v>
      </c>
      <c r="H174" s="109" t="b">
        <v>1</v>
      </c>
      <c r="I174" s="108" t="s">
        <v>3208</v>
      </c>
      <c r="J174" s="108" t="s">
        <v>3425</v>
      </c>
      <c r="K174" s="110"/>
    </row>
    <row r="175" spans="1:11" x14ac:dyDescent="0.3">
      <c r="A175" s="108" t="s">
        <v>8</v>
      </c>
      <c r="B175" s="108" t="s">
        <v>684</v>
      </c>
      <c r="C175" s="110" t="s">
        <v>3423</v>
      </c>
      <c r="D175" s="108" t="s">
        <v>742</v>
      </c>
      <c r="E175" s="108"/>
      <c r="F175" s="109">
        <v>3</v>
      </c>
      <c r="G175" s="109">
        <v>4</v>
      </c>
      <c r="H175" s="109" t="b">
        <v>1</v>
      </c>
      <c r="I175" s="108" t="s">
        <v>3208</v>
      </c>
      <c r="J175" s="108" t="s">
        <v>3426</v>
      </c>
      <c r="K175" s="110"/>
    </row>
    <row r="176" spans="1:11" x14ac:dyDescent="0.3">
      <c r="A176" s="108" t="s">
        <v>8</v>
      </c>
      <c r="B176" s="108" t="s">
        <v>684</v>
      </c>
      <c r="C176" s="110" t="s">
        <v>3423</v>
      </c>
      <c r="D176" s="108" t="s">
        <v>742</v>
      </c>
      <c r="E176" s="108"/>
      <c r="F176" s="109">
        <v>4</v>
      </c>
      <c r="G176" s="109">
        <v>4</v>
      </c>
      <c r="H176" s="109" t="b">
        <v>1</v>
      </c>
      <c r="I176" s="108" t="s">
        <v>3208</v>
      </c>
      <c r="J176" s="108" t="s">
        <v>3427</v>
      </c>
      <c r="K176" s="110"/>
    </row>
    <row r="177" spans="1:11" x14ac:dyDescent="0.3">
      <c r="A177" s="108" t="s">
        <v>8</v>
      </c>
      <c r="B177" s="108" t="s">
        <v>567</v>
      </c>
      <c r="C177" s="110" t="s">
        <v>3428</v>
      </c>
      <c r="D177" s="108" t="s">
        <v>751</v>
      </c>
      <c r="E177" s="108" t="s">
        <v>3207</v>
      </c>
      <c r="F177" s="109">
        <v>1</v>
      </c>
      <c r="G177" s="109">
        <v>3</v>
      </c>
      <c r="H177" s="109" t="b">
        <v>1</v>
      </c>
      <c r="I177" s="108" t="s">
        <v>3208</v>
      </c>
      <c r="J177" s="108" t="s">
        <v>752</v>
      </c>
      <c r="K177" s="110"/>
    </row>
    <row r="178" spans="1:11" x14ac:dyDescent="0.3">
      <c r="A178" s="108" t="s">
        <v>8</v>
      </c>
      <c r="B178" s="108" t="s">
        <v>567</v>
      </c>
      <c r="C178" s="110" t="s">
        <v>3428</v>
      </c>
      <c r="D178" s="108" t="s">
        <v>751</v>
      </c>
      <c r="E178" s="108"/>
      <c r="F178" s="109">
        <v>2</v>
      </c>
      <c r="G178" s="109">
        <v>3</v>
      </c>
      <c r="H178" s="109" t="b">
        <v>1</v>
      </c>
      <c r="I178" s="108" t="s">
        <v>3208</v>
      </c>
      <c r="J178" s="108" t="s">
        <v>3429</v>
      </c>
      <c r="K178" s="110"/>
    </row>
    <row r="179" spans="1:11" x14ac:dyDescent="0.3">
      <c r="A179" s="108" t="s">
        <v>8</v>
      </c>
      <c r="B179" s="108" t="s">
        <v>567</v>
      </c>
      <c r="C179" s="110" t="s">
        <v>3428</v>
      </c>
      <c r="D179" s="108" t="s">
        <v>751</v>
      </c>
      <c r="E179" s="108"/>
      <c r="F179" s="109">
        <v>3</v>
      </c>
      <c r="G179" s="109">
        <v>3</v>
      </c>
      <c r="H179" s="109" t="b">
        <v>1</v>
      </c>
      <c r="I179" s="108" t="s">
        <v>3208</v>
      </c>
      <c r="J179" s="108" t="s">
        <v>3430</v>
      </c>
      <c r="K179" s="110"/>
    </row>
    <row r="180" spans="1:11" x14ac:dyDescent="0.3">
      <c r="A180" s="108" t="s">
        <v>8</v>
      </c>
      <c r="B180" s="108" t="s">
        <v>749</v>
      </c>
      <c r="C180" s="110" t="s">
        <v>3431</v>
      </c>
      <c r="D180" s="108" t="s">
        <v>750</v>
      </c>
      <c r="E180" s="108"/>
      <c r="F180" s="109">
        <v>1</v>
      </c>
      <c r="G180" s="109">
        <v>2</v>
      </c>
      <c r="H180" s="109" t="b">
        <v>1</v>
      </c>
      <c r="I180" s="108" t="s">
        <v>3208</v>
      </c>
      <c r="J180" s="108" t="s">
        <v>3432</v>
      </c>
      <c r="K180" s="110"/>
    </row>
    <row r="181" spans="1:11" x14ac:dyDescent="0.3">
      <c r="A181" s="108" t="s">
        <v>8</v>
      </c>
      <c r="B181" s="108" t="s">
        <v>749</v>
      </c>
      <c r="C181" s="110" t="s">
        <v>3431</v>
      </c>
      <c r="D181" s="108" t="s">
        <v>750</v>
      </c>
      <c r="E181" s="108"/>
      <c r="F181" s="109">
        <v>2</v>
      </c>
      <c r="G181" s="109">
        <v>2</v>
      </c>
      <c r="H181" s="109" t="b">
        <v>1</v>
      </c>
      <c r="I181" s="108" t="s">
        <v>3208</v>
      </c>
      <c r="J181" s="108" t="s">
        <v>3433</v>
      </c>
      <c r="K181" s="110">
        <v>1</v>
      </c>
    </row>
    <row r="182" spans="1:11" x14ac:dyDescent="0.3">
      <c r="A182" s="108" t="s">
        <v>8</v>
      </c>
      <c r="B182" s="108" t="s">
        <v>581</v>
      </c>
      <c r="C182" s="110" t="s">
        <v>3434</v>
      </c>
      <c r="D182" s="108" t="s">
        <v>754</v>
      </c>
      <c r="E182" s="108"/>
      <c r="F182" s="109">
        <v>1</v>
      </c>
      <c r="G182" s="109">
        <v>2</v>
      </c>
      <c r="H182" s="109" t="b">
        <v>1</v>
      </c>
      <c r="I182" s="108" t="s">
        <v>3208</v>
      </c>
      <c r="J182" s="108" t="s">
        <v>3435</v>
      </c>
      <c r="K182" s="110"/>
    </row>
    <row r="183" spans="1:11" x14ac:dyDescent="0.3">
      <c r="A183" s="108" t="s">
        <v>8</v>
      </c>
      <c r="B183" s="108" t="s">
        <v>581</v>
      </c>
      <c r="C183" s="110" t="s">
        <v>3434</v>
      </c>
      <c r="D183" s="108" t="s">
        <v>754</v>
      </c>
      <c r="E183" s="108"/>
      <c r="F183" s="109">
        <v>2</v>
      </c>
      <c r="G183" s="109">
        <v>2</v>
      </c>
      <c r="H183" s="109" t="b">
        <v>1</v>
      </c>
      <c r="I183" s="108" t="s">
        <v>3208</v>
      </c>
      <c r="J183" s="108" t="s">
        <v>3436</v>
      </c>
      <c r="K183" s="110"/>
    </row>
    <row r="184" spans="1:11" x14ac:dyDescent="0.3">
      <c r="A184" s="108" t="s">
        <v>8</v>
      </c>
      <c r="B184" s="108" t="s">
        <v>757</v>
      </c>
      <c r="C184" s="110" t="s">
        <v>3437</v>
      </c>
      <c r="D184" s="108" t="s">
        <v>758</v>
      </c>
      <c r="E184" s="108"/>
      <c r="F184" s="109">
        <v>1</v>
      </c>
      <c r="G184" s="109">
        <v>1</v>
      </c>
      <c r="H184" s="109" t="b">
        <v>1</v>
      </c>
      <c r="I184" s="108" t="s">
        <v>3208</v>
      </c>
      <c r="J184" s="108" t="s">
        <v>3438</v>
      </c>
      <c r="K184" s="110"/>
    </row>
    <row r="185" spans="1:11" x14ac:dyDescent="0.3">
      <c r="A185" s="108" t="s">
        <v>8</v>
      </c>
      <c r="B185" s="108" t="s">
        <v>746</v>
      </c>
      <c r="C185" s="110" t="s">
        <v>3439</v>
      </c>
      <c r="D185" s="108" t="s">
        <v>747</v>
      </c>
      <c r="E185" s="108" t="s">
        <v>3207</v>
      </c>
      <c r="F185" s="109">
        <v>1</v>
      </c>
      <c r="G185" s="109">
        <v>3</v>
      </c>
      <c r="H185" s="109" t="b">
        <v>1</v>
      </c>
      <c r="I185" s="108" t="s">
        <v>3208</v>
      </c>
      <c r="J185" s="108" t="s">
        <v>748</v>
      </c>
      <c r="K185" s="110"/>
    </row>
    <row r="186" spans="1:11" x14ac:dyDescent="0.3">
      <c r="A186" s="108" t="s">
        <v>8</v>
      </c>
      <c r="B186" s="108" t="s">
        <v>746</v>
      </c>
      <c r="C186" s="110" t="s">
        <v>3439</v>
      </c>
      <c r="D186" s="108" t="s">
        <v>747</v>
      </c>
      <c r="E186" s="108"/>
      <c r="F186" s="109">
        <v>2</v>
      </c>
      <c r="G186" s="109">
        <v>3</v>
      </c>
      <c r="H186" s="109" t="b">
        <v>1</v>
      </c>
      <c r="I186" s="108" t="s">
        <v>3208</v>
      </c>
      <c r="J186" s="108" t="s">
        <v>3440</v>
      </c>
      <c r="K186" s="110"/>
    </row>
    <row r="187" spans="1:11" x14ac:dyDescent="0.3">
      <c r="A187" s="108" t="s">
        <v>8</v>
      </c>
      <c r="B187" s="108" t="s">
        <v>746</v>
      </c>
      <c r="C187" s="110" t="s">
        <v>3439</v>
      </c>
      <c r="D187" s="108" t="s">
        <v>747</v>
      </c>
      <c r="E187" s="108"/>
      <c r="F187" s="109">
        <v>3</v>
      </c>
      <c r="G187" s="109">
        <v>3</v>
      </c>
      <c r="H187" s="109" t="b">
        <v>1</v>
      </c>
      <c r="I187" s="108" t="s">
        <v>3208</v>
      </c>
      <c r="J187" s="108" t="s">
        <v>3441</v>
      </c>
      <c r="K187" s="110">
        <v>1</v>
      </c>
    </row>
    <row r="188" spans="1:11" x14ac:dyDescent="0.3">
      <c r="A188" s="108" t="s">
        <v>8</v>
      </c>
      <c r="B188" s="108" t="s">
        <v>755</v>
      </c>
      <c r="C188" s="110" t="s">
        <v>3442</v>
      </c>
      <c r="D188" s="108" t="s">
        <v>756</v>
      </c>
      <c r="E188" s="108"/>
      <c r="F188" s="109">
        <v>1</v>
      </c>
      <c r="G188" s="109">
        <v>2</v>
      </c>
      <c r="H188" s="109" t="b">
        <v>1</v>
      </c>
      <c r="I188" s="108" t="s">
        <v>3208</v>
      </c>
      <c r="J188" s="108" t="s">
        <v>3443</v>
      </c>
      <c r="K188" s="110"/>
    </row>
    <row r="189" spans="1:11" x14ac:dyDescent="0.3">
      <c r="A189" s="108" t="s">
        <v>8</v>
      </c>
      <c r="B189" s="108" t="s">
        <v>755</v>
      </c>
      <c r="C189" s="110" t="s">
        <v>3442</v>
      </c>
      <c r="D189" s="108" t="s">
        <v>756</v>
      </c>
      <c r="E189" s="108"/>
      <c r="F189" s="109">
        <v>2</v>
      </c>
      <c r="G189" s="109">
        <v>2</v>
      </c>
      <c r="H189" s="109" t="b">
        <v>1</v>
      </c>
      <c r="I189" s="108" t="s">
        <v>3208</v>
      </c>
      <c r="J189" s="108" t="s">
        <v>3444</v>
      </c>
      <c r="K189" s="110"/>
    </row>
    <row r="190" spans="1:11" x14ac:dyDescent="0.3">
      <c r="A190" s="108" t="s">
        <v>8</v>
      </c>
      <c r="B190" s="108" t="s">
        <v>546</v>
      </c>
      <c r="C190" s="110" t="s">
        <v>3445</v>
      </c>
      <c r="D190" s="108" t="s">
        <v>547</v>
      </c>
      <c r="E190" s="108"/>
      <c r="F190" s="109">
        <v>1</v>
      </c>
      <c r="G190" s="109">
        <v>4</v>
      </c>
      <c r="H190" s="109" t="b">
        <v>1</v>
      </c>
      <c r="I190" s="108" t="s">
        <v>3208</v>
      </c>
      <c r="J190" s="108" t="s">
        <v>3446</v>
      </c>
      <c r="K190" s="110"/>
    </row>
    <row r="191" spans="1:11" x14ac:dyDescent="0.3">
      <c r="A191" s="108" t="s">
        <v>8</v>
      </c>
      <c r="B191" s="108" t="s">
        <v>546</v>
      </c>
      <c r="C191" s="110" t="s">
        <v>3445</v>
      </c>
      <c r="D191" s="108" t="s">
        <v>547</v>
      </c>
      <c r="E191" s="108"/>
      <c r="F191" s="109">
        <v>2</v>
      </c>
      <c r="G191" s="109">
        <v>4</v>
      </c>
      <c r="H191" s="109" t="b">
        <v>1</v>
      </c>
      <c r="I191" s="108" t="s">
        <v>3208</v>
      </c>
      <c r="J191" s="108" t="s">
        <v>3447</v>
      </c>
      <c r="K191" s="110"/>
    </row>
    <row r="192" spans="1:11" x14ac:dyDescent="0.3">
      <c r="A192" s="108" t="s">
        <v>8</v>
      </c>
      <c r="B192" s="108" t="s">
        <v>546</v>
      </c>
      <c r="C192" s="110" t="s">
        <v>3445</v>
      </c>
      <c r="D192" s="108" t="s">
        <v>547</v>
      </c>
      <c r="E192" s="108"/>
      <c r="F192" s="109">
        <v>3</v>
      </c>
      <c r="G192" s="109">
        <v>4</v>
      </c>
      <c r="H192" s="109" t="b">
        <v>1</v>
      </c>
      <c r="I192" s="108" t="s">
        <v>3208</v>
      </c>
      <c r="J192" s="108" t="s">
        <v>3448</v>
      </c>
      <c r="K192" s="110"/>
    </row>
    <row r="193" spans="1:11" x14ac:dyDescent="0.3">
      <c r="A193" s="108" t="s">
        <v>8</v>
      </c>
      <c r="B193" s="108" t="s">
        <v>546</v>
      </c>
      <c r="C193" s="110" t="s">
        <v>3445</v>
      </c>
      <c r="D193" s="108" t="s">
        <v>547</v>
      </c>
      <c r="E193" s="108"/>
      <c r="F193" s="109">
        <v>4</v>
      </c>
      <c r="G193" s="109">
        <v>4</v>
      </c>
      <c r="H193" s="109" t="b">
        <v>1</v>
      </c>
      <c r="I193" s="108" t="s">
        <v>3208</v>
      </c>
      <c r="J193" s="108" t="s">
        <v>3449</v>
      </c>
      <c r="K193" s="110"/>
    </row>
    <row r="194" spans="1:11" x14ac:dyDescent="0.3">
      <c r="A194" s="108" t="s">
        <v>9</v>
      </c>
      <c r="B194" s="108" t="s">
        <v>495</v>
      </c>
      <c r="C194" s="110" t="s">
        <v>3450</v>
      </c>
      <c r="D194" s="108" t="s">
        <v>780</v>
      </c>
      <c r="E194" s="108"/>
      <c r="F194" s="109">
        <v>1</v>
      </c>
      <c r="G194" s="109">
        <v>2</v>
      </c>
      <c r="H194" s="109" t="b">
        <v>1</v>
      </c>
      <c r="I194" s="108" t="s">
        <v>3208</v>
      </c>
      <c r="J194" s="108" t="s">
        <v>3451</v>
      </c>
      <c r="K194" s="110">
        <v>1</v>
      </c>
    </row>
    <row r="195" spans="1:11" x14ac:dyDescent="0.3">
      <c r="A195" s="108" t="s">
        <v>9</v>
      </c>
      <c r="B195" s="108" t="s">
        <v>495</v>
      </c>
      <c r="C195" s="110" t="s">
        <v>3450</v>
      </c>
      <c r="D195" s="108" t="s">
        <v>780</v>
      </c>
      <c r="E195" s="108"/>
      <c r="F195" s="109">
        <v>2</v>
      </c>
      <c r="G195" s="109">
        <v>2</v>
      </c>
      <c r="H195" s="109" t="b">
        <v>1</v>
      </c>
      <c r="I195" s="108" t="s">
        <v>3208</v>
      </c>
      <c r="J195" s="108" t="s">
        <v>3452</v>
      </c>
      <c r="K195" s="110"/>
    </row>
    <row r="196" spans="1:11" x14ac:dyDescent="0.3">
      <c r="A196" s="108" t="s">
        <v>9</v>
      </c>
      <c r="B196" s="108" t="s">
        <v>684</v>
      </c>
      <c r="C196" s="110" t="s">
        <v>3453</v>
      </c>
      <c r="D196" s="108" t="s">
        <v>785</v>
      </c>
      <c r="E196" s="108"/>
      <c r="F196" s="109">
        <v>1</v>
      </c>
      <c r="G196" s="109">
        <v>1</v>
      </c>
      <c r="H196" s="109" t="b">
        <v>1</v>
      </c>
      <c r="I196" s="108" t="s">
        <v>3208</v>
      </c>
      <c r="J196" s="108" t="s">
        <v>3454</v>
      </c>
      <c r="K196" s="110"/>
    </row>
    <row r="197" spans="1:11" x14ac:dyDescent="0.3">
      <c r="A197" s="108" t="s">
        <v>9</v>
      </c>
      <c r="B197" s="108" t="s">
        <v>679</v>
      </c>
      <c r="C197" s="110" t="s">
        <v>3455</v>
      </c>
      <c r="D197" s="108" t="s">
        <v>774</v>
      </c>
      <c r="E197" s="108" t="s">
        <v>3207</v>
      </c>
      <c r="F197" s="109">
        <v>1</v>
      </c>
      <c r="G197" s="109">
        <v>4</v>
      </c>
      <c r="H197" s="109" t="b">
        <v>1</v>
      </c>
      <c r="I197" s="108" t="s">
        <v>3208</v>
      </c>
      <c r="J197" s="108" t="s">
        <v>775</v>
      </c>
      <c r="K197" s="110"/>
    </row>
    <row r="198" spans="1:11" x14ac:dyDescent="0.3">
      <c r="A198" s="108" t="s">
        <v>9</v>
      </c>
      <c r="B198" s="108" t="s">
        <v>679</v>
      </c>
      <c r="C198" s="110" t="s">
        <v>3455</v>
      </c>
      <c r="D198" s="108" t="s">
        <v>774</v>
      </c>
      <c r="E198" s="108"/>
      <c r="F198" s="109">
        <v>2</v>
      </c>
      <c r="G198" s="109">
        <v>4</v>
      </c>
      <c r="H198" s="109" t="b">
        <v>1</v>
      </c>
      <c r="I198" s="108" t="s">
        <v>3208</v>
      </c>
      <c r="J198" s="108" t="s">
        <v>3456</v>
      </c>
      <c r="K198" s="110"/>
    </row>
    <row r="199" spans="1:11" x14ac:dyDescent="0.3">
      <c r="A199" s="108" t="s">
        <v>9</v>
      </c>
      <c r="B199" s="108" t="s">
        <v>679</v>
      </c>
      <c r="C199" s="110" t="s">
        <v>3455</v>
      </c>
      <c r="D199" s="108" t="s">
        <v>774</v>
      </c>
      <c r="E199" s="108"/>
      <c r="F199" s="109">
        <v>3</v>
      </c>
      <c r="G199" s="109">
        <v>4</v>
      </c>
      <c r="H199" s="109" t="b">
        <v>1</v>
      </c>
      <c r="I199" s="108" t="s">
        <v>3208</v>
      </c>
      <c r="J199" s="108" t="s">
        <v>3457</v>
      </c>
      <c r="K199" s="110"/>
    </row>
    <row r="200" spans="1:11" x14ac:dyDescent="0.3">
      <c r="A200" s="108" t="s">
        <v>9</v>
      </c>
      <c r="B200" s="108" t="s">
        <v>679</v>
      </c>
      <c r="C200" s="110" t="s">
        <v>3455</v>
      </c>
      <c r="D200" s="108" t="s">
        <v>774</v>
      </c>
      <c r="E200" s="108"/>
      <c r="F200" s="109">
        <v>4</v>
      </c>
      <c r="G200" s="109">
        <v>4</v>
      </c>
      <c r="H200" s="109" t="b">
        <v>1</v>
      </c>
      <c r="I200" s="108" t="s">
        <v>3208</v>
      </c>
      <c r="J200" s="108" t="s">
        <v>3458</v>
      </c>
      <c r="K200" s="110">
        <v>1</v>
      </c>
    </row>
    <row r="201" spans="1:11" x14ac:dyDescent="0.3">
      <c r="A201" s="108" t="s">
        <v>9</v>
      </c>
      <c r="B201" s="108" t="s">
        <v>633</v>
      </c>
      <c r="C201" s="110" t="s">
        <v>3459</v>
      </c>
      <c r="D201" s="108" t="s">
        <v>787</v>
      </c>
      <c r="E201" s="108"/>
      <c r="F201" s="109">
        <v>1</v>
      </c>
      <c r="G201" s="109">
        <v>1</v>
      </c>
      <c r="H201" s="109" t="b">
        <v>1</v>
      </c>
      <c r="I201" s="108" t="s">
        <v>3208</v>
      </c>
      <c r="J201" s="108" t="s">
        <v>3460</v>
      </c>
      <c r="K201" s="110"/>
    </row>
    <row r="202" spans="1:11" x14ac:dyDescent="0.3">
      <c r="A202" s="108" t="s">
        <v>9</v>
      </c>
      <c r="B202" s="108" t="s">
        <v>585</v>
      </c>
      <c r="C202" s="110" t="s">
        <v>3461</v>
      </c>
      <c r="D202" s="108" t="s">
        <v>784</v>
      </c>
      <c r="E202" s="108"/>
      <c r="F202" s="109">
        <v>1</v>
      </c>
      <c r="G202" s="109">
        <v>1</v>
      </c>
      <c r="H202" s="109" t="b">
        <v>1</v>
      </c>
      <c r="I202" s="108" t="s">
        <v>3208</v>
      </c>
      <c r="J202" s="108" t="s">
        <v>3462</v>
      </c>
      <c r="K202" s="110">
        <v>1</v>
      </c>
    </row>
    <row r="203" spans="1:11" x14ac:dyDescent="0.3">
      <c r="A203" s="108" t="s">
        <v>9</v>
      </c>
      <c r="B203" s="108" t="s">
        <v>567</v>
      </c>
      <c r="C203" s="110" t="s">
        <v>3463</v>
      </c>
      <c r="D203" s="108" t="s">
        <v>778</v>
      </c>
      <c r="E203" s="108" t="s">
        <v>3207</v>
      </c>
      <c r="F203" s="109">
        <v>1</v>
      </c>
      <c r="G203" s="109">
        <v>2</v>
      </c>
      <c r="H203" s="109" t="b">
        <v>1</v>
      </c>
      <c r="I203" s="108" t="s">
        <v>3208</v>
      </c>
      <c r="J203" s="108" t="s">
        <v>779</v>
      </c>
      <c r="K203" s="110"/>
    </row>
    <row r="204" spans="1:11" x14ac:dyDescent="0.3">
      <c r="A204" s="108" t="s">
        <v>9</v>
      </c>
      <c r="B204" s="108" t="s">
        <v>567</v>
      </c>
      <c r="C204" s="110" t="s">
        <v>3463</v>
      </c>
      <c r="D204" s="108" t="s">
        <v>778</v>
      </c>
      <c r="E204" s="108"/>
      <c r="F204" s="109">
        <v>2</v>
      </c>
      <c r="G204" s="109">
        <v>2</v>
      </c>
      <c r="H204" s="109" t="b">
        <v>1</v>
      </c>
      <c r="I204" s="108" t="s">
        <v>3208</v>
      </c>
      <c r="J204" s="108" t="s">
        <v>3464</v>
      </c>
      <c r="K204" s="110"/>
    </row>
    <row r="205" spans="1:11" x14ac:dyDescent="0.3">
      <c r="A205" s="108" t="s">
        <v>9</v>
      </c>
      <c r="B205" s="108" t="s">
        <v>749</v>
      </c>
      <c r="C205" s="110" t="s">
        <v>3465</v>
      </c>
      <c r="D205" s="108" t="s">
        <v>783</v>
      </c>
      <c r="E205" s="108"/>
      <c r="F205" s="109">
        <v>1</v>
      </c>
      <c r="G205" s="109">
        <v>1</v>
      </c>
      <c r="H205" s="109" t="b">
        <v>1</v>
      </c>
      <c r="I205" s="108" t="s">
        <v>3208</v>
      </c>
      <c r="J205" s="108" t="s">
        <v>3466</v>
      </c>
      <c r="K205" s="110"/>
    </row>
    <row r="206" spans="1:11" x14ac:dyDescent="0.3">
      <c r="A206" s="108" t="s">
        <v>9</v>
      </c>
      <c r="B206" s="108" t="s">
        <v>575</v>
      </c>
      <c r="C206" s="110" t="s">
        <v>3467</v>
      </c>
      <c r="D206" s="108" t="s">
        <v>782</v>
      </c>
      <c r="E206" s="108"/>
      <c r="F206" s="109">
        <v>1</v>
      </c>
      <c r="G206" s="109">
        <v>2</v>
      </c>
      <c r="H206" s="109" t="b">
        <v>1</v>
      </c>
      <c r="I206" s="108" t="s">
        <v>3208</v>
      </c>
      <c r="J206" s="108" t="s">
        <v>3468</v>
      </c>
      <c r="K206" s="110"/>
    </row>
    <row r="207" spans="1:11" x14ac:dyDescent="0.3">
      <c r="A207" s="108" t="s">
        <v>9</v>
      </c>
      <c r="B207" s="108" t="s">
        <v>575</v>
      </c>
      <c r="C207" s="110" t="s">
        <v>3467</v>
      </c>
      <c r="D207" s="108" t="s">
        <v>782</v>
      </c>
      <c r="E207" s="108"/>
      <c r="F207" s="109">
        <v>2</v>
      </c>
      <c r="G207" s="109">
        <v>2</v>
      </c>
      <c r="H207" s="109" t="b">
        <v>1</v>
      </c>
      <c r="I207" s="108" t="s">
        <v>3208</v>
      </c>
      <c r="J207" s="108" t="s">
        <v>3469</v>
      </c>
      <c r="K207" s="110">
        <v>1</v>
      </c>
    </row>
    <row r="208" spans="1:11" x14ac:dyDescent="0.3">
      <c r="A208" s="108" t="s">
        <v>9</v>
      </c>
      <c r="B208" s="108" t="s">
        <v>581</v>
      </c>
      <c r="C208" s="110" t="s">
        <v>3470</v>
      </c>
      <c r="D208" s="108" t="s">
        <v>781</v>
      </c>
      <c r="E208" s="108"/>
      <c r="F208" s="109">
        <v>1</v>
      </c>
      <c r="G208" s="109">
        <v>2</v>
      </c>
      <c r="H208" s="109" t="b">
        <v>1</v>
      </c>
      <c r="I208" s="108" t="s">
        <v>3208</v>
      </c>
      <c r="J208" s="108" t="s">
        <v>3471</v>
      </c>
      <c r="K208" s="110"/>
    </row>
    <row r="209" spans="1:11" x14ac:dyDescent="0.3">
      <c r="A209" s="108" t="s">
        <v>9</v>
      </c>
      <c r="B209" s="108" t="s">
        <v>581</v>
      </c>
      <c r="C209" s="110" t="s">
        <v>3470</v>
      </c>
      <c r="D209" s="108" t="s">
        <v>781</v>
      </c>
      <c r="E209" s="108"/>
      <c r="F209" s="109">
        <v>2</v>
      </c>
      <c r="G209" s="109">
        <v>2</v>
      </c>
      <c r="H209" s="109" t="b">
        <v>1</v>
      </c>
      <c r="I209" s="108" t="s">
        <v>3208</v>
      </c>
      <c r="J209" s="108" t="s">
        <v>3472</v>
      </c>
      <c r="K209" s="110"/>
    </row>
    <row r="210" spans="1:11" x14ac:dyDescent="0.3">
      <c r="A210" s="108" t="s">
        <v>9</v>
      </c>
      <c r="B210" s="108" t="s">
        <v>572</v>
      </c>
      <c r="C210" s="110" t="s">
        <v>3473</v>
      </c>
      <c r="D210" s="108" t="s">
        <v>786</v>
      </c>
      <c r="E210" s="108"/>
      <c r="F210" s="109">
        <v>1</v>
      </c>
      <c r="G210" s="109">
        <v>1</v>
      </c>
      <c r="H210" s="109" t="b">
        <v>1</v>
      </c>
      <c r="I210" s="108" t="s">
        <v>3208</v>
      </c>
      <c r="J210" s="108" t="s">
        <v>3474</v>
      </c>
      <c r="K210" s="110"/>
    </row>
    <row r="211" spans="1:11" x14ac:dyDescent="0.3">
      <c r="A211" s="108" t="s">
        <v>9</v>
      </c>
      <c r="B211" s="108" t="s">
        <v>772</v>
      </c>
      <c r="C211" s="110" t="s">
        <v>3475</v>
      </c>
      <c r="D211" s="108" t="s">
        <v>777</v>
      </c>
      <c r="E211" s="108"/>
      <c r="F211" s="109">
        <v>1</v>
      </c>
      <c r="G211" s="109">
        <v>3</v>
      </c>
      <c r="H211" s="109" t="b">
        <v>1</v>
      </c>
      <c r="I211" s="108" t="s">
        <v>3208</v>
      </c>
      <c r="J211" s="108" t="s">
        <v>3476</v>
      </c>
      <c r="K211" s="110"/>
    </row>
    <row r="212" spans="1:11" x14ac:dyDescent="0.3">
      <c r="A212" s="108" t="s">
        <v>9</v>
      </c>
      <c r="B212" s="108" t="s">
        <v>772</v>
      </c>
      <c r="C212" s="110" t="s">
        <v>3475</v>
      </c>
      <c r="D212" s="108" t="s">
        <v>777</v>
      </c>
      <c r="E212" s="108"/>
      <c r="F212" s="109">
        <v>2</v>
      </c>
      <c r="G212" s="109">
        <v>3</v>
      </c>
      <c r="H212" s="109" t="b">
        <v>1</v>
      </c>
      <c r="I212" s="108" t="s">
        <v>3208</v>
      </c>
      <c r="J212" s="108" t="s">
        <v>3477</v>
      </c>
      <c r="K212" s="110"/>
    </row>
    <row r="213" spans="1:11" x14ac:dyDescent="0.3">
      <c r="A213" s="108" t="s">
        <v>9</v>
      </c>
      <c r="B213" s="108" t="s">
        <v>772</v>
      </c>
      <c r="C213" s="110" t="s">
        <v>3475</v>
      </c>
      <c r="D213" s="108" t="s">
        <v>777</v>
      </c>
      <c r="E213" s="108"/>
      <c r="F213" s="109">
        <v>3</v>
      </c>
      <c r="G213" s="109">
        <v>3</v>
      </c>
      <c r="H213" s="109" t="b">
        <v>1</v>
      </c>
      <c r="I213" s="108" t="s">
        <v>3208</v>
      </c>
      <c r="J213" s="108" t="s">
        <v>3478</v>
      </c>
      <c r="K213" s="110"/>
    </row>
    <row r="214" spans="1:11" x14ac:dyDescent="0.3">
      <c r="A214" s="108" t="s">
        <v>9</v>
      </c>
      <c r="B214" s="108" t="s">
        <v>546</v>
      </c>
      <c r="C214" s="110" t="s">
        <v>3479</v>
      </c>
      <c r="D214" s="108" t="s">
        <v>776</v>
      </c>
      <c r="E214" s="108"/>
      <c r="F214" s="109">
        <v>1</v>
      </c>
      <c r="G214" s="109">
        <v>3</v>
      </c>
      <c r="H214" s="109" t="b">
        <v>1</v>
      </c>
      <c r="I214" s="108" t="s">
        <v>3208</v>
      </c>
      <c r="J214" s="108" t="s">
        <v>3480</v>
      </c>
      <c r="K214" s="110"/>
    </row>
    <row r="215" spans="1:11" x14ac:dyDescent="0.3">
      <c r="A215" s="108" t="s">
        <v>9</v>
      </c>
      <c r="B215" s="108" t="s">
        <v>546</v>
      </c>
      <c r="C215" s="110" t="s">
        <v>3479</v>
      </c>
      <c r="D215" s="108" t="s">
        <v>776</v>
      </c>
      <c r="E215" s="108"/>
      <c r="F215" s="109">
        <v>2</v>
      </c>
      <c r="G215" s="109">
        <v>3</v>
      </c>
      <c r="H215" s="109" t="b">
        <v>1</v>
      </c>
      <c r="I215" s="108" t="s">
        <v>3208</v>
      </c>
      <c r="J215" s="108" t="s">
        <v>3481</v>
      </c>
      <c r="K215" s="110"/>
    </row>
    <row r="216" spans="1:11" x14ac:dyDescent="0.3">
      <c r="A216" s="108" t="s">
        <v>9</v>
      </c>
      <c r="B216" s="108" t="s">
        <v>546</v>
      </c>
      <c r="C216" s="110" t="s">
        <v>3479</v>
      </c>
      <c r="D216" s="108" t="s">
        <v>776</v>
      </c>
      <c r="E216" s="108"/>
      <c r="F216" s="109">
        <v>3</v>
      </c>
      <c r="G216" s="109">
        <v>3</v>
      </c>
      <c r="H216" s="109" t="b">
        <v>1</v>
      </c>
      <c r="I216" s="108" t="s">
        <v>3208</v>
      </c>
      <c r="J216" s="108" t="s">
        <v>3482</v>
      </c>
      <c r="K216" s="110"/>
    </row>
    <row r="217" spans="1:11" x14ac:dyDescent="0.3">
      <c r="A217" s="108" t="s">
        <v>807</v>
      </c>
      <c r="B217" s="108" t="s">
        <v>548</v>
      </c>
      <c r="C217" s="110" t="s">
        <v>3483</v>
      </c>
      <c r="D217" s="108" t="s">
        <v>816</v>
      </c>
      <c r="E217" s="108"/>
      <c r="F217" s="109">
        <v>1</v>
      </c>
      <c r="G217" s="109">
        <v>1</v>
      </c>
      <c r="H217" s="109" t="b">
        <v>1</v>
      </c>
      <c r="I217" s="108" t="s">
        <v>3208</v>
      </c>
      <c r="J217" s="108" t="s">
        <v>3484</v>
      </c>
      <c r="K217" s="110"/>
    </row>
    <row r="218" spans="1:11" x14ac:dyDescent="0.3">
      <c r="A218" s="108" t="s">
        <v>807</v>
      </c>
      <c r="B218" s="108" t="s">
        <v>814</v>
      </c>
      <c r="C218" s="110" t="s">
        <v>3485</v>
      </c>
      <c r="D218" s="108" t="s">
        <v>815</v>
      </c>
      <c r="E218" s="108"/>
      <c r="F218" s="109">
        <v>1</v>
      </c>
      <c r="G218" s="109">
        <v>1</v>
      </c>
      <c r="H218" s="109" t="b">
        <v>1</v>
      </c>
      <c r="I218" s="108" t="s">
        <v>3208</v>
      </c>
      <c r="J218" s="108" t="s">
        <v>3486</v>
      </c>
      <c r="K218" s="110"/>
    </row>
    <row r="219" spans="1:11" x14ac:dyDescent="0.3">
      <c r="A219" s="108" t="s">
        <v>807</v>
      </c>
      <c r="B219" s="108" t="s">
        <v>808</v>
      </c>
      <c r="C219" s="110" t="s">
        <v>3487</v>
      </c>
      <c r="D219" s="108" t="s">
        <v>809</v>
      </c>
      <c r="E219" s="108" t="s">
        <v>3207</v>
      </c>
      <c r="F219" s="109">
        <v>1</v>
      </c>
      <c r="G219" s="109">
        <v>4</v>
      </c>
      <c r="H219" s="109" t="b">
        <v>1</v>
      </c>
      <c r="I219" s="108" t="s">
        <v>3208</v>
      </c>
      <c r="J219" s="108" t="s">
        <v>810</v>
      </c>
      <c r="K219" s="110"/>
    </row>
    <row r="220" spans="1:11" x14ac:dyDescent="0.3">
      <c r="A220" s="108" t="s">
        <v>807</v>
      </c>
      <c r="B220" s="108" t="s">
        <v>808</v>
      </c>
      <c r="C220" s="110" t="s">
        <v>3487</v>
      </c>
      <c r="D220" s="108" t="s">
        <v>809</v>
      </c>
      <c r="E220" s="108"/>
      <c r="F220" s="109">
        <v>2</v>
      </c>
      <c r="G220" s="109">
        <v>4</v>
      </c>
      <c r="H220" s="109" t="b">
        <v>1</v>
      </c>
      <c r="I220" s="108" t="s">
        <v>3208</v>
      </c>
      <c r="J220" s="108" t="s">
        <v>3488</v>
      </c>
      <c r="K220" s="110"/>
    </row>
    <row r="221" spans="1:11" x14ac:dyDescent="0.3">
      <c r="A221" s="108" t="s">
        <v>807</v>
      </c>
      <c r="B221" s="108" t="s">
        <v>808</v>
      </c>
      <c r="C221" s="110" t="s">
        <v>3487</v>
      </c>
      <c r="D221" s="108" t="s">
        <v>809</v>
      </c>
      <c r="E221" s="108"/>
      <c r="F221" s="109">
        <v>3</v>
      </c>
      <c r="G221" s="109">
        <v>4</v>
      </c>
      <c r="H221" s="109" t="b">
        <v>1</v>
      </c>
      <c r="I221" s="108" t="s">
        <v>3208</v>
      </c>
      <c r="J221" s="108" t="s">
        <v>3489</v>
      </c>
      <c r="K221" s="110"/>
    </row>
    <row r="222" spans="1:11" x14ac:dyDescent="0.3">
      <c r="A222" s="108" t="s">
        <v>807</v>
      </c>
      <c r="B222" s="108" t="s">
        <v>808</v>
      </c>
      <c r="C222" s="110" t="s">
        <v>3487</v>
      </c>
      <c r="D222" s="108" t="s">
        <v>809</v>
      </c>
      <c r="E222" s="108"/>
      <c r="F222" s="109">
        <v>4</v>
      </c>
      <c r="G222" s="109">
        <v>4</v>
      </c>
      <c r="H222" s="109" t="b">
        <v>1</v>
      </c>
      <c r="I222" s="108" t="s">
        <v>3208</v>
      </c>
      <c r="J222" s="108" t="s">
        <v>3490</v>
      </c>
      <c r="K222" s="110"/>
    </row>
    <row r="223" spans="1:11" x14ac:dyDescent="0.3">
      <c r="A223" s="108" t="s">
        <v>807</v>
      </c>
      <c r="B223" s="108" t="s">
        <v>544</v>
      </c>
      <c r="C223" s="110" t="s">
        <v>3491</v>
      </c>
      <c r="D223" s="108" t="s">
        <v>812</v>
      </c>
      <c r="E223" s="108" t="s">
        <v>3207</v>
      </c>
      <c r="F223" s="109">
        <v>1</v>
      </c>
      <c r="G223" s="109">
        <v>3</v>
      </c>
      <c r="H223" s="109" t="b">
        <v>1</v>
      </c>
      <c r="I223" s="108" t="s">
        <v>3208</v>
      </c>
      <c r="J223" s="108" t="s">
        <v>813</v>
      </c>
      <c r="K223" s="110"/>
    </row>
    <row r="224" spans="1:11" x14ac:dyDescent="0.3">
      <c r="A224" s="108" t="s">
        <v>807</v>
      </c>
      <c r="B224" s="108" t="s">
        <v>544</v>
      </c>
      <c r="C224" s="110" t="s">
        <v>3491</v>
      </c>
      <c r="D224" s="108" t="s">
        <v>812</v>
      </c>
      <c r="E224" s="108"/>
      <c r="F224" s="109">
        <v>2</v>
      </c>
      <c r="G224" s="109">
        <v>3</v>
      </c>
      <c r="H224" s="109" t="b">
        <v>1</v>
      </c>
      <c r="I224" s="108" t="s">
        <v>3208</v>
      </c>
      <c r="J224" s="108" t="s">
        <v>3492</v>
      </c>
      <c r="K224" s="110"/>
    </row>
    <row r="225" spans="1:11" x14ac:dyDescent="0.3">
      <c r="A225" s="108" t="s">
        <v>807</v>
      </c>
      <c r="B225" s="108" t="s">
        <v>544</v>
      </c>
      <c r="C225" s="110" t="s">
        <v>3491</v>
      </c>
      <c r="D225" s="108" t="s">
        <v>812</v>
      </c>
      <c r="E225" s="108"/>
      <c r="F225" s="109">
        <v>3</v>
      </c>
      <c r="G225" s="109">
        <v>3</v>
      </c>
      <c r="H225" s="109" t="b">
        <v>1</v>
      </c>
      <c r="I225" s="108" t="s">
        <v>3208</v>
      </c>
      <c r="J225" s="108" t="s">
        <v>3493</v>
      </c>
      <c r="K225" s="110"/>
    </row>
    <row r="226" spans="1:11" x14ac:dyDescent="0.3">
      <c r="A226" s="108" t="s">
        <v>807</v>
      </c>
      <c r="B226" s="108" t="s">
        <v>611</v>
      </c>
      <c r="C226" s="110" t="s">
        <v>3494</v>
      </c>
      <c r="D226" s="108" t="s">
        <v>811</v>
      </c>
      <c r="E226" s="108"/>
      <c r="F226" s="109">
        <v>1</v>
      </c>
      <c r="G226" s="109">
        <v>3</v>
      </c>
      <c r="H226" s="109" t="b">
        <v>1</v>
      </c>
      <c r="I226" s="108" t="s">
        <v>3208</v>
      </c>
      <c r="J226" s="108" t="s">
        <v>3495</v>
      </c>
      <c r="K226" s="110"/>
    </row>
    <row r="227" spans="1:11" x14ac:dyDescent="0.3">
      <c r="A227" s="108" t="s">
        <v>807</v>
      </c>
      <c r="B227" s="108" t="s">
        <v>611</v>
      </c>
      <c r="C227" s="110" t="s">
        <v>3494</v>
      </c>
      <c r="D227" s="108" t="s">
        <v>811</v>
      </c>
      <c r="E227" s="108"/>
      <c r="F227" s="109">
        <v>2</v>
      </c>
      <c r="G227" s="109">
        <v>3</v>
      </c>
      <c r="H227" s="109" t="b">
        <v>1</v>
      </c>
      <c r="I227" s="108" t="s">
        <v>3208</v>
      </c>
      <c r="J227" s="108" t="s">
        <v>3496</v>
      </c>
      <c r="K227" s="110">
        <v>1</v>
      </c>
    </row>
    <row r="228" spans="1:11" x14ac:dyDescent="0.3">
      <c r="A228" s="108" t="s">
        <v>807</v>
      </c>
      <c r="B228" s="108" t="s">
        <v>611</v>
      </c>
      <c r="C228" s="110" t="s">
        <v>3494</v>
      </c>
      <c r="D228" s="108" t="s">
        <v>811</v>
      </c>
      <c r="E228" s="108"/>
      <c r="F228" s="109">
        <v>3</v>
      </c>
      <c r="G228" s="109">
        <v>3</v>
      </c>
      <c r="H228" s="109" t="b">
        <v>1</v>
      </c>
      <c r="I228" s="108" t="s">
        <v>3208</v>
      </c>
      <c r="J228" s="108" t="s">
        <v>3497</v>
      </c>
      <c r="K228" s="110">
        <v>1</v>
      </c>
    </row>
    <row r="229" spans="1:11" x14ac:dyDescent="0.3">
      <c r="A229" s="108" t="s">
        <v>10</v>
      </c>
      <c r="B229" s="108" t="s">
        <v>679</v>
      </c>
      <c r="C229" s="110" t="s">
        <v>3498</v>
      </c>
      <c r="D229" s="108" t="s">
        <v>828</v>
      </c>
      <c r="E229" s="108" t="s">
        <v>3207</v>
      </c>
      <c r="F229" s="109">
        <v>1</v>
      </c>
      <c r="G229" s="109">
        <v>15</v>
      </c>
      <c r="H229" s="109" t="b">
        <v>1</v>
      </c>
      <c r="I229" s="108" t="s">
        <v>3208</v>
      </c>
      <c r="J229" s="108" t="s">
        <v>829</v>
      </c>
      <c r="K229" s="110"/>
    </row>
    <row r="230" spans="1:11" x14ac:dyDescent="0.3">
      <c r="A230" s="108" t="s">
        <v>10</v>
      </c>
      <c r="B230" s="108" t="s">
        <v>679</v>
      </c>
      <c r="C230" s="110" t="s">
        <v>3498</v>
      </c>
      <c r="D230" s="108" t="s">
        <v>828</v>
      </c>
      <c r="E230" s="108"/>
      <c r="F230" s="109">
        <v>2</v>
      </c>
      <c r="G230" s="109">
        <v>15</v>
      </c>
      <c r="H230" s="109" t="b">
        <v>1</v>
      </c>
      <c r="I230" s="108" t="s">
        <v>3208</v>
      </c>
      <c r="J230" s="108" t="s">
        <v>3499</v>
      </c>
      <c r="K230" s="110">
        <v>1</v>
      </c>
    </row>
    <row r="231" spans="1:11" x14ac:dyDescent="0.3">
      <c r="A231" s="108" t="s">
        <v>10</v>
      </c>
      <c r="B231" s="108" t="s">
        <v>679</v>
      </c>
      <c r="C231" s="110" t="s">
        <v>3498</v>
      </c>
      <c r="D231" s="108" t="s">
        <v>828</v>
      </c>
      <c r="E231" s="108"/>
      <c r="F231" s="109">
        <v>3</v>
      </c>
      <c r="G231" s="109">
        <v>15</v>
      </c>
      <c r="H231" s="109" t="b">
        <v>1</v>
      </c>
      <c r="I231" s="108" t="s">
        <v>3208</v>
      </c>
      <c r="J231" s="108" t="s">
        <v>3500</v>
      </c>
      <c r="K231" s="110"/>
    </row>
    <row r="232" spans="1:11" x14ac:dyDescent="0.3">
      <c r="A232" s="108" t="s">
        <v>10</v>
      </c>
      <c r="B232" s="108" t="s">
        <v>679</v>
      </c>
      <c r="C232" s="110" t="s">
        <v>3498</v>
      </c>
      <c r="D232" s="108" t="s">
        <v>828</v>
      </c>
      <c r="E232" s="108"/>
      <c r="F232" s="109">
        <v>4</v>
      </c>
      <c r="G232" s="109">
        <v>15</v>
      </c>
      <c r="H232" s="109" t="b">
        <v>1</v>
      </c>
      <c r="I232" s="108" t="s">
        <v>3208</v>
      </c>
      <c r="J232" s="108" t="s">
        <v>3501</v>
      </c>
      <c r="K232" s="110">
        <v>1</v>
      </c>
    </row>
    <row r="233" spans="1:11" x14ac:dyDescent="0.3">
      <c r="A233" s="108" t="s">
        <v>10</v>
      </c>
      <c r="B233" s="108" t="s">
        <v>679</v>
      </c>
      <c r="C233" s="110" t="s">
        <v>3498</v>
      </c>
      <c r="D233" s="108" t="s">
        <v>828</v>
      </c>
      <c r="E233" s="108"/>
      <c r="F233" s="109">
        <v>5</v>
      </c>
      <c r="G233" s="109">
        <v>15</v>
      </c>
      <c r="H233" s="109" t="b">
        <v>1</v>
      </c>
      <c r="I233" s="108" t="s">
        <v>3208</v>
      </c>
      <c r="J233" s="108" t="s">
        <v>3502</v>
      </c>
      <c r="K233" s="110"/>
    </row>
    <row r="234" spans="1:11" x14ac:dyDescent="0.3">
      <c r="A234" s="108" t="s">
        <v>10</v>
      </c>
      <c r="B234" s="108" t="s">
        <v>679</v>
      </c>
      <c r="C234" s="110" t="s">
        <v>3498</v>
      </c>
      <c r="D234" s="108" t="s">
        <v>828</v>
      </c>
      <c r="E234" s="108"/>
      <c r="F234" s="109">
        <v>6</v>
      </c>
      <c r="G234" s="109">
        <v>15</v>
      </c>
      <c r="H234" s="109" t="b">
        <v>1</v>
      </c>
      <c r="I234" s="108" t="s">
        <v>3208</v>
      </c>
      <c r="J234" s="108" t="s">
        <v>3503</v>
      </c>
      <c r="K234" s="110">
        <v>1</v>
      </c>
    </row>
    <row r="235" spans="1:11" x14ac:dyDescent="0.3">
      <c r="A235" s="108" t="s">
        <v>10</v>
      </c>
      <c r="B235" s="108" t="s">
        <v>679</v>
      </c>
      <c r="C235" s="110" t="s">
        <v>3498</v>
      </c>
      <c r="D235" s="108" t="s">
        <v>828</v>
      </c>
      <c r="E235" s="108"/>
      <c r="F235" s="109">
        <v>7</v>
      </c>
      <c r="G235" s="109">
        <v>15</v>
      </c>
      <c r="H235" s="109" t="b">
        <v>1</v>
      </c>
      <c r="I235" s="108" t="s">
        <v>3208</v>
      </c>
      <c r="J235" s="108" t="s">
        <v>3504</v>
      </c>
      <c r="K235" s="110"/>
    </row>
    <row r="236" spans="1:11" x14ac:dyDescent="0.3">
      <c r="A236" s="108" t="s">
        <v>10</v>
      </c>
      <c r="B236" s="108" t="s">
        <v>679</v>
      </c>
      <c r="C236" s="110" t="s">
        <v>3498</v>
      </c>
      <c r="D236" s="108" t="s">
        <v>828</v>
      </c>
      <c r="E236" s="108"/>
      <c r="F236" s="109">
        <v>8</v>
      </c>
      <c r="G236" s="109">
        <v>15</v>
      </c>
      <c r="H236" s="109" t="b">
        <v>1</v>
      </c>
      <c r="I236" s="108" t="s">
        <v>3208</v>
      </c>
      <c r="J236" s="108" t="s">
        <v>3505</v>
      </c>
      <c r="K236" s="110">
        <v>1</v>
      </c>
    </row>
    <row r="237" spans="1:11" x14ac:dyDescent="0.3">
      <c r="A237" s="108" t="s">
        <v>10</v>
      </c>
      <c r="B237" s="108" t="s">
        <v>679</v>
      </c>
      <c r="C237" s="110" t="s">
        <v>3498</v>
      </c>
      <c r="D237" s="108" t="s">
        <v>828</v>
      </c>
      <c r="E237" s="108"/>
      <c r="F237" s="109">
        <v>9</v>
      </c>
      <c r="G237" s="109">
        <v>15</v>
      </c>
      <c r="H237" s="109" t="b">
        <v>1</v>
      </c>
      <c r="I237" s="108" t="s">
        <v>3208</v>
      </c>
      <c r="J237" s="108" t="s">
        <v>3506</v>
      </c>
      <c r="K237" s="110"/>
    </row>
    <row r="238" spans="1:11" x14ac:dyDescent="0.3">
      <c r="A238" s="108" t="s">
        <v>10</v>
      </c>
      <c r="B238" s="108" t="s">
        <v>679</v>
      </c>
      <c r="C238" s="110" t="s">
        <v>3498</v>
      </c>
      <c r="D238" s="108" t="s">
        <v>828</v>
      </c>
      <c r="E238" s="108"/>
      <c r="F238" s="109">
        <v>10</v>
      </c>
      <c r="G238" s="109">
        <v>15</v>
      </c>
      <c r="H238" s="109" t="b">
        <v>1</v>
      </c>
      <c r="I238" s="108" t="s">
        <v>3208</v>
      </c>
      <c r="J238" s="108" t="s">
        <v>3507</v>
      </c>
      <c r="K238" s="110">
        <v>1</v>
      </c>
    </row>
    <row r="239" spans="1:11" x14ac:dyDescent="0.3">
      <c r="A239" s="108" t="s">
        <v>10</v>
      </c>
      <c r="B239" s="108" t="s">
        <v>679</v>
      </c>
      <c r="C239" s="110" t="s">
        <v>3498</v>
      </c>
      <c r="D239" s="108" t="s">
        <v>828</v>
      </c>
      <c r="E239" s="108"/>
      <c r="F239" s="109">
        <v>11</v>
      </c>
      <c r="G239" s="109">
        <v>15</v>
      </c>
      <c r="H239" s="109" t="b">
        <v>1</v>
      </c>
      <c r="I239" s="108" t="s">
        <v>3208</v>
      </c>
      <c r="J239" s="108" t="s">
        <v>3508</v>
      </c>
      <c r="K239" s="110"/>
    </row>
    <row r="240" spans="1:11" x14ac:dyDescent="0.3">
      <c r="A240" s="108" t="s">
        <v>10</v>
      </c>
      <c r="B240" s="108" t="s">
        <v>679</v>
      </c>
      <c r="C240" s="110" t="s">
        <v>3498</v>
      </c>
      <c r="D240" s="108" t="s">
        <v>828</v>
      </c>
      <c r="E240" s="108"/>
      <c r="F240" s="109">
        <v>12</v>
      </c>
      <c r="G240" s="109">
        <v>15</v>
      </c>
      <c r="H240" s="109" t="b">
        <v>1</v>
      </c>
      <c r="I240" s="108" t="s">
        <v>3208</v>
      </c>
      <c r="J240" s="108" t="s">
        <v>3509</v>
      </c>
      <c r="K240" s="110">
        <v>1</v>
      </c>
    </row>
    <row r="241" spans="1:11" x14ac:dyDescent="0.3">
      <c r="A241" s="108" t="s">
        <v>10</v>
      </c>
      <c r="B241" s="108" t="s">
        <v>679</v>
      </c>
      <c r="C241" s="110" t="s">
        <v>3498</v>
      </c>
      <c r="D241" s="108" t="s">
        <v>828</v>
      </c>
      <c r="E241" s="108"/>
      <c r="F241" s="109">
        <v>13</v>
      </c>
      <c r="G241" s="109">
        <v>15</v>
      </c>
      <c r="H241" s="109" t="b">
        <v>1</v>
      </c>
      <c r="I241" s="108" t="s">
        <v>3208</v>
      </c>
      <c r="J241" s="108" t="s">
        <v>3510</v>
      </c>
      <c r="K241" s="110"/>
    </row>
    <row r="242" spans="1:11" x14ac:dyDescent="0.3">
      <c r="A242" s="108" t="s">
        <v>10</v>
      </c>
      <c r="B242" s="108" t="s">
        <v>679</v>
      </c>
      <c r="C242" s="110" t="s">
        <v>3498</v>
      </c>
      <c r="D242" s="108" t="s">
        <v>828</v>
      </c>
      <c r="E242" s="108"/>
      <c r="F242" s="109">
        <v>14</v>
      </c>
      <c r="G242" s="109">
        <v>15</v>
      </c>
      <c r="H242" s="109" t="b">
        <v>1</v>
      </c>
      <c r="I242" s="108" t="s">
        <v>3208</v>
      </c>
      <c r="J242" s="108" t="s">
        <v>3511</v>
      </c>
      <c r="K242" s="110">
        <v>1</v>
      </c>
    </row>
    <row r="243" spans="1:11" x14ac:dyDescent="0.3">
      <c r="A243" s="108" t="s">
        <v>10</v>
      </c>
      <c r="B243" s="108" t="s">
        <v>679</v>
      </c>
      <c r="C243" s="110" t="s">
        <v>3498</v>
      </c>
      <c r="D243" s="108" t="s">
        <v>828</v>
      </c>
      <c r="E243" s="108"/>
      <c r="F243" s="109">
        <v>15</v>
      </c>
      <c r="G243" s="109">
        <v>15</v>
      </c>
      <c r="H243" s="109" t="b">
        <v>1</v>
      </c>
      <c r="I243" s="108" t="s">
        <v>3208</v>
      </c>
      <c r="J243" s="108" t="s">
        <v>3512</v>
      </c>
      <c r="K243" s="110"/>
    </row>
    <row r="244" spans="1:11" x14ac:dyDescent="0.3">
      <c r="A244" s="108" t="s">
        <v>10</v>
      </c>
      <c r="B244" s="108" t="s">
        <v>548</v>
      </c>
      <c r="C244" s="110" t="s">
        <v>3513</v>
      </c>
      <c r="D244" s="108" t="s">
        <v>832</v>
      </c>
      <c r="E244" s="108"/>
      <c r="F244" s="109">
        <v>1</v>
      </c>
      <c r="G244" s="109">
        <v>2</v>
      </c>
      <c r="H244" s="109" t="b">
        <v>1</v>
      </c>
      <c r="I244" s="108" t="s">
        <v>3208</v>
      </c>
      <c r="J244" s="108" t="s">
        <v>3514</v>
      </c>
      <c r="K244" s="110"/>
    </row>
    <row r="245" spans="1:11" x14ac:dyDescent="0.3">
      <c r="A245" s="108" t="s">
        <v>10</v>
      </c>
      <c r="B245" s="108" t="s">
        <v>548</v>
      </c>
      <c r="C245" s="110" t="s">
        <v>3513</v>
      </c>
      <c r="D245" s="108" t="s">
        <v>832</v>
      </c>
      <c r="E245" s="108"/>
      <c r="F245" s="109">
        <v>2</v>
      </c>
      <c r="G245" s="109">
        <v>2</v>
      </c>
      <c r="H245" s="109" t="b">
        <v>1</v>
      </c>
      <c r="I245" s="108" t="s">
        <v>3208</v>
      </c>
      <c r="J245" s="108" t="s">
        <v>3515</v>
      </c>
      <c r="K245" s="110">
        <v>1</v>
      </c>
    </row>
    <row r="246" spans="1:11" x14ac:dyDescent="0.3">
      <c r="A246" s="108" t="s">
        <v>10</v>
      </c>
      <c r="B246" s="108" t="s">
        <v>581</v>
      </c>
      <c r="C246" s="110" t="s">
        <v>3516</v>
      </c>
      <c r="D246" s="108" t="s">
        <v>830</v>
      </c>
      <c r="E246" s="108"/>
      <c r="F246" s="109">
        <v>1</v>
      </c>
      <c r="G246" s="109">
        <v>3</v>
      </c>
      <c r="H246" s="109" t="b">
        <v>1</v>
      </c>
      <c r="I246" s="108" t="s">
        <v>3208</v>
      </c>
      <c r="J246" s="108" t="s">
        <v>3517</v>
      </c>
      <c r="K246" s="110"/>
    </row>
    <row r="247" spans="1:11" x14ac:dyDescent="0.3">
      <c r="A247" s="108" t="s">
        <v>10</v>
      </c>
      <c r="B247" s="108" t="s">
        <v>581</v>
      </c>
      <c r="C247" s="110" t="s">
        <v>3516</v>
      </c>
      <c r="D247" s="108" t="s">
        <v>830</v>
      </c>
      <c r="E247" s="108"/>
      <c r="F247" s="109">
        <v>2</v>
      </c>
      <c r="G247" s="109">
        <v>3</v>
      </c>
      <c r="H247" s="109" t="b">
        <v>1</v>
      </c>
      <c r="I247" s="108" t="s">
        <v>3208</v>
      </c>
      <c r="J247" s="108" t="s">
        <v>3518</v>
      </c>
      <c r="K247" s="110">
        <v>1</v>
      </c>
    </row>
    <row r="248" spans="1:11" x14ac:dyDescent="0.3">
      <c r="A248" s="108" t="s">
        <v>10</v>
      </c>
      <c r="B248" s="108" t="s">
        <v>581</v>
      </c>
      <c r="C248" s="110" t="s">
        <v>3516</v>
      </c>
      <c r="D248" s="108" t="s">
        <v>830</v>
      </c>
      <c r="E248" s="108"/>
      <c r="F248" s="109">
        <v>3</v>
      </c>
      <c r="G248" s="109">
        <v>3</v>
      </c>
      <c r="H248" s="109" t="b">
        <v>1</v>
      </c>
      <c r="I248" s="108" t="s">
        <v>3208</v>
      </c>
      <c r="J248" s="108" t="s">
        <v>3519</v>
      </c>
      <c r="K248" s="110"/>
    </row>
    <row r="249" spans="1:11" x14ac:dyDescent="0.3">
      <c r="A249" s="108" t="s">
        <v>10</v>
      </c>
      <c r="B249" s="108" t="s">
        <v>572</v>
      </c>
      <c r="C249" s="110" t="s">
        <v>3520</v>
      </c>
      <c r="D249" s="108" t="s">
        <v>835</v>
      </c>
      <c r="E249" s="108"/>
      <c r="F249" s="109">
        <v>1</v>
      </c>
      <c r="G249" s="109">
        <v>1</v>
      </c>
      <c r="H249" s="109" t="b">
        <v>1</v>
      </c>
      <c r="I249" s="108" t="s">
        <v>3208</v>
      </c>
      <c r="J249" s="108" t="s">
        <v>3521</v>
      </c>
      <c r="K249" s="110"/>
    </row>
    <row r="250" spans="1:11" x14ac:dyDescent="0.3">
      <c r="A250" s="108" t="s">
        <v>10</v>
      </c>
      <c r="B250" s="108" t="s">
        <v>525</v>
      </c>
      <c r="C250" s="110" t="s">
        <v>3522</v>
      </c>
      <c r="D250" s="108" t="s">
        <v>833</v>
      </c>
      <c r="E250" s="108"/>
      <c r="F250" s="109">
        <v>1</v>
      </c>
      <c r="G250" s="109">
        <v>2</v>
      </c>
      <c r="H250" s="109" t="b">
        <v>1</v>
      </c>
      <c r="I250" s="108" t="s">
        <v>3208</v>
      </c>
      <c r="J250" s="108" t="s">
        <v>3523</v>
      </c>
      <c r="K250" s="110"/>
    </row>
    <row r="251" spans="1:11" x14ac:dyDescent="0.3">
      <c r="A251" s="108" t="s">
        <v>10</v>
      </c>
      <c r="B251" s="108" t="s">
        <v>525</v>
      </c>
      <c r="C251" s="110" t="s">
        <v>3522</v>
      </c>
      <c r="D251" s="108" t="s">
        <v>833</v>
      </c>
      <c r="E251" s="108"/>
      <c r="F251" s="109">
        <v>2</v>
      </c>
      <c r="G251" s="109">
        <v>2</v>
      </c>
      <c r="H251" s="109" t="b">
        <v>1</v>
      </c>
      <c r="I251" s="108" t="s">
        <v>3208</v>
      </c>
      <c r="J251" s="108" t="s">
        <v>3524</v>
      </c>
      <c r="K251" s="110"/>
    </row>
    <row r="252" spans="1:11" x14ac:dyDescent="0.3">
      <c r="A252" s="108" t="s">
        <v>10</v>
      </c>
      <c r="B252" s="108" t="s">
        <v>546</v>
      </c>
      <c r="C252" s="110" t="s">
        <v>3525</v>
      </c>
      <c r="D252" s="108" t="s">
        <v>831</v>
      </c>
      <c r="E252" s="108"/>
      <c r="F252" s="109">
        <v>1</v>
      </c>
      <c r="G252" s="109">
        <v>3</v>
      </c>
      <c r="H252" s="109" t="b">
        <v>1</v>
      </c>
      <c r="I252" s="108" t="s">
        <v>3208</v>
      </c>
      <c r="J252" s="108" t="s">
        <v>3526</v>
      </c>
      <c r="K252" s="110"/>
    </row>
    <row r="253" spans="1:11" x14ac:dyDescent="0.3">
      <c r="A253" s="108" t="s">
        <v>10</v>
      </c>
      <c r="B253" s="108" t="s">
        <v>546</v>
      </c>
      <c r="C253" s="110" t="s">
        <v>3525</v>
      </c>
      <c r="D253" s="108" t="s">
        <v>831</v>
      </c>
      <c r="E253" s="108"/>
      <c r="F253" s="109">
        <v>2</v>
      </c>
      <c r="G253" s="109">
        <v>3</v>
      </c>
      <c r="H253" s="109" t="b">
        <v>1</v>
      </c>
      <c r="I253" s="108" t="s">
        <v>3208</v>
      </c>
      <c r="J253" s="108" t="s">
        <v>3527</v>
      </c>
      <c r="K253" s="110"/>
    </row>
    <row r="254" spans="1:11" x14ac:dyDescent="0.3">
      <c r="A254" s="108" t="s">
        <v>10</v>
      </c>
      <c r="B254" s="108" t="s">
        <v>546</v>
      </c>
      <c r="C254" s="110" t="s">
        <v>3525</v>
      </c>
      <c r="D254" s="108" t="s">
        <v>831</v>
      </c>
      <c r="E254" s="108"/>
      <c r="F254" s="109">
        <v>3</v>
      </c>
      <c r="G254" s="109">
        <v>3</v>
      </c>
      <c r="H254" s="109" t="b">
        <v>1</v>
      </c>
      <c r="I254" s="108" t="s">
        <v>3208</v>
      </c>
      <c r="J254" s="108" t="s">
        <v>3528</v>
      </c>
      <c r="K254" s="110"/>
    </row>
    <row r="255" spans="1:11" x14ac:dyDescent="0.3">
      <c r="A255" s="108" t="s">
        <v>845</v>
      </c>
      <c r="B255" s="108" t="s">
        <v>679</v>
      </c>
      <c r="C255" s="110" t="s">
        <v>3529</v>
      </c>
      <c r="D255" s="108" t="s">
        <v>849</v>
      </c>
      <c r="E255" s="108"/>
      <c r="F255" s="109">
        <v>1</v>
      </c>
      <c r="G255" s="109">
        <v>1</v>
      </c>
      <c r="H255" s="109" t="b">
        <v>1</v>
      </c>
      <c r="I255" s="108" t="s">
        <v>3208</v>
      </c>
      <c r="J255" s="108" t="s">
        <v>3530</v>
      </c>
      <c r="K255" s="110"/>
    </row>
    <row r="256" spans="1:11" x14ac:dyDescent="0.3">
      <c r="A256" s="108" t="s">
        <v>845</v>
      </c>
      <c r="B256" s="108" t="s">
        <v>522</v>
      </c>
      <c r="C256" s="110" t="s">
        <v>3531</v>
      </c>
      <c r="D256" s="108" t="s">
        <v>847</v>
      </c>
      <c r="E256" s="108"/>
      <c r="F256" s="109">
        <v>1</v>
      </c>
      <c r="G256" s="109">
        <v>1</v>
      </c>
      <c r="H256" s="109" t="b">
        <v>1</v>
      </c>
      <c r="I256" s="108" t="s">
        <v>3208</v>
      </c>
      <c r="J256" s="108" t="s">
        <v>3532</v>
      </c>
      <c r="K256" s="110"/>
    </row>
    <row r="257" spans="1:11" x14ac:dyDescent="0.3">
      <c r="A257" s="108" t="s">
        <v>845</v>
      </c>
      <c r="B257" s="108" t="s">
        <v>508</v>
      </c>
      <c r="C257" s="110" t="s">
        <v>3533</v>
      </c>
      <c r="D257" s="108" t="s">
        <v>852</v>
      </c>
      <c r="E257" s="108"/>
      <c r="F257" s="109">
        <v>1</v>
      </c>
      <c r="G257" s="109">
        <v>1</v>
      </c>
      <c r="H257" s="109" t="b">
        <v>1</v>
      </c>
      <c r="I257" s="108" t="s">
        <v>3208</v>
      </c>
      <c r="J257" s="108" t="s">
        <v>3534</v>
      </c>
      <c r="K257" s="110"/>
    </row>
    <row r="258" spans="1:11" x14ac:dyDescent="0.3">
      <c r="A258" s="108" t="s">
        <v>845</v>
      </c>
      <c r="B258" s="108" t="s">
        <v>525</v>
      </c>
      <c r="C258" s="110" t="s">
        <v>3535</v>
      </c>
      <c r="D258" s="108" t="s">
        <v>846</v>
      </c>
      <c r="E258" s="108"/>
      <c r="F258" s="109">
        <v>1</v>
      </c>
      <c r="G258" s="109">
        <v>1</v>
      </c>
      <c r="H258" s="109" t="b">
        <v>1</v>
      </c>
      <c r="I258" s="108" t="s">
        <v>3208</v>
      </c>
      <c r="J258" s="108" t="s">
        <v>3536</v>
      </c>
      <c r="K258" s="110"/>
    </row>
    <row r="259" spans="1:11" x14ac:dyDescent="0.3">
      <c r="A259" s="108" t="s">
        <v>845</v>
      </c>
      <c r="B259" s="108" t="s">
        <v>520</v>
      </c>
      <c r="C259" s="110" t="s">
        <v>3537</v>
      </c>
      <c r="D259" s="108" t="s">
        <v>848</v>
      </c>
      <c r="E259" s="108"/>
      <c r="F259" s="109">
        <v>1</v>
      </c>
      <c r="G259" s="109">
        <v>1</v>
      </c>
      <c r="H259" s="109" t="b">
        <v>1</v>
      </c>
      <c r="I259" s="108" t="s">
        <v>3208</v>
      </c>
      <c r="J259" s="108" t="s">
        <v>3538</v>
      </c>
      <c r="K259" s="110"/>
    </row>
    <row r="260" spans="1:11" x14ac:dyDescent="0.3">
      <c r="A260" s="108" t="s">
        <v>845</v>
      </c>
      <c r="B260" s="108" t="s">
        <v>598</v>
      </c>
      <c r="C260" s="110" t="s">
        <v>3539</v>
      </c>
      <c r="D260" s="108" t="s">
        <v>850</v>
      </c>
      <c r="E260" s="108" t="s">
        <v>3207</v>
      </c>
      <c r="F260" s="109">
        <v>1</v>
      </c>
      <c r="G260" s="109">
        <v>2</v>
      </c>
      <c r="H260" s="109" t="b">
        <v>1</v>
      </c>
      <c r="I260" s="108" t="s">
        <v>3208</v>
      </c>
      <c r="J260" s="108" t="s">
        <v>851</v>
      </c>
      <c r="K260" s="110"/>
    </row>
    <row r="261" spans="1:11" x14ac:dyDescent="0.3">
      <c r="A261" s="108" t="s">
        <v>845</v>
      </c>
      <c r="B261" s="108" t="s">
        <v>598</v>
      </c>
      <c r="C261" s="110" t="s">
        <v>3539</v>
      </c>
      <c r="D261" s="108" t="s">
        <v>850</v>
      </c>
      <c r="E261" s="108"/>
      <c r="F261" s="109">
        <v>2</v>
      </c>
      <c r="G261" s="109">
        <v>2</v>
      </c>
      <c r="H261" s="109" t="b">
        <v>1</v>
      </c>
      <c r="I261" s="108" t="s">
        <v>3208</v>
      </c>
      <c r="J261" s="108" t="s">
        <v>3540</v>
      </c>
      <c r="K261" s="110"/>
    </row>
    <row r="262" spans="1:11" x14ac:dyDescent="0.3">
      <c r="A262" s="108" t="s">
        <v>845</v>
      </c>
      <c r="B262" s="108" t="s">
        <v>583</v>
      </c>
      <c r="C262" s="110" t="s">
        <v>3541</v>
      </c>
      <c r="D262" s="108" t="s">
        <v>536</v>
      </c>
      <c r="E262" s="108"/>
      <c r="F262" s="109">
        <v>1</v>
      </c>
      <c r="G262" s="109">
        <v>2</v>
      </c>
      <c r="H262" s="109" t="b">
        <v>1</v>
      </c>
      <c r="I262" s="108" t="s">
        <v>3208</v>
      </c>
      <c r="J262" s="108" t="s">
        <v>3542</v>
      </c>
      <c r="K262" s="110"/>
    </row>
    <row r="263" spans="1:11" x14ac:dyDescent="0.3">
      <c r="A263" s="108" t="s">
        <v>845</v>
      </c>
      <c r="B263" s="108" t="s">
        <v>583</v>
      </c>
      <c r="C263" s="110" t="s">
        <v>3541</v>
      </c>
      <c r="D263" s="108" t="s">
        <v>536</v>
      </c>
      <c r="E263" s="108"/>
      <c r="F263" s="109">
        <v>2</v>
      </c>
      <c r="G263" s="109">
        <v>2</v>
      </c>
      <c r="H263" s="109" t="b">
        <v>1</v>
      </c>
      <c r="I263" s="108" t="s">
        <v>3208</v>
      </c>
      <c r="J263" s="108" t="s">
        <v>3543</v>
      </c>
      <c r="K263" s="110"/>
    </row>
    <row r="264" spans="1:11" x14ac:dyDescent="0.3">
      <c r="A264" s="108" t="s">
        <v>864</v>
      </c>
      <c r="B264" s="108" t="s">
        <v>871</v>
      </c>
      <c r="C264" s="110" t="s">
        <v>3544</v>
      </c>
      <c r="D264" s="108" t="s">
        <v>872</v>
      </c>
      <c r="E264" s="108" t="s">
        <v>3207</v>
      </c>
      <c r="F264" s="109">
        <v>1</v>
      </c>
      <c r="G264" s="109">
        <v>1</v>
      </c>
      <c r="H264" s="109" t="b">
        <v>1</v>
      </c>
      <c r="I264" s="108" t="s">
        <v>3208</v>
      </c>
      <c r="J264" s="108" t="s">
        <v>873</v>
      </c>
      <c r="K264" s="110"/>
    </row>
    <row r="265" spans="1:11" x14ac:dyDescent="0.3">
      <c r="A265" s="108" t="s">
        <v>864</v>
      </c>
      <c r="B265" s="108" t="s">
        <v>530</v>
      </c>
      <c r="C265" s="110" t="s">
        <v>3545</v>
      </c>
      <c r="D265" s="108" t="s">
        <v>876</v>
      </c>
      <c r="E265" s="108"/>
      <c r="F265" s="109">
        <v>1</v>
      </c>
      <c r="G265" s="109">
        <v>1</v>
      </c>
      <c r="H265" s="109" t="b">
        <v>1</v>
      </c>
      <c r="I265" s="108" t="s">
        <v>3208</v>
      </c>
      <c r="J265" s="108" t="s">
        <v>3546</v>
      </c>
      <c r="K265" s="110"/>
    </row>
    <row r="266" spans="1:11" x14ac:dyDescent="0.3">
      <c r="A266" s="108" t="s">
        <v>864</v>
      </c>
      <c r="B266" s="108" t="s">
        <v>868</v>
      </c>
      <c r="C266" s="110" t="s">
        <v>3547</v>
      </c>
      <c r="D266" s="108" t="s">
        <v>869</v>
      </c>
      <c r="E266" s="108" t="s">
        <v>3207</v>
      </c>
      <c r="F266" s="109">
        <v>1</v>
      </c>
      <c r="G266" s="109">
        <v>1</v>
      </c>
      <c r="H266" s="109" t="b">
        <v>1</v>
      </c>
      <c r="I266" s="108" t="s">
        <v>3208</v>
      </c>
      <c r="J266" s="108" t="s">
        <v>870</v>
      </c>
      <c r="K266" s="110"/>
    </row>
    <row r="267" spans="1:11" x14ac:dyDescent="0.3">
      <c r="A267" s="108" t="s">
        <v>864</v>
      </c>
      <c r="B267" s="108" t="s">
        <v>492</v>
      </c>
      <c r="C267" s="110" t="s">
        <v>3548</v>
      </c>
      <c r="D267" s="108" t="s">
        <v>866</v>
      </c>
      <c r="E267" s="108" t="s">
        <v>3207</v>
      </c>
      <c r="F267" s="109">
        <v>1</v>
      </c>
      <c r="G267" s="109">
        <v>2</v>
      </c>
      <c r="H267" s="109" t="b">
        <v>1</v>
      </c>
      <c r="I267" s="108" t="s">
        <v>3208</v>
      </c>
      <c r="J267" s="108" t="s">
        <v>867</v>
      </c>
      <c r="K267" s="110"/>
    </row>
    <row r="268" spans="1:11" x14ac:dyDescent="0.3">
      <c r="A268" s="108" t="s">
        <v>864</v>
      </c>
      <c r="B268" s="108" t="s">
        <v>492</v>
      </c>
      <c r="C268" s="110" t="s">
        <v>3548</v>
      </c>
      <c r="D268" s="108" t="s">
        <v>866</v>
      </c>
      <c r="E268" s="108"/>
      <c r="F268" s="109">
        <v>2</v>
      </c>
      <c r="G268" s="109">
        <v>2</v>
      </c>
      <c r="H268" s="109" t="b">
        <v>1</v>
      </c>
      <c r="I268" s="108" t="s">
        <v>3208</v>
      </c>
      <c r="J268" s="108" t="s">
        <v>3549</v>
      </c>
      <c r="K268" s="110"/>
    </row>
    <row r="269" spans="1:11" x14ac:dyDescent="0.3">
      <c r="A269" s="108" t="s">
        <v>864</v>
      </c>
      <c r="B269" s="108" t="s">
        <v>525</v>
      </c>
      <c r="C269" s="110" t="s">
        <v>3550</v>
      </c>
      <c r="D269" s="108" t="s">
        <v>874</v>
      </c>
      <c r="E269" s="108" t="s">
        <v>3207</v>
      </c>
      <c r="F269" s="109">
        <v>1</v>
      </c>
      <c r="G269" s="109">
        <v>1</v>
      </c>
      <c r="H269" s="109" t="b">
        <v>1</v>
      </c>
      <c r="I269" s="108" t="s">
        <v>3208</v>
      </c>
      <c r="J269" s="108" t="s">
        <v>875</v>
      </c>
      <c r="K269" s="110"/>
    </row>
    <row r="270" spans="1:11" x14ac:dyDescent="0.3">
      <c r="A270" s="108" t="s">
        <v>864</v>
      </c>
      <c r="B270" s="108" t="s">
        <v>514</v>
      </c>
      <c r="C270" s="110" t="s">
        <v>3551</v>
      </c>
      <c r="D270" s="108" t="s">
        <v>865</v>
      </c>
      <c r="E270" s="108"/>
      <c r="F270" s="109">
        <v>1</v>
      </c>
      <c r="G270" s="109">
        <v>2</v>
      </c>
      <c r="H270" s="109" t="b">
        <v>1</v>
      </c>
      <c r="I270" s="108" t="s">
        <v>3208</v>
      </c>
      <c r="J270" s="108" t="s">
        <v>3552</v>
      </c>
      <c r="K270" s="110"/>
    </row>
    <row r="271" spans="1:11" x14ac:dyDescent="0.3">
      <c r="A271" s="108" t="s">
        <v>864</v>
      </c>
      <c r="B271" s="108" t="s">
        <v>514</v>
      </c>
      <c r="C271" s="110" t="s">
        <v>3551</v>
      </c>
      <c r="D271" s="108" t="s">
        <v>865</v>
      </c>
      <c r="E271" s="108"/>
      <c r="F271" s="109">
        <v>2</v>
      </c>
      <c r="G271" s="109">
        <v>2</v>
      </c>
      <c r="H271" s="109" t="b">
        <v>1</v>
      </c>
      <c r="I271" s="108" t="s">
        <v>3208</v>
      </c>
      <c r="J271" s="108" t="s">
        <v>3553</v>
      </c>
      <c r="K271" s="110"/>
    </row>
    <row r="272" spans="1:11" x14ac:dyDescent="0.3">
      <c r="A272" s="108" t="s">
        <v>910</v>
      </c>
      <c r="B272" s="108" t="s">
        <v>820</v>
      </c>
      <c r="C272" s="110" t="s">
        <v>3554</v>
      </c>
      <c r="D272" s="108" t="s">
        <v>917</v>
      </c>
      <c r="E272" s="108"/>
      <c r="F272" s="109">
        <v>1</v>
      </c>
      <c r="G272" s="109">
        <v>1</v>
      </c>
      <c r="H272" s="109" t="b">
        <v>1</v>
      </c>
      <c r="I272" s="108" t="s">
        <v>3208</v>
      </c>
      <c r="J272" s="108" t="s">
        <v>3555</v>
      </c>
      <c r="K272" s="110"/>
    </row>
    <row r="273" spans="1:11" x14ac:dyDescent="0.3">
      <c r="A273" s="108" t="s">
        <v>910</v>
      </c>
      <c r="B273" s="108" t="s">
        <v>913</v>
      </c>
      <c r="C273" s="110" t="s">
        <v>3556</v>
      </c>
      <c r="D273" s="108" t="s">
        <v>914</v>
      </c>
      <c r="E273" s="108"/>
      <c r="F273" s="109">
        <v>1</v>
      </c>
      <c r="G273" s="109">
        <v>1</v>
      </c>
      <c r="H273" s="109" t="b">
        <v>1</v>
      </c>
      <c r="I273" s="108" t="s">
        <v>3208</v>
      </c>
      <c r="J273" s="108" t="s">
        <v>3557</v>
      </c>
      <c r="K273" s="110"/>
    </row>
    <row r="274" spans="1:11" x14ac:dyDescent="0.3">
      <c r="A274" s="108" t="s">
        <v>910</v>
      </c>
      <c r="B274" s="108" t="s">
        <v>567</v>
      </c>
      <c r="C274" s="110" t="s">
        <v>3558</v>
      </c>
      <c r="D274" s="108" t="s">
        <v>918</v>
      </c>
      <c r="E274" s="108"/>
      <c r="F274" s="109">
        <v>1</v>
      </c>
      <c r="G274" s="109">
        <v>1</v>
      </c>
      <c r="H274" s="109" t="b">
        <v>1</v>
      </c>
      <c r="I274" s="108" t="s">
        <v>3208</v>
      </c>
      <c r="J274" s="108" t="s">
        <v>3559</v>
      </c>
      <c r="K274" s="110"/>
    </row>
    <row r="275" spans="1:11" x14ac:dyDescent="0.3">
      <c r="A275" s="108" t="s">
        <v>910</v>
      </c>
      <c r="B275" s="108" t="s">
        <v>920</v>
      </c>
      <c r="C275" s="110" t="s">
        <v>3560</v>
      </c>
      <c r="D275" s="108" t="s">
        <v>921</v>
      </c>
      <c r="E275" s="108"/>
      <c r="F275" s="109">
        <v>1</v>
      </c>
      <c r="G275" s="109">
        <v>1</v>
      </c>
      <c r="H275" s="109" t="b">
        <v>1</v>
      </c>
      <c r="I275" s="108" t="s">
        <v>3208</v>
      </c>
      <c r="J275" s="108" t="s">
        <v>3561</v>
      </c>
      <c r="K275" s="110"/>
    </row>
    <row r="276" spans="1:11" x14ac:dyDescent="0.3">
      <c r="A276" s="108" t="s">
        <v>910</v>
      </c>
      <c r="B276" s="108" t="s">
        <v>911</v>
      </c>
      <c r="C276" s="110" t="s">
        <v>3562</v>
      </c>
      <c r="D276" s="108" t="s">
        <v>912</v>
      </c>
      <c r="E276" s="108"/>
      <c r="F276" s="109">
        <v>1</v>
      </c>
      <c r="G276" s="109">
        <v>2</v>
      </c>
      <c r="H276" s="109" t="b">
        <v>1</v>
      </c>
      <c r="I276" s="108" t="s">
        <v>3208</v>
      </c>
      <c r="J276" s="108" t="s">
        <v>3563</v>
      </c>
      <c r="K276" s="110"/>
    </row>
    <row r="277" spans="1:11" x14ac:dyDescent="0.3">
      <c r="A277" s="108" t="s">
        <v>910</v>
      </c>
      <c r="B277" s="108" t="s">
        <v>911</v>
      </c>
      <c r="C277" s="110" t="s">
        <v>3562</v>
      </c>
      <c r="D277" s="108" t="s">
        <v>912</v>
      </c>
      <c r="E277" s="108"/>
      <c r="F277" s="109">
        <v>2</v>
      </c>
      <c r="G277" s="109">
        <v>2</v>
      </c>
      <c r="H277" s="109" t="b">
        <v>1</v>
      </c>
      <c r="I277" s="108" t="s">
        <v>3208</v>
      </c>
      <c r="J277" s="108" t="s">
        <v>3564</v>
      </c>
      <c r="K277" s="110"/>
    </row>
    <row r="278" spans="1:11" x14ac:dyDescent="0.3">
      <c r="A278" s="108" t="s">
        <v>910</v>
      </c>
      <c r="B278" s="108" t="s">
        <v>596</v>
      </c>
      <c r="C278" s="110" t="s">
        <v>3565</v>
      </c>
      <c r="D278" s="108" t="s">
        <v>919</v>
      </c>
      <c r="E278" s="108"/>
      <c r="F278" s="109">
        <v>1</v>
      </c>
      <c r="G278" s="109">
        <v>1</v>
      </c>
      <c r="H278" s="109" t="b">
        <v>1</v>
      </c>
      <c r="I278" s="108" t="s">
        <v>3208</v>
      </c>
      <c r="J278" s="108" t="s">
        <v>3566</v>
      </c>
      <c r="K278" s="110"/>
    </row>
    <row r="279" spans="1:11" x14ac:dyDescent="0.3">
      <c r="A279" s="108" t="s">
        <v>910</v>
      </c>
      <c r="B279" s="108" t="s">
        <v>598</v>
      </c>
      <c r="C279" s="110" t="s">
        <v>3567</v>
      </c>
      <c r="D279" s="108" t="s">
        <v>916</v>
      </c>
      <c r="E279" s="108"/>
      <c r="F279" s="109">
        <v>1</v>
      </c>
      <c r="G279" s="109">
        <v>1</v>
      </c>
      <c r="H279" s="109" t="b">
        <v>1</v>
      </c>
      <c r="I279" s="108" t="s">
        <v>3208</v>
      </c>
      <c r="J279" s="108" t="s">
        <v>3568</v>
      </c>
      <c r="K279" s="110"/>
    </row>
    <row r="280" spans="1:11" x14ac:dyDescent="0.3">
      <c r="A280" s="108" t="s">
        <v>941</v>
      </c>
      <c r="B280" s="108" t="s">
        <v>945</v>
      </c>
      <c r="C280" s="110" t="s">
        <v>3569</v>
      </c>
      <c r="D280" s="108" t="s">
        <v>946</v>
      </c>
      <c r="E280" s="108" t="s">
        <v>3207</v>
      </c>
      <c r="F280" s="109">
        <v>1</v>
      </c>
      <c r="G280" s="109">
        <v>1</v>
      </c>
      <c r="H280" s="109" t="b">
        <v>1</v>
      </c>
      <c r="I280" s="108" t="s">
        <v>3208</v>
      </c>
      <c r="J280" s="108" t="s">
        <v>947</v>
      </c>
      <c r="K280" s="110"/>
    </row>
    <row r="281" spans="1:11" x14ac:dyDescent="0.3">
      <c r="A281" s="108" t="s">
        <v>941</v>
      </c>
      <c r="B281" s="108" t="s">
        <v>585</v>
      </c>
      <c r="C281" s="110" t="s">
        <v>3570</v>
      </c>
      <c r="D281" s="108" t="s">
        <v>952</v>
      </c>
      <c r="E281" s="108" t="s">
        <v>3207</v>
      </c>
      <c r="F281" s="109">
        <v>1</v>
      </c>
      <c r="G281" s="109">
        <v>1</v>
      </c>
      <c r="H281" s="109" t="b">
        <v>1</v>
      </c>
      <c r="I281" s="108" t="s">
        <v>3208</v>
      </c>
      <c r="J281" s="108" t="s">
        <v>953</v>
      </c>
      <c r="K281" s="110"/>
    </row>
    <row r="282" spans="1:11" x14ac:dyDescent="0.3">
      <c r="A282" s="108" t="s">
        <v>941</v>
      </c>
      <c r="B282" s="108" t="s">
        <v>730</v>
      </c>
      <c r="C282" s="110" t="s">
        <v>3571</v>
      </c>
      <c r="D282" s="108" t="s">
        <v>944</v>
      </c>
      <c r="E282" s="108"/>
      <c r="F282" s="109">
        <v>1</v>
      </c>
      <c r="G282" s="109">
        <v>3</v>
      </c>
      <c r="H282" s="109" t="b">
        <v>1</v>
      </c>
      <c r="I282" s="108" t="s">
        <v>3208</v>
      </c>
      <c r="J282" s="108" t="s">
        <v>3572</v>
      </c>
      <c r="K282" s="110"/>
    </row>
    <row r="283" spans="1:11" x14ac:dyDescent="0.3">
      <c r="A283" s="108" t="s">
        <v>941</v>
      </c>
      <c r="B283" s="108" t="s">
        <v>730</v>
      </c>
      <c r="C283" s="110" t="s">
        <v>3571</v>
      </c>
      <c r="D283" s="108" t="s">
        <v>944</v>
      </c>
      <c r="E283" s="108"/>
      <c r="F283" s="109">
        <v>2</v>
      </c>
      <c r="G283" s="109">
        <v>3</v>
      </c>
      <c r="H283" s="109" t="b">
        <v>1</v>
      </c>
      <c r="I283" s="108" t="s">
        <v>3208</v>
      </c>
      <c r="J283" s="108" t="s">
        <v>3573</v>
      </c>
      <c r="K283" s="110"/>
    </row>
    <row r="284" spans="1:11" x14ac:dyDescent="0.3">
      <c r="A284" s="108" t="s">
        <v>941</v>
      </c>
      <c r="B284" s="108" t="s">
        <v>730</v>
      </c>
      <c r="C284" s="110" t="s">
        <v>3571</v>
      </c>
      <c r="D284" s="108" t="s">
        <v>944</v>
      </c>
      <c r="E284" s="108"/>
      <c r="F284" s="109">
        <v>3</v>
      </c>
      <c r="G284" s="109">
        <v>3</v>
      </c>
      <c r="H284" s="109" t="b">
        <v>1</v>
      </c>
      <c r="I284" s="108" t="s">
        <v>3208</v>
      </c>
      <c r="J284" s="108" t="s">
        <v>3574</v>
      </c>
      <c r="K284" s="110">
        <v>1</v>
      </c>
    </row>
    <row r="285" spans="1:11" x14ac:dyDescent="0.3">
      <c r="A285" s="108" t="s">
        <v>941</v>
      </c>
      <c r="B285" s="108" t="s">
        <v>942</v>
      </c>
      <c r="C285" s="110" t="s">
        <v>3575</v>
      </c>
      <c r="D285" s="108" t="s">
        <v>943</v>
      </c>
      <c r="E285" s="108"/>
      <c r="F285" s="109">
        <v>1</v>
      </c>
      <c r="G285" s="109">
        <v>4</v>
      </c>
      <c r="H285" s="109" t="b">
        <v>1</v>
      </c>
      <c r="I285" s="108" t="s">
        <v>3208</v>
      </c>
      <c r="J285" s="108" t="s">
        <v>3576</v>
      </c>
      <c r="K285" s="110"/>
    </row>
    <row r="286" spans="1:11" x14ac:dyDescent="0.3">
      <c r="A286" s="108" t="s">
        <v>941</v>
      </c>
      <c r="B286" s="108" t="s">
        <v>942</v>
      </c>
      <c r="C286" s="110" t="s">
        <v>3575</v>
      </c>
      <c r="D286" s="108" t="s">
        <v>943</v>
      </c>
      <c r="E286" s="108"/>
      <c r="F286" s="109">
        <v>2</v>
      </c>
      <c r="G286" s="109">
        <v>4</v>
      </c>
      <c r="H286" s="109" t="b">
        <v>1</v>
      </c>
      <c r="I286" s="108" t="s">
        <v>3208</v>
      </c>
      <c r="J286" s="108" t="s">
        <v>3577</v>
      </c>
      <c r="K286" s="110">
        <v>1</v>
      </c>
    </row>
    <row r="287" spans="1:11" x14ac:dyDescent="0.3">
      <c r="A287" s="108" t="s">
        <v>941</v>
      </c>
      <c r="B287" s="108" t="s">
        <v>942</v>
      </c>
      <c r="C287" s="110" t="s">
        <v>3575</v>
      </c>
      <c r="D287" s="108" t="s">
        <v>943</v>
      </c>
      <c r="E287" s="108"/>
      <c r="F287" s="109">
        <v>3</v>
      </c>
      <c r="G287" s="109">
        <v>4</v>
      </c>
      <c r="H287" s="109" t="b">
        <v>1</v>
      </c>
      <c r="I287" s="108" t="s">
        <v>3208</v>
      </c>
      <c r="J287" s="108" t="s">
        <v>3578</v>
      </c>
      <c r="K287" s="110"/>
    </row>
    <row r="288" spans="1:11" x14ac:dyDescent="0.3">
      <c r="A288" s="108" t="s">
        <v>941</v>
      </c>
      <c r="B288" s="108" t="s">
        <v>942</v>
      </c>
      <c r="C288" s="110" t="s">
        <v>3575</v>
      </c>
      <c r="D288" s="108" t="s">
        <v>943</v>
      </c>
      <c r="E288" s="108"/>
      <c r="F288" s="109">
        <v>4</v>
      </c>
      <c r="G288" s="109">
        <v>4</v>
      </c>
      <c r="H288" s="109" t="b">
        <v>1</v>
      </c>
      <c r="I288" s="108" t="s">
        <v>3208</v>
      </c>
      <c r="J288" s="108" t="s">
        <v>3579</v>
      </c>
      <c r="K288" s="110"/>
    </row>
    <row r="289" spans="1:11" x14ac:dyDescent="0.3">
      <c r="A289" s="108" t="s">
        <v>941</v>
      </c>
      <c r="B289" s="108" t="s">
        <v>546</v>
      </c>
      <c r="C289" s="110" t="s">
        <v>3580</v>
      </c>
      <c r="D289" s="108" t="s">
        <v>547</v>
      </c>
      <c r="E289" s="108"/>
      <c r="F289" s="109">
        <v>1</v>
      </c>
      <c r="G289" s="109">
        <v>1</v>
      </c>
      <c r="H289" s="109" t="b">
        <v>1</v>
      </c>
      <c r="I289" s="108" t="s">
        <v>3208</v>
      </c>
      <c r="J289" s="108" t="s">
        <v>3581</v>
      </c>
      <c r="K289" s="110"/>
    </row>
    <row r="290" spans="1:11" x14ac:dyDescent="0.3">
      <c r="A290" s="108" t="s">
        <v>11</v>
      </c>
      <c r="B290" s="108" t="s">
        <v>604</v>
      </c>
      <c r="C290" s="110" t="s">
        <v>3582</v>
      </c>
      <c r="D290" s="108" t="s">
        <v>954</v>
      </c>
      <c r="E290" s="108"/>
      <c r="F290" s="109">
        <v>1</v>
      </c>
      <c r="G290" s="109">
        <v>4</v>
      </c>
      <c r="H290" s="109" t="b">
        <v>1</v>
      </c>
      <c r="I290" s="108" t="s">
        <v>3208</v>
      </c>
      <c r="J290" s="108" t="s">
        <v>3583</v>
      </c>
      <c r="K290" s="110"/>
    </row>
    <row r="291" spans="1:11" x14ac:dyDescent="0.3">
      <c r="A291" s="108" t="s">
        <v>11</v>
      </c>
      <c r="B291" s="108" t="s">
        <v>604</v>
      </c>
      <c r="C291" s="110" t="s">
        <v>3582</v>
      </c>
      <c r="D291" s="108" t="s">
        <v>954</v>
      </c>
      <c r="E291" s="108"/>
      <c r="F291" s="109">
        <v>2</v>
      </c>
      <c r="G291" s="109">
        <v>4</v>
      </c>
      <c r="H291" s="109" t="b">
        <v>1</v>
      </c>
      <c r="I291" s="108" t="s">
        <v>3208</v>
      </c>
      <c r="J291" s="108" t="s">
        <v>3584</v>
      </c>
      <c r="K291" s="110"/>
    </row>
    <row r="292" spans="1:11" x14ac:dyDescent="0.3">
      <c r="A292" s="108" t="s">
        <v>11</v>
      </c>
      <c r="B292" s="108" t="s">
        <v>604</v>
      </c>
      <c r="C292" s="110" t="s">
        <v>3582</v>
      </c>
      <c r="D292" s="108" t="s">
        <v>954</v>
      </c>
      <c r="E292" s="108"/>
      <c r="F292" s="109">
        <v>3</v>
      </c>
      <c r="G292" s="109">
        <v>4</v>
      </c>
      <c r="H292" s="109" t="b">
        <v>1</v>
      </c>
      <c r="I292" s="108" t="s">
        <v>3208</v>
      </c>
      <c r="J292" s="108" t="s">
        <v>3585</v>
      </c>
      <c r="K292" s="110"/>
    </row>
    <row r="293" spans="1:11" x14ac:dyDescent="0.3">
      <c r="A293" s="108" t="s">
        <v>11</v>
      </c>
      <c r="B293" s="108" t="s">
        <v>604</v>
      </c>
      <c r="C293" s="110" t="s">
        <v>3582</v>
      </c>
      <c r="D293" s="108" t="s">
        <v>954</v>
      </c>
      <c r="E293" s="108"/>
      <c r="F293" s="109">
        <v>4</v>
      </c>
      <c r="G293" s="109">
        <v>4</v>
      </c>
      <c r="H293" s="109" t="b">
        <v>1</v>
      </c>
      <c r="I293" s="108" t="s">
        <v>3208</v>
      </c>
      <c r="J293" s="108" t="s">
        <v>3586</v>
      </c>
      <c r="K293" s="110"/>
    </row>
    <row r="294" spans="1:11" x14ac:dyDescent="0.3">
      <c r="A294" s="108" t="s">
        <v>11</v>
      </c>
      <c r="B294" s="108" t="s">
        <v>548</v>
      </c>
      <c r="C294" s="110" t="s">
        <v>3587</v>
      </c>
      <c r="D294" s="108" t="s">
        <v>577</v>
      </c>
      <c r="E294" s="108"/>
      <c r="F294" s="109">
        <v>1</v>
      </c>
      <c r="G294" s="109">
        <v>1</v>
      </c>
      <c r="H294" s="109" t="b">
        <v>1</v>
      </c>
      <c r="I294" s="108" t="s">
        <v>3208</v>
      </c>
      <c r="J294" s="108" t="s">
        <v>3588</v>
      </c>
      <c r="K294" s="110"/>
    </row>
    <row r="295" spans="1:11" x14ac:dyDescent="0.3">
      <c r="A295" s="108" t="s">
        <v>11</v>
      </c>
      <c r="B295" s="108" t="s">
        <v>636</v>
      </c>
      <c r="C295" s="110" t="s">
        <v>3589</v>
      </c>
      <c r="D295" s="108" t="s">
        <v>607</v>
      </c>
      <c r="E295" s="108"/>
      <c r="F295" s="109">
        <v>1</v>
      </c>
      <c r="G295" s="109">
        <v>1</v>
      </c>
      <c r="H295" s="109" t="b">
        <v>1</v>
      </c>
      <c r="I295" s="108" t="s">
        <v>3208</v>
      </c>
      <c r="J295" s="108" t="s">
        <v>3590</v>
      </c>
      <c r="K295" s="110"/>
    </row>
    <row r="296" spans="1:11" x14ac:dyDescent="0.3">
      <c r="A296" s="108" t="s">
        <v>11</v>
      </c>
      <c r="B296" s="108" t="s">
        <v>572</v>
      </c>
      <c r="C296" s="110" t="s">
        <v>3591</v>
      </c>
      <c r="D296" s="108" t="s">
        <v>955</v>
      </c>
      <c r="E296" s="108" t="s">
        <v>3207</v>
      </c>
      <c r="F296" s="109">
        <v>1</v>
      </c>
      <c r="G296" s="109">
        <v>3</v>
      </c>
      <c r="H296" s="109" t="b">
        <v>1</v>
      </c>
      <c r="I296" s="108" t="s">
        <v>3208</v>
      </c>
      <c r="J296" s="108" t="s">
        <v>956</v>
      </c>
      <c r="K296" s="110"/>
    </row>
    <row r="297" spans="1:11" x14ac:dyDescent="0.3">
      <c r="A297" s="108" t="s">
        <v>11</v>
      </c>
      <c r="B297" s="108" t="s">
        <v>572</v>
      </c>
      <c r="C297" s="110" t="s">
        <v>3591</v>
      </c>
      <c r="D297" s="108" t="s">
        <v>955</v>
      </c>
      <c r="E297" s="108"/>
      <c r="F297" s="109">
        <v>2</v>
      </c>
      <c r="G297" s="109">
        <v>3</v>
      </c>
      <c r="H297" s="109" t="b">
        <v>1</v>
      </c>
      <c r="I297" s="108" t="s">
        <v>3208</v>
      </c>
      <c r="J297" s="108" t="s">
        <v>3592</v>
      </c>
      <c r="K297" s="110"/>
    </row>
    <row r="298" spans="1:11" x14ac:dyDescent="0.3">
      <c r="A298" s="108" t="s">
        <v>11</v>
      </c>
      <c r="B298" s="108" t="s">
        <v>572</v>
      </c>
      <c r="C298" s="110" t="s">
        <v>3591</v>
      </c>
      <c r="D298" s="108" t="s">
        <v>955</v>
      </c>
      <c r="E298" s="108"/>
      <c r="F298" s="109">
        <v>3</v>
      </c>
      <c r="G298" s="109">
        <v>3</v>
      </c>
      <c r="H298" s="109" t="b">
        <v>1</v>
      </c>
      <c r="I298" s="108" t="s">
        <v>3208</v>
      </c>
      <c r="J298" s="108" t="s">
        <v>3593</v>
      </c>
      <c r="K298" s="110"/>
    </row>
    <row r="299" spans="1:11" x14ac:dyDescent="0.3">
      <c r="A299" s="108" t="s">
        <v>11</v>
      </c>
      <c r="B299" s="108" t="s">
        <v>579</v>
      </c>
      <c r="C299" s="110" t="s">
        <v>3594</v>
      </c>
      <c r="D299" s="108" t="s">
        <v>957</v>
      </c>
      <c r="E299" s="108" t="s">
        <v>3207</v>
      </c>
      <c r="F299" s="109">
        <v>1</v>
      </c>
      <c r="G299" s="109">
        <v>4</v>
      </c>
      <c r="H299" s="109" t="b">
        <v>1</v>
      </c>
      <c r="I299" s="108" t="s">
        <v>3208</v>
      </c>
      <c r="J299" s="108" t="s">
        <v>958</v>
      </c>
      <c r="K299" s="110"/>
    </row>
    <row r="300" spans="1:11" x14ac:dyDescent="0.3">
      <c r="A300" s="108" t="s">
        <v>11</v>
      </c>
      <c r="B300" s="108" t="s">
        <v>579</v>
      </c>
      <c r="C300" s="110" t="s">
        <v>3594</v>
      </c>
      <c r="D300" s="108" t="s">
        <v>957</v>
      </c>
      <c r="E300" s="108"/>
      <c r="F300" s="109">
        <v>2</v>
      </c>
      <c r="G300" s="109">
        <v>4</v>
      </c>
      <c r="H300" s="109" t="b">
        <v>1</v>
      </c>
      <c r="I300" s="108" t="s">
        <v>3208</v>
      </c>
      <c r="J300" s="108" t="s">
        <v>3595</v>
      </c>
      <c r="K300" s="110"/>
    </row>
    <row r="301" spans="1:11" x14ac:dyDescent="0.3">
      <c r="A301" s="108" t="s">
        <v>11</v>
      </c>
      <c r="B301" s="108" t="s">
        <v>579</v>
      </c>
      <c r="C301" s="110" t="s">
        <v>3594</v>
      </c>
      <c r="D301" s="108" t="s">
        <v>957</v>
      </c>
      <c r="E301" s="108"/>
      <c r="F301" s="109">
        <v>3</v>
      </c>
      <c r="G301" s="109">
        <v>4</v>
      </c>
      <c r="H301" s="109" t="b">
        <v>1</v>
      </c>
      <c r="I301" s="108" t="s">
        <v>3208</v>
      </c>
      <c r="J301" s="108" t="s">
        <v>3596</v>
      </c>
      <c r="K301" s="110"/>
    </row>
    <row r="302" spans="1:11" x14ac:dyDescent="0.3">
      <c r="A302" s="108" t="s">
        <v>11</v>
      </c>
      <c r="B302" s="108" t="s">
        <v>579</v>
      </c>
      <c r="C302" s="110" t="s">
        <v>3594</v>
      </c>
      <c r="D302" s="108" t="s">
        <v>957</v>
      </c>
      <c r="E302" s="108"/>
      <c r="F302" s="109">
        <v>4</v>
      </c>
      <c r="G302" s="109">
        <v>4</v>
      </c>
      <c r="H302" s="109" t="b">
        <v>1</v>
      </c>
      <c r="I302" s="108" t="s">
        <v>3208</v>
      </c>
      <c r="J302" s="108" t="s">
        <v>3597</v>
      </c>
      <c r="K302" s="110">
        <v>1</v>
      </c>
    </row>
    <row r="303" spans="1:11" x14ac:dyDescent="0.3">
      <c r="A303" s="108" t="s">
        <v>11</v>
      </c>
      <c r="B303" s="108" t="s">
        <v>583</v>
      </c>
      <c r="C303" s="110" t="s">
        <v>3598</v>
      </c>
      <c r="D303" s="108" t="s">
        <v>170</v>
      </c>
      <c r="E303" s="108"/>
      <c r="F303" s="109">
        <v>1</v>
      </c>
      <c r="G303" s="109">
        <v>1</v>
      </c>
      <c r="H303" s="109" t="b">
        <v>1</v>
      </c>
      <c r="I303" s="108" t="s">
        <v>3208</v>
      </c>
      <c r="J303" s="108" t="s">
        <v>3599</v>
      </c>
      <c r="K303" s="110"/>
    </row>
    <row r="304" spans="1:11" x14ac:dyDescent="0.3">
      <c r="A304" s="108" t="s">
        <v>12</v>
      </c>
      <c r="B304" s="108" t="s">
        <v>495</v>
      </c>
      <c r="C304" s="110" t="s">
        <v>3600</v>
      </c>
      <c r="D304" s="108" t="s">
        <v>973</v>
      </c>
      <c r="E304" s="108" t="s">
        <v>3207</v>
      </c>
      <c r="F304" s="109">
        <v>1</v>
      </c>
      <c r="G304" s="109">
        <v>1</v>
      </c>
      <c r="H304" s="109" t="b">
        <v>1</v>
      </c>
      <c r="I304" s="108" t="s">
        <v>3208</v>
      </c>
      <c r="J304" s="108" t="s">
        <v>3601</v>
      </c>
      <c r="K304" s="110"/>
    </row>
    <row r="305" spans="1:11" x14ac:dyDescent="0.3">
      <c r="A305" s="108" t="s">
        <v>12</v>
      </c>
      <c r="B305" s="108" t="s">
        <v>684</v>
      </c>
      <c r="C305" s="110" t="s">
        <v>3602</v>
      </c>
      <c r="D305" s="108" t="s">
        <v>967</v>
      </c>
      <c r="E305" s="108"/>
      <c r="F305" s="109">
        <v>1</v>
      </c>
      <c r="G305" s="109">
        <v>2</v>
      </c>
      <c r="H305" s="109" t="b">
        <v>1</v>
      </c>
      <c r="I305" s="108" t="s">
        <v>3208</v>
      </c>
      <c r="J305" s="108" t="s">
        <v>3603</v>
      </c>
      <c r="K305" s="110"/>
    </row>
    <row r="306" spans="1:11" x14ac:dyDescent="0.3">
      <c r="A306" s="108" t="s">
        <v>12</v>
      </c>
      <c r="B306" s="108" t="s">
        <v>684</v>
      </c>
      <c r="C306" s="110" t="s">
        <v>3602</v>
      </c>
      <c r="D306" s="108" t="s">
        <v>967</v>
      </c>
      <c r="E306" s="108"/>
      <c r="F306" s="109">
        <v>2</v>
      </c>
      <c r="G306" s="109">
        <v>2</v>
      </c>
      <c r="H306" s="109" t="b">
        <v>1</v>
      </c>
      <c r="I306" s="108" t="s">
        <v>3208</v>
      </c>
      <c r="J306" s="108" t="s">
        <v>3604</v>
      </c>
      <c r="K306" s="110"/>
    </row>
    <row r="307" spans="1:11" x14ac:dyDescent="0.3">
      <c r="A307" s="108" t="s">
        <v>12</v>
      </c>
      <c r="B307" s="108" t="s">
        <v>498</v>
      </c>
      <c r="C307" s="110" t="s">
        <v>3605</v>
      </c>
      <c r="D307" s="108" t="s">
        <v>970</v>
      </c>
      <c r="E307" s="108" t="s">
        <v>3207</v>
      </c>
      <c r="F307" s="109">
        <v>1</v>
      </c>
      <c r="G307" s="109">
        <v>1</v>
      </c>
      <c r="H307" s="109" t="b">
        <v>1</v>
      </c>
      <c r="I307" s="108" t="s">
        <v>3208</v>
      </c>
      <c r="J307" s="108" t="s">
        <v>971</v>
      </c>
      <c r="K307" s="110"/>
    </row>
    <row r="308" spans="1:11" x14ac:dyDescent="0.3">
      <c r="A308" s="108" t="s">
        <v>12</v>
      </c>
      <c r="B308" s="108" t="s">
        <v>736</v>
      </c>
      <c r="C308" s="110" t="s">
        <v>3606</v>
      </c>
      <c r="D308" s="108" t="s">
        <v>961</v>
      </c>
      <c r="E308" s="108"/>
      <c r="F308" s="109">
        <v>1</v>
      </c>
      <c r="G308" s="109">
        <v>3</v>
      </c>
      <c r="H308" s="109" t="b">
        <v>1</v>
      </c>
      <c r="I308" s="108" t="s">
        <v>3208</v>
      </c>
      <c r="J308" s="108" t="s">
        <v>3607</v>
      </c>
      <c r="K308" s="110"/>
    </row>
    <row r="309" spans="1:11" x14ac:dyDescent="0.3">
      <c r="A309" s="108" t="s">
        <v>12</v>
      </c>
      <c r="B309" s="108" t="s">
        <v>736</v>
      </c>
      <c r="C309" s="110" t="s">
        <v>3606</v>
      </c>
      <c r="D309" s="108" t="s">
        <v>961</v>
      </c>
      <c r="E309" s="108"/>
      <c r="F309" s="109">
        <v>2</v>
      </c>
      <c r="G309" s="109">
        <v>3</v>
      </c>
      <c r="H309" s="109" t="b">
        <v>1</v>
      </c>
      <c r="I309" s="108" t="s">
        <v>3208</v>
      </c>
      <c r="J309" s="108" t="s">
        <v>3608</v>
      </c>
      <c r="K309" s="110"/>
    </row>
    <row r="310" spans="1:11" x14ac:dyDescent="0.3">
      <c r="A310" s="108" t="s">
        <v>12</v>
      </c>
      <c r="B310" s="108" t="s">
        <v>736</v>
      </c>
      <c r="C310" s="110" t="s">
        <v>3606</v>
      </c>
      <c r="D310" s="108" t="s">
        <v>961</v>
      </c>
      <c r="E310" s="108"/>
      <c r="F310" s="109">
        <v>3</v>
      </c>
      <c r="G310" s="109">
        <v>3</v>
      </c>
      <c r="H310" s="109" t="b">
        <v>1</v>
      </c>
      <c r="I310" s="108" t="s">
        <v>3208</v>
      </c>
      <c r="J310" s="108" t="s">
        <v>3609</v>
      </c>
      <c r="K310" s="110"/>
    </row>
    <row r="311" spans="1:11" x14ac:dyDescent="0.3">
      <c r="A311" s="108" t="s">
        <v>12</v>
      </c>
      <c r="B311" s="108" t="s">
        <v>548</v>
      </c>
      <c r="C311" s="110" t="s">
        <v>3610</v>
      </c>
      <c r="D311" s="108" t="s">
        <v>962</v>
      </c>
      <c r="E311" s="108" t="s">
        <v>3207</v>
      </c>
      <c r="F311" s="109">
        <v>1</v>
      </c>
      <c r="G311" s="109">
        <v>3</v>
      </c>
      <c r="H311" s="109" t="b">
        <v>1</v>
      </c>
      <c r="I311" s="108" t="s">
        <v>3208</v>
      </c>
      <c r="J311" s="108" t="s">
        <v>963</v>
      </c>
      <c r="K311" s="110"/>
    </row>
    <row r="312" spans="1:11" x14ac:dyDescent="0.3">
      <c r="A312" s="108" t="s">
        <v>12</v>
      </c>
      <c r="B312" s="108" t="s">
        <v>548</v>
      </c>
      <c r="C312" s="110" t="s">
        <v>3610</v>
      </c>
      <c r="D312" s="108" t="s">
        <v>962</v>
      </c>
      <c r="E312" s="108"/>
      <c r="F312" s="109">
        <v>2</v>
      </c>
      <c r="G312" s="109">
        <v>3</v>
      </c>
      <c r="H312" s="109" t="b">
        <v>1</v>
      </c>
      <c r="I312" s="108" t="s">
        <v>3208</v>
      </c>
      <c r="J312" s="108" t="s">
        <v>3611</v>
      </c>
      <c r="K312" s="110"/>
    </row>
    <row r="313" spans="1:11" x14ac:dyDescent="0.3">
      <c r="A313" s="108" t="s">
        <v>12</v>
      </c>
      <c r="B313" s="108" t="s">
        <v>548</v>
      </c>
      <c r="C313" s="110" t="s">
        <v>3610</v>
      </c>
      <c r="D313" s="108" t="s">
        <v>962</v>
      </c>
      <c r="E313" s="108"/>
      <c r="F313" s="109">
        <v>3</v>
      </c>
      <c r="G313" s="109">
        <v>3</v>
      </c>
      <c r="H313" s="109" t="b">
        <v>1</v>
      </c>
      <c r="I313" s="108" t="s">
        <v>3208</v>
      </c>
      <c r="J313" s="108" t="s">
        <v>3612</v>
      </c>
      <c r="K313" s="110"/>
    </row>
    <row r="314" spans="1:11" x14ac:dyDescent="0.3">
      <c r="A314" s="108" t="s">
        <v>12</v>
      </c>
      <c r="B314" s="108" t="s">
        <v>938</v>
      </c>
      <c r="C314" s="110" t="s">
        <v>3613</v>
      </c>
      <c r="D314" s="108" t="s">
        <v>968</v>
      </c>
      <c r="E314" s="108"/>
      <c r="F314" s="109">
        <v>1</v>
      </c>
      <c r="G314" s="109">
        <v>2</v>
      </c>
      <c r="H314" s="109" t="b">
        <v>1</v>
      </c>
      <c r="I314" s="108" t="s">
        <v>3208</v>
      </c>
      <c r="J314" s="108" t="s">
        <v>3614</v>
      </c>
      <c r="K314" s="110"/>
    </row>
    <row r="315" spans="1:11" x14ac:dyDescent="0.3">
      <c r="A315" s="108" t="s">
        <v>12</v>
      </c>
      <c r="B315" s="108" t="s">
        <v>938</v>
      </c>
      <c r="C315" s="110" t="s">
        <v>3613</v>
      </c>
      <c r="D315" s="108" t="s">
        <v>968</v>
      </c>
      <c r="E315" s="108"/>
      <c r="F315" s="109">
        <v>2</v>
      </c>
      <c r="G315" s="109">
        <v>2</v>
      </c>
      <c r="H315" s="109" t="b">
        <v>1</v>
      </c>
      <c r="I315" s="108" t="s">
        <v>3208</v>
      </c>
      <c r="J315" s="108" t="s">
        <v>3615</v>
      </c>
      <c r="K315" s="110"/>
    </row>
    <row r="316" spans="1:11" x14ac:dyDescent="0.3">
      <c r="A316" s="108" t="s">
        <v>12</v>
      </c>
      <c r="B316" s="108" t="s">
        <v>814</v>
      </c>
      <c r="C316" s="110" t="s">
        <v>3616</v>
      </c>
      <c r="D316" s="108" t="s">
        <v>969</v>
      </c>
      <c r="E316" s="108"/>
      <c r="F316" s="109">
        <v>1</v>
      </c>
      <c r="G316" s="109">
        <v>2</v>
      </c>
      <c r="H316" s="109" t="b">
        <v>1</v>
      </c>
      <c r="I316" s="108" t="s">
        <v>3208</v>
      </c>
      <c r="J316" s="108" t="s">
        <v>3617</v>
      </c>
      <c r="K316" s="110"/>
    </row>
    <row r="317" spans="1:11" x14ac:dyDescent="0.3">
      <c r="A317" s="108" t="s">
        <v>12</v>
      </c>
      <c r="B317" s="108" t="s">
        <v>814</v>
      </c>
      <c r="C317" s="110" t="s">
        <v>3616</v>
      </c>
      <c r="D317" s="108" t="s">
        <v>969</v>
      </c>
      <c r="E317" s="108"/>
      <c r="F317" s="109">
        <v>2</v>
      </c>
      <c r="G317" s="109">
        <v>2</v>
      </c>
      <c r="H317" s="109" t="b">
        <v>1</v>
      </c>
      <c r="I317" s="108" t="s">
        <v>3208</v>
      </c>
      <c r="J317" s="108" t="s">
        <v>3618</v>
      </c>
      <c r="K317" s="110"/>
    </row>
    <row r="318" spans="1:11" x14ac:dyDescent="0.3">
      <c r="A318" s="108" t="s">
        <v>12</v>
      </c>
      <c r="B318" s="108" t="s">
        <v>581</v>
      </c>
      <c r="C318" s="110" t="s">
        <v>3619</v>
      </c>
      <c r="D318" s="108" t="s">
        <v>972</v>
      </c>
      <c r="E318" s="108"/>
      <c r="F318" s="109">
        <v>1</v>
      </c>
      <c r="G318" s="109">
        <v>1</v>
      </c>
      <c r="H318" s="109" t="b">
        <v>1</v>
      </c>
      <c r="I318" s="108" t="s">
        <v>3208</v>
      </c>
      <c r="J318" s="108" t="s">
        <v>3620</v>
      </c>
      <c r="K318" s="110">
        <v>1</v>
      </c>
    </row>
    <row r="319" spans="1:11" x14ac:dyDescent="0.3">
      <c r="A319" s="108" t="s">
        <v>12</v>
      </c>
      <c r="B319" s="108" t="s">
        <v>572</v>
      </c>
      <c r="C319" s="110" t="s">
        <v>3621</v>
      </c>
      <c r="D319" s="108" t="s">
        <v>966</v>
      </c>
      <c r="E319" s="108"/>
      <c r="F319" s="109">
        <v>1</v>
      </c>
      <c r="G319" s="109">
        <v>2</v>
      </c>
      <c r="H319" s="109" t="b">
        <v>1</v>
      </c>
      <c r="I319" s="108" t="s">
        <v>3208</v>
      </c>
      <c r="J319" s="108" t="s">
        <v>3622</v>
      </c>
      <c r="K319" s="110">
        <v>1</v>
      </c>
    </row>
    <row r="320" spans="1:11" x14ac:dyDescent="0.3">
      <c r="A320" s="108" t="s">
        <v>12</v>
      </c>
      <c r="B320" s="108" t="s">
        <v>572</v>
      </c>
      <c r="C320" s="110" t="s">
        <v>3621</v>
      </c>
      <c r="D320" s="108" t="s">
        <v>966</v>
      </c>
      <c r="E320" s="108"/>
      <c r="F320" s="109">
        <v>2</v>
      </c>
      <c r="G320" s="109">
        <v>2</v>
      </c>
      <c r="H320" s="109" t="b">
        <v>1</v>
      </c>
      <c r="I320" s="108" t="s">
        <v>3208</v>
      </c>
      <c r="J320" s="108" t="s">
        <v>3623</v>
      </c>
      <c r="K320" s="110"/>
    </row>
    <row r="321" spans="1:11" x14ac:dyDescent="0.3">
      <c r="A321" s="108" t="s">
        <v>12</v>
      </c>
      <c r="B321" s="108" t="s">
        <v>546</v>
      </c>
      <c r="C321" s="110" t="s">
        <v>3624</v>
      </c>
      <c r="D321" s="108" t="s">
        <v>964</v>
      </c>
      <c r="E321" s="108" t="s">
        <v>3207</v>
      </c>
      <c r="F321" s="109">
        <v>1</v>
      </c>
      <c r="G321" s="109">
        <v>3</v>
      </c>
      <c r="H321" s="109" t="b">
        <v>1</v>
      </c>
      <c r="I321" s="108" t="s">
        <v>3208</v>
      </c>
      <c r="J321" s="108" t="s">
        <v>965</v>
      </c>
      <c r="K321" s="110"/>
    </row>
    <row r="322" spans="1:11" x14ac:dyDescent="0.3">
      <c r="A322" s="108" t="s">
        <v>12</v>
      </c>
      <c r="B322" s="108" t="s">
        <v>546</v>
      </c>
      <c r="C322" s="110" t="s">
        <v>3624</v>
      </c>
      <c r="D322" s="108" t="s">
        <v>964</v>
      </c>
      <c r="E322" s="108"/>
      <c r="F322" s="109">
        <v>2</v>
      </c>
      <c r="G322" s="109">
        <v>3</v>
      </c>
      <c r="H322" s="109" t="b">
        <v>1</v>
      </c>
      <c r="I322" s="108" t="s">
        <v>3208</v>
      </c>
      <c r="J322" s="108" t="s">
        <v>3625</v>
      </c>
      <c r="K322" s="110"/>
    </row>
    <row r="323" spans="1:11" x14ac:dyDescent="0.3">
      <c r="A323" s="108" t="s">
        <v>12</v>
      </c>
      <c r="B323" s="108" t="s">
        <v>546</v>
      </c>
      <c r="C323" s="110" t="s">
        <v>3624</v>
      </c>
      <c r="D323" s="108" t="s">
        <v>964</v>
      </c>
      <c r="E323" s="108"/>
      <c r="F323" s="109">
        <v>3</v>
      </c>
      <c r="G323" s="109">
        <v>3</v>
      </c>
      <c r="H323" s="109" t="b">
        <v>1</v>
      </c>
      <c r="I323" s="108" t="s">
        <v>3208</v>
      </c>
      <c r="J323" s="108" t="s">
        <v>3626</v>
      </c>
      <c r="K323" s="110"/>
    </row>
    <row r="324" spans="1:11" x14ac:dyDescent="0.3">
      <c r="A324" s="108" t="s">
        <v>14</v>
      </c>
      <c r="B324" s="108" t="s">
        <v>684</v>
      </c>
      <c r="C324" s="110" t="s">
        <v>3627</v>
      </c>
      <c r="D324" s="108" t="s">
        <v>987</v>
      </c>
      <c r="E324" s="108" t="s">
        <v>3207</v>
      </c>
      <c r="F324" s="109">
        <v>1</v>
      </c>
      <c r="G324" s="109">
        <v>18</v>
      </c>
      <c r="H324" s="109" t="b">
        <v>1</v>
      </c>
      <c r="I324" s="108" t="s">
        <v>3208</v>
      </c>
      <c r="J324" s="108" t="s">
        <v>988</v>
      </c>
      <c r="K324" s="110"/>
    </row>
    <row r="325" spans="1:11" x14ac:dyDescent="0.3">
      <c r="A325" s="108" t="s">
        <v>14</v>
      </c>
      <c r="B325" s="108" t="s">
        <v>684</v>
      </c>
      <c r="C325" s="110" t="s">
        <v>3627</v>
      </c>
      <c r="D325" s="108" t="s">
        <v>987</v>
      </c>
      <c r="E325" s="108"/>
      <c r="F325" s="109">
        <v>2</v>
      </c>
      <c r="G325" s="109">
        <v>18</v>
      </c>
      <c r="H325" s="109" t="b">
        <v>1</v>
      </c>
      <c r="I325" s="108" t="s">
        <v>3208</v>
      </c>
      <c r="J325" s="108" t="s">
        <v>3628</v>
      </c>
      <c r="K325" s="110"/>
    </row>
    <row r="326" spans="1:11" x14ac:dyDescent="0.3">
      <c r="A326" s="108" t="s">
        <v>14</v>
      </c>
      <c r="B326" s="108" t="s">
        <v>684</v>
      </c>
      <c r="C326" s="110" t="s">
        <v>3627</v>
      </c>
      <c r="D326" s="108" t="s">
        <v>987</v>
      </c>
      <c r="E326" s="108"/>
      <c r="F326" s="109">
        <v>3</v>
      </c>
      <c r="G326" s="109">
        <v>18</v>
      </c>
      <c r="H326" s="109" t="b">
        <v>1</v>
      </c>
      <c r="I326" s="108" t="s">
        <v>3208</v>
      </c>
      <c r="J326" s="108" t="s">
        <v>3629</v>
      </c>
      <c r="K326" s="110"/>
    </row>
    <row r="327" spans="1:11" x14ac:dyDescent="0.3">
      <c r="A327" s="108" t="s">
        <v>14</v>
      </c>
      <c r="B327" s="108" t="s">
        <v>684</v>
      </c>
      <c r="C327" s="110" t="s">
        <v>3627</v>
      </c>
      <c r="D327" s="108" t="s">
        <v>987</v>
      </c>
      <c r="E327" s="108"/>
      <c r="F327" s="109">
        <v>4</v>
      </c>
      <c r="G327" s="109">
        <v>18</v>
      </c>
      <c r="H327" s="109" t="b">
        <v>1</v>
      </c>
      <c r="I327" s="108" t="s">
        <v>3208</v>
      </c>
      <c r="J327" s="108" t="s">
        <v>3630</v>
      </c>
      <c r="K327" s="110"/>
    </row>
    <row r="328" spans="1:11" x14ac:dyDescent="0.3">
      <c r="A328" s="108" t="s">
        <v>14</v>
      </c>
      <c r="B328" s="108" t="s">
        <v>684</v>
      </c>
      <c r="C328" s="110" t="s">
        <v>3627</v>
      </c>
      <c r="D328" s="108" t="s">
        <v>987</v>
      </c>
      <c r="E328" s="108"/>
      <c r="F328" s="109">
        <v>5</v>
      </c>
      <c r="G328" s="109">
        <v>18</v>
      </c>
      <c r="H328" s="109" t="b">
        <v>1</v>
      </c>
      <c r="I328" s="108" t="s">
        <v>3208</v>
      </c>
      <c r="J328" s="108" t="s">
        <v>3631</v>
      </c>
      <c r="K328" s="110"/>
    </row>
    <row r="329" spans="1:11" x14ac:dyDescent="0.3">
      <c r="A329" s="108" t="s">
        <v>14</v>
      </c>
      <c r="B329" s="108" t="s">
        <v>684</v>
      </c>
      <c r="C329" s="110" t="s">
        <v>3627</v>
      </c>
      <c r="D329" s="108" t="s">
        <v>987</v>
      </c>
      <c r="E329" s="108"/>
      <c r="F329" s="109">
        <v>6</v>
      </c>
      <c r="G329" s="109">
        <v>18</v>
      </c>
      <c r="H329" s="109" t="b">
        <v>1</v>
      </c>
      <c r="I329" s="108" t="s">
        <v>3208</v>
      </c>
      <c r="J329" s="108" t="s">
        <v>3632</v>
      </c>
      <c r="K329" s="110"/>
    </row>
    <row r="330" spans="1:11" x14ac:dyDescent="0.3">
      <c r="A330" s="108" t="s">
        <v>14</v>
      </c>
      <c r="B330" s="108" t="s">
        <v>684</v>
      </c>
      <c r="C330" s="110" t="s">
        <v>3627</v>
      </c>
      <c r="D330" s="108" t="s">
        <v>987</v>
      </c>
      <c r="E330" s="108"/>
      <c r="F330" s="109">
        <v>7</v>
      </c>
      <c r="G330" s="109">
        <v>18</v>
      </c>
      <c r="H330" s="109" t="b">
        <v>1</v>
      </c>
      <c r="I330" s="108" t="s">
        <v>3208</v>
      </c>
      <c r="J330" s="108" t="s">
        <v>3633</v>
      </c>
      <c r="K330" s="110"/>
    </row>
    <row r="331" spans="1:11" x14ac:dyDescent="0.3">
      <c r="A331" s="108" t="s">
        <v>14</v>
      </c>
      <c r="B331" s="108" t="s">
        <v>684</v>
      </c>
      <c r="C331" s="110" t="s">
        <v>3627</v>
      </c>
      <c r="D331" s="108" t="s">
        <v>987</v>
      </c>
      <c r="E331" s="108"/>
      <c r="F331" s="109">
        <v>8</v>
      </c>
      <c r="G331" s="109">
        <v>18</v>
      </c>
      <c r="H331" s="109" t="b">
        <v>1</v>
      </c>
      <c r="I331" s="108" t="s">
        <v>3208</v>
      </c>
      <c r="J331" s="108" t="s">
        <v>3634</v>
      </c>
      <c r="K331" s="110"/>
    </row>
    <row r="332" spans="1:11" x14ac:dyDescent="0.3">
      <c r="A332" s="108" t="s">
        <v>14</v>
      </c>
      <c r="B332" s="108" t="s">
        <v>684</v>
      </c>
      <c r="C332" s="110" t="s">
        <v>3627</v>
      </c>
      <c r="D332" s="108" t="s">
        <v>987</v>
      </c>
      <c r="E332" s="108"/>
      <c r="F332" s="109">
        <v>9</v>
      </c>
      <c r="G332" s="109">
        <v>18</v>
      </c>
      <c r="H332" s="109" t="b">
        <v>1</v>
      </c>
      <c r="I332" s="108" t="s">
        <v>3208</v>
      </c>
      <c r="J332" s="108" t="s">
        <v>3635</v>
      </c>
      <c r="K332" s="110"/>
    </row>
    <row r="333" spans="1:11" x14ac:dyDescent="0.3">
      <c r="A333" s="108" t="s">
        <v>14</v>
      </c>
      <c r="B333" s="108" t="s">
        <v>684</v>
      </c>
      <c r="C333" s="110" t="s">
        <v>3627</v>
      </c>
      <c r="D333" s="108" t="s">
        <v>987</v>
      </c>
      <c r="E333" s="108"/>
      <c r="F333" s="109">
        <v>10</v>
      </c>
      <c r="G333" s="109">
        <v>18</v>
      </c>
      <c r="H333" s="109" t="b">
        <v>1</v>
      </c>
      <c r="I333" s="108" t="s">
        <v>3208</v>
      </c>
      <c r="J333" s="108" t="s">
        <v>3636</v>
      </c>
      <c r="K333" s="110"/>
    </row>
    <row r="334" spans="1:11" x14ac:dyDescent="0.3">
      <c r="A334" s="108" t="s">
        <v>14</v>
      </c>
      <c r="B334" s="108" t="s">
        <v>684</v>
      </c>
      <c r="C334" s="110" t="s">
        <v>3627</v>
      </c>
      <c r="D334" s="108" t="s">
        <v>987</v>
      </c>
      <c r="E334" s="108"/>
      <c r="F334" s="109">
        <v>11</v>
      </c>
      <c r="G334" s="109">
        <v>18</v>
      </c>
      <c r="H334" s="109" t="b">
        <v>1</v>
      </c>
      <c r="I334" s="108" t="s">
        <v>3208</v>
      </c>
      <c r="J334" s="108" t="s">
        <v>3637</v>
      </c>
      <c r="K334" s="110"/>
    </row>
    <row r="335" spans="1:11" x14ac:dyDescent="0.3">
      <c r="A335" s="108" t="s">
        <v>14</v>
      </c>
      <c r="B335" s="108" t="s">
        <v>684</v>
      </c>
      <c r="C335" s="110" t="s">
        <v>3627</v>
      </c>
      <c r="D335" s="108" t="s">
        <v>987</v>
      </c>
      <c r="E335" s="108"/>
      <c r="F335" s="109">
        <v>12</v>
      </c>
      <c r="G335" s="109">
        <v>18</v>
      </c>
      <c r="H335" s="109" t="b">
        <v>1</v>
      </c>
      <c r="I335" s="108" t="s">
        <v>3208</v>
      </c>
      <c r="J335" s="108" t="s">
        <v>3638</v>
      </c>
      <c r="K335" s="110"/>
    </row>
    <row r="336" spans="1:11" x14ac:dyDescent="0.3">
      <c r="A336" s="108" t="s">
        <v>14</v>
      </c>
      <c r="B336" s="108" t="s">
        <v>684</v>
      </c>
      <c r="C336" s="110" t="s">
        <v>3627</v>
      </c>
      <c r="D336" s="108" t="s">
        <v>987</v>
      </c>
      <c r="E336" s="108"/>
      <c r="F336" s="109">
        <v>13</v>
      </c>
      <c r="G336" s="109">
        <v>18</v>
      </c>
      <c r="H336" s="109" t="b">
        <v>1</v>
      </c>
      <c r="I336" s="108" t="s">
        <v>3208</v>
      </c>
      <c r="J336" s="108" t="s">
        <v>3639</v>
      </c>
      <c r="K336" s="110"/>
    </row>
    <row r="337" spans="1:11" x14ac:dyDescent="0.3">
      <c r="A337" s="108" t="s">
        <v>14</v>
      </c>
      <c r="B337" s="108" t="s">
        <v>684</v>
      </c>
      <c r="C337" s="110" t="s">
        <v>3627</v>
      </c>
      <c r="D337" s="108" t="s">
        <v>987</v>
      </c>
      <c r="E337" s="108"/>
      <c r="F337" s="109">
        <v>14</v>
      </c>
      <c r="G337" s="109">
        <v>18</v>
      </c>
      <c r="H337" s="109" t="b">
        <v>1</v>
      </c>
      <c r="I337" s="108" t="s">
        <v>3208</v>
      </c>
      <c r="J337" s="108" t="s">
        <v>3640</v>
      </c>
      <c r="K337" s="110"/>
    </row>
    <row r="338" spans="1:11" x14ac:dyDescent="0.3">
      <c r="A338" s="108" t="s">
        <v>14</v>
      </c>
      <c r="B338" s="108" t="s">
        <v>684</v>
      </c>
      <c r="C338" s="110" t="s">
        <v>3627</v>
      </c>
      <c r="D338" s="108" t="s">
        <v>987</v>
      </c>
      <c r="E338" s="108"/>
      <c r="F338" s="109">
        <v>15</v>
      </c>
      <c r="G338" s="109">
        <v>18</v>
      </c>
      <c r="H338" s="109" t="b">
        <v>1</v>
      </c>
      <c r="I338" s="108" t="s">
        <v>3208</v>
      </c>
      <c r="J338" s="108" t="s">
        <v>3641</v>
      </c>
      <c r="K338" s="110"/>
    </row>
    <row r="339" spans="1:11" x14ac:dyDescent="0.3">
      <c r="A339" s="108" t="s">
        <v>14</v>
      </c>
      <c r="B339" s="108" t="s">
        <v>684</v>
      </c>
      <c r="C339" s="110" t="s">
        <v>3627</v>
      </c>
      <c r="D339" s="108" t="s">
        <v>987</v>
      </c>
      <c r="E339" s="108"/>
      <c r="F339" s="109">
        <v>16</v>
      </c>
      <c r="G339" s="109">
        <v>18</v>
      </c>
      <c r="H339" s="109" t="b">
        <v>1</v>
      </c>
      <c r="I339" s="108" t="s">
        <v>3208</v>
      </c>
      <c r="J339" s="108" t="s">
        <v>3642</v>
      </c>
      <c r="K339" s="110"/>
    </row>
    <row r="340" spans="1:11" x14ac:dyDescent="0.3">
      <c r="A340" s="108" t="s">
        <v>14</v>
      </c>
      <c r="B340" s="108" t="s">
        <v>684</v>
      </c>
      <c r="C340" s="110" t="s">
        <v>3627</v>
      </c>
      <c r="D340" s="108" t="s">
        <v>987</v>
      </c>
      <c r="E340" s="108"/>
      <c r="F340" s="109">
        <v>17</v>
      </c>
      <c r="G340" s="109">
        <v>18</v>
      </c>
      <c r="H340" s="109" t="b">
        <v>1</v>
      </c>
      <c r="I340" s="108" t="s">
        <v>3208</v>
      </c>
      <c r="J340" s="108" t="s">
        <v>3643</v>
      </c>
      <c r="K340" s="110"/>
    </row>
    <row r="341" spans="1:11" x14ac:dyDescent="0.3">
      <c r="A341" s="108" t="s">
        <v>14</v>
      </c>
      <c r="B341" s="108" t="s">
        <v>684</v>
      </c>
      <c r="C341" s="110" t="s">
        <v>3627</v>
      </c>
      <c r="D341" s="108" t="s">
        <v>987</v>
      </c>
      <c r="E341" s="108"/>
      <c r="F341" s="109">
        <v>18</v>
      </c>
      <c r="G341" s="109">
        <v>18</v>
      </c>
      <c r="H341" s="109" t="b">
        <v>1</v>
      </c>
      <c r="I341" s="108" t="s">
        <v>3208</v>
      </c>
      <c r="J341" s="108" t="s">
        <v>3644</v>
      </c>
      <c r="K341" s="110"/>
    </row>
    <row r="342" spans="1:11" x14ac:dyDescent="0.3">
      <c r="A342" s="108" t="s">
        <v>14</v>
      </c>
      <c r="B342" s="108" t="s">
        <v>989</v>
      </c>
      <c r="C342" s="110" t="s">
        <v>3645</v>
      </c>
      <c r="D342" s="108" t="s">
        <v>990</v>
      </c>
      <c r="E342" s="108" t="s">
        <v>3207</v>
      </c>
      <c r="F342" s="109">
        <v>1</v>
      </c>
      <c r="G342" s="109">
        <v>2</v>
      </c>
      <c r="H342" s="109" t="b">
        <v>1</v>
      </c>
      <c r="I342" s="108" t="s">
        <v>3208</v>
      </c>
      <c r="J342" s="108" t="s">
        <v>3646</v>
      </c>
      <c r="K342" s="110"/>
    </row>
    <row r="343" spans="1:11" x14ac:dyDescent="0.3">
      <c r="A343" s="108" t="s">
        <v>14</v>
      </c>
      <c r="B343" s="108" t="s">
        <v>989</v>
      </c>
      <c r="C343" s="110" t="s">
        <v>3645</v>
      </c>
      <c r="D343" s="108" t="s">
        <v>990</v>
      </c>
      <c r="E343" s="108"/>
      <c r="F343" s="109">
        <v>2</v>
      </c>
      <c r="G343" s="109">
        <v>2</v>
      </c>
      <c r="H343" s="109" t="b">
        <v>1</v>
      </c>
      <c r="I343" s="108" t="s">
        <v>3208</v>
      </c>
      <c r="J343" s="108" t="s">
        <v>3647</v>
      </c>
      <c r="K343" s="110"/>
    </row>
    <row r="344" spans="1:11" x14ac:dyDescent="0.3">
      <c r="A344" s="108" t="s">
        <v>14</v>
      </c>
      <c r="B344" s="108" t="s">
        <v>546</v>
      </c>
      <c r="C344" s="110" t="s">
        <v>3648</v>
      </c>
      <c r="D344" s="108" t="s">
        <v>547</v>
      </c>
      <c r="E344" s="108"/>
      <c r="F344" s="109">
        <v>1</v>
      </c>
      <c r="G344" s="109">
        <v>6</v>
      </c>
      <c r="H344" s="109" t="b">
        <v>1</v>
      </c>
      <c r="I344" s="108" t="s">
        <v>3208</v>
      </c>
      <c r="J344" s="108" t="s">
        <v>3649</v>
      </c>
      <c r="K344" s="110"/>
    </row>
    <row r="345" spans="1:11" x14ac:dyDescent="0.3">
      <c r="A345" s="108" t="s">
        <v>14</v>
      </c>
      <c r="B345" s="108" t="s">
        <v>546</v>
      </c>
      <c r="C345" s="110" t="s">
        <v>3648</v>
      </c>
      <c r="D345" s="108" t="s">
        <v>547</v>
      </c>
      <c r="E345" s="108"/>
      <c r="F345" s="109">
        <v>2</v>
      </c>
      <c r="G345" s="109">
        <v>6</v>
      </c>
      <c r="H345" s="109" t="b">
        <v>1</v>
      </c>
      <c r="I345" s="108" t="s">
        <v>3208</v>
      </c>
      <c r="J345" s="108" t="s">
        <v>3650</v>
      </c>
      <c r="K345" s="110"/>
    </row>
    <row r="346" spans="1:11" x14ac:dyDescent="0.3">
      <c r="A346" s="108" t="s">
        <v>14</v>
      </c>
      <c r="B346" s="108" t="s">
        <v>546</v>
      </c>
      <c r="C346" s="110" t="s">
        <v>3648</v>
      </c>
      <c r="D346" s="108" t="s">
        <v>547</v>
      </c>
      <c r="E346" s="108"/>
      <c r="F346" s="109">
        <v>3</v>
      </c>
      <c r="G346" s="109">
        <v>6</v>
      </c>
      <c r="H346" s="109" t="b">
        <v>1</v>
      </c>
      <c r="I346" s="108" t="s">
        <v>3208</v>
      </c>
      <c r="J346" s="108" t="s">
        <v>3651</v>
      </c>
      <c r="K346" s="110"/>
    </row>
    <row r="347" spans="1:11" x14ac:dyDescent="0.3">
      <c r="A347" s="108" t="s">
        <v>14</v>
      </c>
      <c r="B347" s="108" t="s">
        <v>546</v>
      </c>
      <c r="C347" s="110" t="s">
        <v>3648</v>
      </c>
      <c r="D347" s="108" t="s">
        <v>547</v>
      </c>
      <c r="E347" s="108"/>
      <c r="F347" s="109">
        <v>4</v>
      </c>
      <c r="G347" s="109">
        <v>6</v>
      </c>
      <c r="H347" s="109" t="b">
        <v>1</v>
      </c>
      <c r="I347" s="108" t="s">
        <v>3208</v>
      </c>
      <c r="J347" s="108" t="s">
        <v>3652</v>
      </c>
      <c r="K347" s="110"/>
    </row>
    <row r="348" spans="1:11" x14ac:dyDescent="0.3">
      <c r="A348" s="108" t="s">
        <v>14</v>
      </c>
      <c r="B348" s="108" t="s">
        <v>546</v>
      </c>
      <c r="C348" s="110" t="s">
        <v>3648</v>
      </c>
      <c r="D348" s="108" t="s">
        <v>547</v>
      </c>
      <c r="E348" s="108"/>
      <c r="F348" s="109">
        <v>5</v>
      </c>
      <c r="G348" s="109">
        <v>6</v>
      </c>
      <c r="H348" s="109" t="b">
        <v>1</v>
      </c>
      <c r="I348" s="108" t="s">
        <v>3208</v>
      </c>
      <c r="J348" s="108" t="s">
        <v>3653</v>
      </c>
      <c r="K348" s="110"/>
    </row>
    <row r="349" spans="1:11" x14ac:dyDescent="0.3">
      <c r="A349" s="108" t="s">
        <v>14</v>
      </c>
      <c r="B349" s="108" t="s">
        <v>546</v>
      </c>
      <c r="C349" s="110" t="s">
        <v>3648</v>
      </c>
      <c r="D349" s="108" t="s">
        <v>547</v>
      </c>
      <c r="E349" s="108"/>
      <c r="F349" s="109">
        <v>6</v>
      </c>
      <c r="G349" s="109">
        <v>6</v>
      </c>
      <c r="H349" s="109" t="b">
        <v>1</v>
      </c>
      <c r="I349" s="108" t="s">
        <v>3208</v>
      </c>
      <c r="J349" s="108" t="s">
        <v>3654</v>
      </c>
      <c r="K349" s="110"/>
    </row>
    <row r="350" spans="1:11" x14ac:dyDescent="0.3">
      <c r="A350" s="108" t="s">
        <v>1001</v>
      </c>
      <c r="B350" s="108" t="s">
        <v>495</v>
      </c>
      <c r="C350" s="110" t="s">
        <v>3655</v>
      </c>
      <c r="D350" s="108" t="s">
        <v>1002</v>
      </c>
      <c r="E350" s="108" t="s">
        <v>3207</v>
      </c>
      <c r="F350" s="109">
        <v>1</v>
      </c>
      <c r="G350" s="109">
        <v>6</v>
      </c>
      <c r="H350" s="109" t="b">
        <v>1</v>
      </c>
      <c r="I350" s="108" t="s">
        <v>3208</v>
      </c>
      <c r="J350" s="108" t="s">
        <v>1003</v>
      </c>
      <c r="K350" s="110"/>
    </row>
    <row r="351" spans="1:11" x14ac:dyDescent="0.3">
      <c r="A351" s="108" t="s">
        <v>1001</v>
      </c>
      <c r="B351" s="108" t="s">
        <v>495</v>
      </c>
      <c r="C351" s="110" t="s">
        <v>3655</v>
      </c>
      <c r="D351" s="108" t="s">
        <v>1002</v>
      </c>
      <c r="E351" s="108"/>
      <c r="F351" s="109">
        <v>2</v>
      </c>
      <c r="G351" s="109">
        <v>6</v>
      </c>
      <c r="H351" s="109" t="b">
        <v>1</v>
      </c>
      <c r="I351" s="108" t="s">
        <v>3208</v>
      </c>
      <c r="J351" s="108" t="s">
        <v>3656</v>
      </c>
      <c r="K351" s="110"/>
    </row>
    <row r="352" spans="1:11" x14ac:dyDescent="0.3">
      <c r="A352" s="108" t="s">
        <v>1001</v>
      </c>
      <c r="B352" s="108" t="s">
        <v>495</v>
      </c>
      <c r="C352" s="110" t="s">
        <v>3655</v>
      </c>
      <c r="D352" s="108" t="s">
        <v>1002</v>
      </c>
      <c r="E352" s="108"/>
      <c r="F352" s="109">
        <v>3</v>
      </c>
      <c r="G352" s="109">
        <v>6</v>
      </c>
      <c r="H352" s="109" t="b">
        <v>1</v>
      </c>
      <c r="I352" s="108" t="s">
        <v>3208</v>
      </c>
      <c r="J352" s="108" t="s">
        <v>3657</v>
      </c>
      <c r="K352" s="110">
        <v>1</v>
      </c>
    </row>
    <row r="353" spans="1:11" x14ac:dyDescent="0.3">
      <c r="A353" s="108" t="s">
        <v>1001</v>
      </c>
      <c r="B353" s="108" t="s">
        <v>495</v>
      </c>
      <c r="C353" s="110" t="s">
        <v>3655</v>
      </c>
      <c r="D353" s="108" t="s">
        <v>1002</v>
      </c>
      <c r="E353" s="108"/>
      <c r="F353" s="109">
        <v>4</v>
      </c>
      <c r="G353" s="109">
        <v>6</v>
      </c>
      <c r="H353" s="109" t="b">
        <v>1</v>
      </c>
      <c r="I353" s="108" t="s">
        <v>3208</v>
      </c>
      <c r="J353" s="108" t="s">
        <v>3658</v>
      </c>
      <c r="K353" s="110"/>
    </row>
    <row r="354" spans="1:11" x14ac:dyDescent="0.3">
      <c r="A354" s="108" t="s">
        <v>1001</v>
      </c>
      <c r="B354" s="108" t="s">
        <v>495</v>
      </c>
      <c r="C354" s="110" t="s">
        <v>3655</v>
      </c>
      <c r="D354" s="108" t="s">
        <v>1002</v>
      </c>
      <c r="E354" s="108"/>
      <c r="F354" s="109">
        <v>5</v>
      </c>
      <c r="G354" s="109">
        <v>6</v>
      </c>
      <c r="H354" s="109" t="b">
        <v>1</v>
      </c>
      <c r="I354" s="108" t="s">
        <v>3208</v>
      </c>
      <c r="J354" s="108" t="s">
        <v>3659</v>
      </c>
      <c r="K354" s="110">
        <v>1</v>
      </c>
    </row>
    <row r="355" spans="1:11" x14ac:dyDescent="0.3">
      <c r="A355" s="108" t="s">
        <v>1001</v>
      </c>
      <c r="B355" s="108" t="s">
        <v>495</v>
      </c>
      <c r="C355" s="110" t="s">
        <v>3655</v>
      </c>
      <c r="D355" s="108" t="s">
        <v>1002</v>
      </c>
      <c r="E355" s="108"/>
      <c r="F355" s="109">
        <v>6</v>
      </c>
      <c r="G355" s="109">
        <v>6</v>
      </c>
      <c r="H355" s="109" t="b">
        <v>1</v>
      </c>
      <c r="I355" s="108" t="s">
        <v>3208</v>
      </c>
      <c r="J355" s="108" t="s">
        <v>3660</v>
      </c>
      <c r="K355" s="110"/>
    </row>
    <row r="356" spans="1:11" x14ac:dyDescent="0.3">
      <c r="A356" s="108" t="s">
        <v>1001</v>
      </c>
      <c r="B356" s="108" t="s">
        <v>749</v>
      </c>
      <c r="C356" s="110" t="s">
        <v>3661</v>
      </c>
      <c r="D356" s="108" t="s">
        <v>1004</v>
      </c>
      <c r="E356" s="108" t="s">
        <v>3207</v>
      </c>
      <c r="F356" s="109">
        <v>1</v>
      </c>
      <c r="G356" s="109">
        <v>2</v>
      </c>
      <c r="H356" s="109" t="b">
        <v>1</v>
      </c>
      <c r="I356" s="108" t="s">
        <v>3208</v>
      </c>
      <c r="J356" s="108" t="s">
        <v>1005</v>
      </c>
      <c r="K356" s="110"/>
    </row>
    <row r="357" spans="1:11" x14ac:dyDescent="0.3">
      <c r="A357" s="108" t="s">
        <v>1001</v>
      </c>
      <c r="B357" s="108" t="s">
        <v>749</v>
      </c>
      <c r="C357" s="110" t="s">
        <v>3661</v>
      </c>
      <c r="D357" s="108" t="s">
        <v>1004</v>
      </c>
      <c r="E357" s="108"/>
      <c r="F357" s="109">
        <v>2</v>
      </c>
      <c r="G357" s="109">
        <v>2</v>
      </c>
      <c r="H357" s="109" t="b">
        <v>1</v>
      </c>
      <c r="I357" s="108" t="s">
        <v>3208</v>
      </c>
      <c r="J357" s="108" t="s">
        <v>3662</v>
      </c>
      <c r="K357" s="110"/>
    </row>
    <row r="358" spans="1:11" x14ac:dyDescent="0.3">
      <c r="A358" s="108" t="s">
        <v>1001</v>
      </c>
      <c r="B358" s="108" t="s">
        <v>548</v>
      </c>
      <c r="C358" s="110" t="s">
        <v>3663</v>
      </c>
      <c r="D358" s="108" t="s">
        <v>1008</v>
      </c>
      <c r="E358" s="108" t="s">
        <v>3207</v>
      </c>
      <c r="F358" s="109">
        <v>1</v>
      </c>
      <c r="G358" s="109">
        <v>1</v>
      </c>
      <c r="H358" s="109" t="b">
        <v>1</v>
      </c>
      <c r="I358" s="108" t="s">
        <v>3208</v>
      </c>
      <c r="J358" s="108" t="s">
        <v>1009</v>
      </c>
      <c r="K358" s="110"/>
    </row>
    <row r="359" spans="1:11" x14ac:dyDescent="0.3">
      <c r="A359" s="108" t="s">
        <v>1001</v>
      </c>
      <c r="B359" s="108" t="s">
        <v>572</v>
      </c>
      <c r="C359" s="110" t="s">
        <v>3664</v>
      </c>
      <c r="D359" s="108" t="s">
        <v>1006</v>
      </c>
      <c r="E359" s="108" t="s">
        <v>3207</v>
      </c>
      <c r="F359" s="109">
        <v>1</v>
      </c>
      <c r="G359" s="109">
        <v>1</v>
      </c>
      <c r="H359" s="109" t="b">
        <v>1</v>
      </c>
      <c r="I359" s="108" t="s">
        <v>3208</v>
      </c>
      <c r="J359" s="108" t="s">
        <v>1007</v>
      </c>
      <c r="K359" s="110"/>
    </row>
    <row r="360" spans="1:11" x14ac:dyDescent="0.3">
      <c r="A360" s="108" t="s">
        <v>1014</v>
      </c>
      <c r="B360" s="108" t="s">
        <v>585</v>
      </c>
      <c r="C360" s="110" t="s">
        <v>3665</v>
      </c>
      <c r="D360" s="108" t="s">
        <v>1019</v>
      </c>
      <c r="E360" s="108"/>
      <c r="F360" s="109">
        <v>1</v>
      </c>
      <c r="G360" s="109">
        <v>1</v>
      </c>
      <c r="H360" s="109" t="b">
        <v>1</v>
      </c>
      <c r="I360" s="108" t="s">
        <v>3208</v>
      </c>
      <c r="J360" s="108" t="s">
        <v>3666</v>
      </c>
      <c r="K360" s="110"/>
    </row>
    <row r="361" spans="1:11" x14ac:dyDescent="0.3">
      <c r="A361" s="108" t="s">
        <v>1014</v>
      </c>
      <c r="B361" s="108" t="s">
        <v>757</v>
      </c>
      <c r="C361" s="110" t="s">
        <v>3667</v>
      </c>
      <c r="D361" s="108" t="s">
        <v>1017</v>
      </c>
      <c r="E361" s="108" t="s">
        <v>3207</v>
      </c>
      <c r="F361" s="109">
        <v>1</v>
      </c>
      <c r="G361" s="109">
        <v>6</v>
      </c>
      <c r="H361" s="109" t="b">
        <v>1</v>
      </c>
      <c r="I361" s="108" t="s">
        <v>3208</v>
      </c>
      <c r="J361" s="108" t="s">
        <v>1018</v>
      </c>
      <c r="K361" s="110"/>
    </row>
    <row r="362" spans="1:11" x14ac:dyDescent="0.3">
      <c r="A362" s="108" t="s">
        <v>1014</v>
      </c>
      <c r="B362" s="108" t="s">
        <v>757</v>
      </c>
      <c r="C362" s="110" t="s">
        <v>3667</v>
      </c>
      <c r="D362" s="108" t="s">
        <v>1017</v>
      </c>
      <c r="E362" s="108"/>
      <c r="F362" s="109">
        <v>2</v>
      </c>
      <c r="G362" s="109">
        <v>6</v>
      </c>
      <c r="H362" s="109" t="b">
        <v>1</v>
      </c>
      <c r="I362" s="108" t="s">
        <v>3208</v>
      </c>
      <c r="J362" s="108" t="s">
        <v>3668</v>
      </c>
      <c r="K362" s="110"/>
    </row>
    <row r="363" spans="1:11" x14ac:dyDescent="0.3">
      <c r="A363" s="108" t="s">
        <v>1014</v>
      </c>
      <c r="B363" s="108" t="s">
        <v>757</v>
      </c>
      <c r="C363" s="110" t="s">
        <v>3667</v>
      </c>
      <c r="D363" s="108" t="s">
        <v>1017</v>
      </c>
      <c r="E363" s="108"/>
      <c r="F363" s="109">
        <v>3</v>
      </c>
      <c r="G363" s="109">
        <v>6</v>
      </c>
      <c r="H363" s="109" t="b">
        <v>1</v>
      </c>
      <c r="I363" s="108" t="s">
        <v>3208</v>
      </c>
      <c r="J363" s="108" t="s">
        <v>3669</v>
      </c>
      <c r="K363" s="110"/>
    </row>
    <row r="364" spans="1:11" x14ac:dyDescent="0.3">
      <c r="A364" s="108" t="s">
        <v>1014</v>
      </c>
      <c r="B364" s="108" t="s">
        <v>757</v>
      </c>
      <c r="C364" s="110" t="s">
        <v>3667</v>
      </c>
      <c r="D364" s="108" t="s">
        <v>1017</v>
      </c>
      <c r="E364" s="108"/>
      <c r="F364" s="109">
        <v>4</v>
      </c>
      <c r="G364" s="109">
        <v>6</v>
      </c>
      <c r="H364" s="109" t="b">
        <v>1</v>
      </c>
      <c r="I364" s="108" t="s">
        <v>3208</v>
      </c>
      <c r="J364" s="108" t="s">
        <v>3670</v>
      </c>
      <c r="K364" s="110">
        <v>1</v>
      </c>
    </row>
    <row r="365" spans="1:11" x14ac:dyDescent="0.3">
      <c r="A365" s="108" t="s">
        <v>1014</v>
      </c>
      <c r="B365" s="108" t="s">
        <v>757</v>
      </c>
      <c r="C365" s="110" t="s">
        <v>3667</v>
      </c>
      <c r="D365" s="108" t="s">
        <v>1017</v>
      </c>
      <c r="E365" s="108"/>
      <c r="F365" s="109">
        <v>5</v>
      </c>
      <c r="G365" s="109">
        <v>6</v>
      </c>
      <c r="H365" s="109" t="b">
        <v>1</v>
      </c>
      <c r="I365" s="108" t="s">
        <v>3208</v>
      </c>
      <c r="J365" s="108" t="s">
        <v>3671</v>
      </c>
      <c r="K365" s="110"/>
    </row>
    <row r="366" spans="1:11" x14ac:dyDescent="0.3">
      <c r="A366" s="108" t="s">
        <v>1014</v>
      </c>
      <c r="B366" s="108" t="s">
        <v>757</v>
      </c>
      <c r="C366" s="110" t="s">
        <v>3667</v>
      </c>
      <c r="D366" s="108" t="s">
        <v>1017</v>
      </c>
      <c r="E366" s="108"/>
      <c r="F366" s="109">
        <v>6</v>
      </c>
      <c r="G366" s="109">
        <v>6</v>
      </c>
      <c r="H366" s="109" t="b">
        <v>1</v>
      </c>
      <c r="I366" s="108" t="s">
        <v>3208</v>
      </c>
      <c r="J366" s="108" t="s">
        <v>3672</v>
      </c>
      <c r="K366" s="110">
        <v>1</v>
      </c>
    </row>
    <row r="367" spans="1:11" x14ac:dyDescent="0.3">
      <c r="A367" s="108" t="s">
        <v>1014</v>
      </c>
      <c r="B367" s="108" t="s">
        <v>518</v>
      </c>
      <c r="C367" s="110" t="s">
        <v>3673</v>
      </c>
      <c r="D367" s="108" t="s">
        <v>1015</v>
      </c>
      <c r="E367" s="108" t="s">
        <v>3207</v>
      </c>
      <c r="F367" s="109">
        <v>1</v>
      </c>
      <c r="G367" s="109">
        <v>5</v>
      </c>
      <c r="H367" s="109" t="b">
        <v>1</v>
      </c>
      <c r="I367" s="108" t="s">
        <v>3208</v>
      </c>
      <c r="J367" s="108" t="s">
        <v>1016</v>
      </c>
      <c r="K367" s="110"/>
    </row>
    <row r="368" spans="1:11" x14ac:dyDescent="0.3">
      <c r="A368" s="108" t="s">
        <v>1014</v>
      </c>
      <c r="B368" s="108" t="s">
        <v>518</v>
      </c>
      <c r="C368" s="110" t="s">
        <v>3673</v>
      </c>
      <c r="D368" s="108" t="s">
        <v>1015</v>
      </c>
      <c r="E368" s="108"/>
      <c r="F368" s="109">
        <v>2</v>
      </c>
      <c r="G368" s="109">
        <v>5</v>
      </c>
      <c r="H368" s="109" t="b">
        <v>1</v>
      </c>
      <c r="I368" s="108" t="s">
        <v>3208</v>
      </c>
      <c r="J368" s="108" t="s">
        <v>3674</v>
      </c>
      <c r="K368" s="110">
        <v>1</v>
      </c>
    </row>
    <row r="369" spans="1:11" x14ac:dyDescent="0.3">
      <c r="A369" s="108" t="s">
        <v>1014</v>
      </c>
      <c r="B369" s="108" t="s">
        <v>518</v>
      </c>
      <c r="C369" s="110" t="s">
        <v>3673</v>
      </c>
      <c r="D369" s="108" t="s">
        <v>1015</v>
      </c>
      <c r="E369" s="108"/>
      <c r="F369" s="109">
        <v>3</v>
      </c>
      <c r="G369" s="109">
        <v>5</v>
      </c>
      <c r="H369" s="109" t="b">
        <v>1</v>
      </c>
      <c r="I369" s="108" t="s">
        <v>3208</v>
      </c>
      <c r="J369" s="108" t="s">
        <v>3675</v>
      </c>
      <c r="K369" s="110"/>
    </row>
    <row r="370" spans="1:11" x14ac:dyDescent="0.3">
      <c r="A370" s="108" t="s">
        <v>1014</v>
      </c>
      <c r="B370" s="108" t="s">
        <v>518</v>
      </c>
      <c r="C370" s="110" t="s">
        <v>3673</v>
      </c>
      <c r="D370" s="108" t="s">
        <v>1015</v>
      </c>
      <c r="E370" s="108"/>
      <c r="F370" s="109">
        <v>4</v>
      </c>
      <c r="G370" s="109">
        <v>5</v>
      </c>
      <c r="H370" s="109" t="b">
        <v>1</v>
      </c>
      <c r="I370" s="108" t="s">
        <v>3208</v>
      </c>
      <c r="J370" s="108" t="s">
        <v>3676</v>
      </c>
      <c r="K370" s="110"/>
    </row>
    <row r="371" spans="1:11" x14ac:dyDescent="0.3">
      <c r="A371" s="108" t="s">
        <v>1014</v>
      </c>
      <c r="B371" s="108" t="s">
        <v>518</v>
      </c>
      <c r="C371" s="110" t="s">
        <v>3673</v>
      </c>
      <c r="D371" s="108" t="s">
        <v>1015</v>
      </c>
      <c r="E371" s="108"/>
      <c r="F371" s="109">
        <v>5</v>
      </c>
      <c r="G371" s="109">
        <v>5</v>
      </c>
      <c r="H371" s="109" t="b">
        <v>1</v>
      </c>
      <c r="I371" s="108" t="s">
        <v>3208</v>
      </c>
      <c r="J371" s="108" t="s">
        <v>3677</v>
      </c>
      <c r="K371" s="110">
        <v>1</v>
      </c>
    </row>
    <row r="372" spans="1:11" x14ac:dyDescent="0.3">
      <c r="A372" s="108" t="s">
        <v>1029</v>
      </c>
      <c r="B372" s="108" t="s">
        <v>1030</v>
      </c>
      <c r="C372" s="110" t="s">
        <v>3678</v>
      </c>
      <c r="D372" s="108" t="s">
        <v>1031</v>
      </c>
      <c r="E372" s="108"/>
      <c r="F372" s="109">
        <v>1</v>
      </c>
      <c r="G372" s="109">
        <v>2</v>
      </c>
      <c r="H372" s="109" t="b">
        <v>1</v>
      </c>
      <c r="I372" s="108" t="s">
        <v>3208</v>
      </c>
      <c r="J372" s="108" t="s">
        <v>3679</v>
      </c>
      <c r="K372" s="110"/>
    </row>
    <row r="373" spans="1:11" x14ac:dyDescent="0.3">
      <c r="A373" s="108" t="s">
        <v>1029</v>
      </c>
      <c r="B373" s="108" t="s">
        <v>1030</v>
      </c>
      <c r="C373" s="110" t="s">
        <v>3678</v>
      </c>
      <c r="D373" s="108" t="s">
        <v>1031</v>
      </c>
      <c r="E373" s="108"/>
      <c r="F373" s="109">
        <v>2</v>
      </c>
      <c r="G373" s="109">
        <v>2</v>
      </c>
      <c r="H373" s="109" t="b">
        <v>1</v>
      </c>
      <c r="I373" s="108" t="s">
        <v>3208</v>
      </c>
      <c r="J373" s="108" t="s">
        <v>3680</v>
      </c>
      <c r="K373" s="110"/>
    </row>
    <row r="374" spans="1:11" x14ac:dyDescent="0.3">
      <c r="A374" s="108" t="s">
        <v>1029</v>
      </c>
      <c r="B374" s="108" t="s">
        <v>636</v>
      </c>
      <c r="C374" s="110" t="s">
        <v>3681</v>
      </c>
      <c r="D374" s="108" t="s">
        <v>1040</v>
      </c>
      <c r="E374" s="108"/>
      <c r="F374" s="109">
        <v>1</v>
      </c>
      <c r="G374" s="109">
        <v>1</v>
      </c>
      <c r="H374" s="109" t="b">
        <v>1</v>
      </c>
      <c r="I374" s="108" t="s">
        <v>3208</v>
      </c>
      <c r="J374" s="108" t="s">
        <v>3682</v>
      </c>
      <c r="K374" s="110"/>
    </row>
    <row r="375" spans="1:11" x14ac:dyDescent="0.3">
      <c r="A375" s="108" t="s">
        <v>1029</v>
      </c>
      <c r="B375" s="108" t="s">
        <v>1035</v>
      </c>
      <c r="C375" s="110" t="s">
        <v>3683</v>
      </c>
      <c r="D375" s="108" t="s">
        <v>1036</v>
      </c>
      <c r="E375" s="108"/>
      <c r="F375" s="109">
        <v>1</v>
      </c>
      <c r="G375" s="109">
        <v>1</v>
      </c>
      <c r="H375" s="109" t="b">
        <v>1</v>
      </c>
      <c r="I375" s="108" t="s">
        <v>3208</v>
      </c>
      <c r="J375" s="108" t="s">
        <v>3684</v>
      </c>
      <c r="K375" s="110"/>
    </row>
    <row r="376" spans="1:11" x14ac:dyDescent="0.3">
      <c r="A376" s="108" t="s">
        <v>1029</v>
      </c>
      <c r="B376" s="108" t="s">
        <v>525</v>
      </c>
      <c r="C376" s="110" t="s">
        <v>3685</v>
      </c>
      <c r="D376" s="108" t="s">
        <v>1037</v>
      </c>
      <c r="E376" s="108"/>
      <c r="F376" s="109">
        <v>1</v>
      </c>
      <c r="G376" s="109">
        <v>1</v>
      </c>
      <c r="H376" s="109" t="b">
        <v>1</v>
      </c>
      <c r="I376" s="108" t="s">
        <v>3208</v>
      </c>
      <c r="J376" s="108" t="s">
        <v>3686</v>
      </c>
      <c r="K376" s="110"/>
    </row>
    <row r="377" spans="1:11" x14ac:dyDescent="0.3">
      <c r="A377" s="108" t="s">
        <v>1029</v>
      </c>
      <c r="B377" s="108" t="s">
        <v>583</v>
      </c>
      <c r="C377" s="110" t="s">
        <v>3687</v>
      </c>
      <c r="D377" s="108" t="s">
        <v>1034</v>
      </c>
      <c r="E377" s="108"/>
      <c r="F377" s="109">
        <v>1</v>
      </c>
      <c r="G377" s="109">
        <v>1</v>
      </c>
      <c r="H377" s="109" t="b">
        <v>1</v>
      </c>
      <c r="I377" s="108" t="s">
        <v>3208</v>
      </c>
      <c r="J377" s="108" t="s">
        <v>3688</v>
      </c>
      <c r="K377" s="110"/>
    </row>
    <row r="378" spans="1:11" x14ac:dyDescent="0.3">
      <c r="A378" s="108" t="s">
        <v>1029</v>
      </c>
      <c r="B378" s="108" t="s">
        <v>1032</v>
      </c>
      <c r="C378" s="110" t="s">
        <v>3689</v>
      </c>
      <c r="D378" s="108" t="s">
        <v>1033</v>
      </c>
      <c r="E378" s="108"/>
      <c r="F378" s="109">
        <v>1</v>
      </c>
      <c r="G378" s="109">
        <v>2</v>
      </c>
      <c r="H378" s="109" t="b">
        <v>1</v>
      </c>
      <c r="I378" s="108" t="s">
        <v>3208</v>
      </c>
      <c r="J378" s="108" t="s">
        <v>3690</v>
      </c>
      <c r="K378" s="110"/>
    </row>
    <row r="379" spans="1:11" x14ac:dyDescent="0.3">
      <c r="A379" s="108" t="s">
        <v>1029</v>
      </c>
      <c r="B379" s="108" t="s">
        <v>1032</v>
      </c>
      <c r="C379" s="110" t="s">
        <v>3689</v>
      </c>
      <c r="D379" s="108" t="s">
        <v>1033</v>
      </c>
      <c r="E379" s="108"/>
      <c r="F379" s="109">
        <v>2</v>
      </c>
      <c r="G379" s="109">
        <v>2</v>
      </c>
      <c r="H379" s="109" t="b">
        <v>1</v>
      </c>
      <c r="I379" s="108" t="s">
        <v>3208</v>
      </c>
      <c r="J379" s="108" t="s">
        <v>3691</v>
      </c>
      <c r="K379" s="110"/>
    </row>
    <row r="380" spans="1:11" x14ac:dyDescent="0.3">
      <c r="A380" s="108" t="s">
        <v>1029</v>
      </c>
      <c r="B380" s="108" t="s">
        <v>1038</v>
      </c>
      <c r="C380" s="110" t="s">
        <v>3692</v>
      </c>
      <c r="D380" s="108" t="s">
        <v>1039</v>
      </c>
      <c r="E380" s="108"/>
      <c r="F380" s="109">
        <v>1</v>
      </c>
      <c r="G380" s="109">
        <v>1</v>
      </c>
      <c r="H380" s="109" t="b">
        <v>1</v>
      </c>
      <c r="I380" s="108" t="s">
        <v>3208</v>
      </c>
      <c r="J380" s="108" t="s">
        <v>3693</v>
      </c>
      <c r="K380" s="110"/>
    </row>
    <row r="381" spans="1:11" x14ac:dyDescent="0.3">
      <c r="A381" s="108" t="s">
        <v>1051</v>
      </c>
      <c r="B381" s="108" t="s">
        <v>495</v>
      </c>
      <c r="C381" s="110" t="s">
        <v>3694</v>
      </c>
      <c r="D381" s="108" t="s">
        <v>846</v>
      </c>
      <c r="E381" s="108" t="s">
        <v>3207</v>
      </c>
      <c r="F381" s="109">
        <v>1</v>
      </c>
      <c r="G381" s="109">
        <v>1</v>
      </c>
      <c r="H381" s="109" t="b">
        <v>1</v>
      </c>
      <c r="I381" s="108" t="s">
        <v>3208</v>
      </c>
      <c r="J381" s="108" t="s">
        <v>1055</v>
      </c>
      <c r="K381" s="110"/>
    </row>
    <row r="382" spans="1:11" x14ac:dyDescent="0.3">
      <c r="A382" s="108" t="s">
        <v>1051</v>
      </c>
      <c r="B382" s="108" t="s">
        <v>562</v>
      </c>
      <c r="C382" s="110" t="s">
        <v>3695</v>
      </c>
      <c r="D382" s="108" t="s">
        <v>1052</v>
      </c>
      <c r="E382" s="108"/>
      <c r="F382" s="109">
        <v>1</v>
      </c>
      <c r="G382" s="109">
        <v>2</v>
      </c>
      <c r="H382" s="109" t="b">
        <v>1</v>
      </c>
      <c r="I382" s="108" t="s">
        <v>3208</v>
      </c>
      <c r="J382" s="108" t="s">
        <v>3696</v>
      </c>
      <c r="K382" s="110"/>
    </row>
    <row r="383" spans="1:11" x14ac:dyDescent="0.3">
      <c r="A383" s="108" t="s">
        <v>1051</v>
      </c>
      <c r="B383" s="108" t="s">
        <v>562</v>
      </c>
      <c r="C383" s="110" t="s">
        <v>3695</v>
      </c>
      <c r="D383" s="108" t="s">
        <v>1052</v>
      </c>
      <c r="E383" s="108"/>
      <c r="F383" s="109">
        <v>2</v>
      </c>
      <c r="G383" s="109">
        <v>2</v>
      </c>
      <c r="H383" s="109" t="b">
        <v>1</v>
      </c>
      <c r="I383" s="108" t="s">
        <v>3208</v>
      </c>
      <c r="J383" s="108" t="s">
        <v>3697</v>
      </c>
      <c r="K383" s="110"/>
    </row>
    <row r="384" spans="1:11" x14ac:dyDescent="0.3">
      <c r="A384" s="108" t="s">
        <v>1051</v>
      </c>
      <c r="B384" s="108" t="s">
        <v>794</v>
      </c>
      <c r="C384" s="110" t="s">
        <v>3698</v>
      </c>
      <c r="D384" s="108" t="s">
        <v>1053</v>
      </c>
      <c r="E384" s="108" t="s">
        <v>3207</v>
      </c>
      <c r="F384" s="109">
        <v>1</v>
      </c>
      <c r="G384" s="109">
        <v>2</v>
      </c>
      <c r="H384" s="109" t="b">
        <v>1</v>
      </c>
      <c r="I384" s="108" t="s">
        <v>3208</v>
      </c>
      <c r="J384" s="108" t="s">
        <v>1054</v>
      </c>
      <c r="K384" s="110"/>
    </row>
    <row r="385" spans="1:11" x14ac:dyDescent="0.3">
      <c r="A385" s="108" t="s">
        <v>1051</v>
      </c>
      <c r="B385" s="108" t="s">
        <v>794</v>
      </c>
      <c r="C385" s="110" t="s">
        <v>3698</v>
      </c>
      <c r="D385" s="108" t="s">
        <v>1053</v>
      </c>
      <c r="E385" s="108"/>
      <c r="F385" s="109">
        <v>2</v>
      </c>
      <c r="G385" s="109">
        <v>2</v>
      </c>
      <c r="H385" s="109" t="b">
        <v>1</v>
      </c>
      <c r="I385" s="108" t="s">
        <v>3208</v>
      </c>
      <c r="J385" s="108" t="s">
        <v>3699</v>
      </c>
      <c r="K385" s="110"/>
    </row>
    <row r="386" spans="1:11" x14ac:dyDescent="0.3">
      <c r="A386" s="108" t="s">
        <v>1051</v>
      </c>
      <c r="B386" s="108" t="s">
        <v>503</v>
      </c>
      <c r="C386" s="110" t="s">
        <v>3700</v>
      </c>
      <c r="D386" s="108" t="s">
        <v>1058</v>
      </c>
      <c r="E386" s="108"/>
      <c r="F386" s="109">
        <v>1</v>
      </c>
      <c r="G386" s="109">
        <v>1</v>
      </c>
      <c r="H386" s="109" t="b">
        <v>1</v>
      </c>
      <c r="I386" s="108" t="s">
        <v>3208</v>
      </c>
      <c r="J386" s="108" t="s">
        <v>3701</v>
      </c>
      <c r="K386" s="110"/>
    </row>
    <row r="387" spans="1:11" x14ac:dyDescent="0.3">
      <c r="A387" s="108" t="s">
        <v>1051</v>
      </c>
      <c r="B387" s="108" t="s">
        <v>501</v>
      </c>
      <c r="C387" s="110" t="s">
        <v>3702</v>
      </c>
      <c r="D387" s="108" t="s">
        <v>1056</v>
      </c>
      <c r="E387" s="108" t="s">
        <v>3207</v>
      </c>
      <c r="F387" s="109">
        <v>1</v>
      </c>
      <c r="G387" s="109">
        <v>1</v>
      </c>
      <c r="H387" s="109" t="b">
        <v>1</v>
      </c>
      <c r="I387" s="108" t="s">
        <v>3208</v>
      </c>
      <c r="J387" s="108" t="s">
        <v>1057</v>
      </c>
      <c r="K387" s="110"/>
    </row>
    <row r="388" spans="1:11" x14ac:dyDescent="0.3">
      <c r="A388" s="108" t="s">
        <v>1051</v>
      </c>
      <c r="B388" s="108" t="s">
        <v>583</v>
      </c>
      <c r="C388" s="110" t="s">
        <v>3703</v>
      </c>
      <c r="D388" s="108" t="s">
        <v>882</v>
      </c>
      <c r="E388" s="108" t="s">
        <v>3207</v>
      </c>
      <c r="F388" s="109">
        <v>1</v>
      </c>
      <c r="G388" s="109">
        <v>1</v>
      </c>
      <c r="H388" s="109" t="b">
        <v>1</v>
      </c>
      <c r="I388" s="108" t="s">
        <v>3208</v>
      </c>
      <c r="J388" s="108" t="s">
        <v>1059</v>
      </c>
      <c r="K388" s="110"/>
    </row>
    <row r="389" spans="1:11" x14ac:dyDescent="0.3">
      <c r="A389" s="108" t="s">
        <v>1065</v>
      </c>
      <c r="B389" s="108" t="s">
        <v>1066</v>
      </c>
      <c r="C389" s="110" t="s">
        <v>3704</v>
      </c>
      <c r="D389" s="108" t="s">
        <v>1067</v>
      </c>
      <c r="E389" s="108"/>
      <c r="F389" s="109">
        <v>1</v>
      </c>
      <c r="G389" s="109">
        <v>2</v>
      </c>
      <c r="H389" s="109" t="b">
        <v>1</v>
      </c>
      <c r="I389" s="108" t="s">
        <v>3208</v>
      </c>
      <c r="J389" s="108" t="s">
        <v>3705</v>
      </c>
      <c r="K389" s="110"/>
    </row>
    <row r="390" spans="1:11" x14ac:dyDescent="0.3">
      <c r="A390" s="108" t="s">
        <v>1065</v>
      </c>
      <c r="B390" s="108" t="s">
        <v>1066</v>
      </c>
      <c r="C390" s="110" t="s">
        <v>3704</v>
      </c>
      <c r="D390" s="108" t="s">
        <v>1067</v>
      </c>
      <c r="E390" s="108"/>
      <c r="F390" s="109">
        <v>2</v>
      </c>
      <c r="G390" s="109">
        <v>2</v>
      </c>
      <c r="H390" s="109" t="b">
        <v>1</v>
      </c>
      <c r="I390" s="108" t="s">
        <v>3208</v>
      </c>
      <c r="J390" s="108" t="s">
        <v>3706</v>
      </c>
      <c r="K390" s="110"/>
    </row>
    <row r="391" spans="1:11" x14ac:dyDescent="0.3">
      <c r="A391" s="108" t="s">
        <v>1065</v>
      </c>
      <c r="B391" s="108" t="s">
        <v>581</v>
      </c>
      <c r="C391" s="110" t="s">
        <v>3707</v>
      </c>
      <c r="D391" s="108" t="s">
        <v>1069</v>
      </c>
      <c r="E391" s="108"/>
      <c r="F391" s="109">
        <v>1</v>
      </c>
      <c r="G391" s="109">
        <v>2</v>
      </c>
      <c r="H391" s="109" t="b">
        <v>1</v>
      </c>
      <c r="I391" s="108" t="s">
        <v>3208</v>
      </c>
      <c r="J391" s="108" t="s">
        <v>3708</v>
      </c>
      <c r="K391" s="110"/>
    </row>
    <row r="392" spans="1:11" x14ac:dyDescent="0.3">
      <c r="A392" s="108" t="s">
        <v>1065</v>
      </c>
      <c r="B392" s="108" t="s">
        <v>581</v>
      </c>
      <c r="C392" s="110" t="s">
        <v>3707</v>
      </c>
      <c r="D392" s="108" t="s">
        <v>1069</v>
      </c>
      <c r="E392" s="108"/>
      <c r="F392" s="109">
        <v>2</v>
      </c>
      <c r="G392" s="109">
        <v>2</v>
      </c>
      <c r="H392" s="109" t="b">
        <v>1</v>
      </c>
      <c r="I392" s="108" t="s">
        <v>3208</v>
      </c>
      <c r="J392" s="108" t="s">
        <v>3709</v>
      </c>
      <c r="K392" s="110"/>
    </row>
    <row r="393" spans="1:11" x14ac:dyDescent="0.3">
      <c r="A393" s="108" t="s">
        <v>1065</v>
      </c>
      <c r="B393" s="108" t="s">
        <v>794</v>
      </c>
      <c r="C393" s="110" t="s">
        <v>3710</v>
      </c>
      <c r="D393" s="108" t="s">
        <v>1070</v>
      </c>
      <c r="E393" s="108"/>
      <c r="F393" s="109">
        <v>1</v>
      </c>
      <c r="G393" s="109">
        <v>2</v>
      </c>
      <c r="H393" s="109" t="b">
        <v>1</v>
      </c>
      <c r="I393" s="108" t="s">
        <v>3208</v>
      </c>
      <c r="J393" s="108" t="s">
        <v>3711</v>
      </c>
      <c r="K393" s="110"/>
    </row>
    <row r="394" spans="1:11" x14ac:dyDescent="0.3">
      <c r="A394" s="108" t="s">
        <v>1065</v>
      </c>
      <c r="B394" s="108" t="s">
        <v>794</v>
      </c>
      <c r="C394" s="110" t="s">
        <v>3710</v>
      </c>
      <c r="D394" s="108" t="s">
        <v>1070</v>
      </c>
      <c r="E394" s="108"/>
      <c r="F394" s="109">
        <v>2</v>
      </c>
      <c r="G394" s="109">
        <v>2</v>
      </c>
      <c r="H394" s="109" t="b">
        <v>1</v>
      </c>
      <c r="I394" s="108" t="s">
        <v>3208</v>
      </c>
      <c r="J394" s="108" t="s">
        <v>3712</v>
      </c>
      <c r="K394" s="110"/>
    </row>
    <row r="395" spans="1:11" x14ac:dyDescent="0.3">
      <c r="A395" s="108" t="s">
        <v>1065</v>
      </c>
      <c r="B395" s="108" t="s">
        <v>503</v>
      </c>
      <c r="C395" s="110" t="s">
        <v>3713</v>
      </c>
      <c r="D395" s="108" t="s">
        <v>1071</v>
      </c>
      <c r="E395" s="108" t="s">
        <v>3207</v>
      </c>
      <c r="F395" s="109">
        <v>1</v>
      </c>
      <c r="G395" s="109">
        <v>2</v>
      </c>
      <c r="H395" s="109" t="b">
        <v>1</v>
      </c>
      <c r="I395" s="108" t="s">
        <v>3208</v>
      </c>
      <c r="J395" s="108" t="s">
        <v>1072</v>
      </c>
      <c r="K395" s="110"/>
    </row>
    <row r="396" spans="1:11" x14ac:dyDescent="0.3">
      <c r="A396" s="108" t="s">
        <v>1065</v>
      </c>
      <c r="B396" s="108" t="s">
        <v>503</v>
      </c>
      <c r="C396" s="110" t="s">
        <v>3713</v>
      </c>
      <c r="D396" s="108" t="s">
        <v>1071</v>
      </c>
      <c r="E396" s="108"/>
      <c r="F396" s="109">
        <v>2</v>
      </c>
      <c r="G396" s="109">
        <v>2</v>
      </c>
      <c r="H396" s="109" t="b">
        <v>1</v>
      </c>
      <c r="I396" s="108" t="s">
        <v>3208</v>
      </c>
      <c r="J396" s="108" t="s">
        <v>3714</v>
      </c>
      <c r="K396" s="110"/>
    </row>
    <row r="397" spans="1:11" x14ac:dyDescent="0.3">
      <c r="A397" s="108" t="s">
        <v>1065</v>
      </c>
      <c r="B397" s="108" t="s">
        <v>598</v>
      </c>
      <c r="C397" s="110" t="s">
        <v>3715</v>
      </c>
      <c r="D397" s="108" t="s">
        <v>1068</v>
      </c>
      <c r="E397" s="108"/>
      <c r="F397" s="109">
        <v>1</v>
      </c>
      <c r="G397" s="109">
        <v>2</v>
      </c>
      <c r="H397" s="109" t="b">
        <v>1</v>
      </c>
      <c r="I397" s="108" t="s">
        <v>3208</v>
      </c>
      <c r="J397" s="108" t="s">
        <v>3716</v>
      </c>
      <c r="K397" s="110"/>
    </row>
    <row r="398" spans="1:11" x14ac:dyDescent="0.3">
      <c r="A398" s="108" t="s">
        <v>1065</v>
      </c>
      <c r="B398" s="108" t="s">
        <v>598</v>
      </c>
      <c r="C398" s="110" t="s">
        <v>3715</v>
      </c>
      <c r="D398" s="108" t="s">
        <v>1068</v>
      </c>
      <c r="E398" s="108"/>
      <c r="F398" s="109">
        <v>2</v>
      </c>
      <c r="G398" s="109">
        <v>2</v>
      </c>
      <c r="H398" s="109" t="b">
        <v>1</v>
      </c>
      <c r="I398" s="108" t="s">
        <v>3208</v>
      </c>
      <c r="J398" s="108" t="s">
        <v>3717</v>
      </c>
      <c r="K398" s="110"/>
    </row>
    <row r="399" spans="1:11" x14ac:dyDescent="0.3">
      <c r="A399" s="108" t="s">
        <v>15</v>
      </c>
      <c r="B399" s="108" t="s">
        <v>495</v>
      </c>
      <c r="C399" s="110" t="s">
        <v>3718</v>
      </c>
      <c r="D399" s="108" t="s">
        <v>1087</v>
      </c>
      <c r="E399" s="108" t="s">
        <v>3207</v>
      </c>
      <c r="F399" s="109">
        <v>1</v>
      </c>
      <c r="G399" s="109">
        <v>4</v>
      </c>
      <c r="H399" s="109" t="b">
        <v>1</v>
      </c>
      <c r="I399" s="108" t="s">
        <v>3208</v>
      </c>
      <c r="J399" s="108" t="s">
        <v>1088</v>
      </c>
      <c r="K399" s="110"/>
    </row>
    <row r="400" spans="1:11" x14ac:dyDescent="0.3">
      <c r="A400" s="108" t="s">
        <v>15</v>
      </c>
      <c r="B400" s="108" t="s">
        <v>495</v>
      </c>
      <c r="C400" s="110" t="s">
        <v>3718</v>
      </c>
      <c r="D400" s="108" t="s">
        <v>1087</v>
      </c>
      <c r="E400" s="108"/>
      <c r="F400" s="109">
        <v>2</v>
      </c>
      <c r="G400" s="109">
        <v>4</v>
      </c>
      <c r="H400" s="109" t="b">
        <v>1</v>
      </c>
      <c r="I400" s="108" t="s">
        <v>3208</v>
      </c>
      <c r="J400" s="108" t="s">
        <v>3719</v>
      </c>
      <c r="K400" s="110">
        <v>1</v>
      </c>
    </row>
    <row r="401" spans="1:11" x14ac:dyDescent="0.3">
      <c r="A401" s="108" t="s">
        <v>15</v>
      </c>
      <c r="B401" s="108" t="s">
        <v>495</v>
      </c>
      <c r="C401" s="110" t="s">
        <v>3718</v>
      </c>
      <c r="D401" s="108" t="s">
        <v>1087</v>
      </c>
      <c r="E401" s="108"/>
      <c r="F401" s="109">
        <v>3</v>
      </c>
      <c r="G401" s="109">
        <v>4</v>
      </c>
      <c r="H401" s="109" t="b">
        <v>1</v>
      </c>
      <c r="I401" s="108" t="s">
        <v>3208</v>
      </c>
      <c r="J401" s="108" t="s">
        <v>3720</v>
      </c>
      <c r="K401" s="110"/>
    </row>
    <row r="402" spans="1:11" x14ac:dyDescent="0.3">
      <c r="A402" s="108" t="s">
        <v>15</v>
      </c>
      <c r="B402" s="108" t="s">
        <v>495</v>
      </c>
      <c r="C402" s="110" t="s">
        <v>3718</v>
      </c>
      <c r="D402" s="108" t="s">
        <v>1087</v>
      </c>
      <c r="E402" s="108"/>
      <c r="F402" s="109">
        <v>4</v>
      </c>
      <c r="G402" s="109">
        <v>4</v>
      </c>
      <c r="H402" s="109" t="b">
        <v>1</v>
      </c>
      <c r="I402" s="108" t="s">
        <v>3208</v>
      </c>
      <c r="J402" s="108" t="s">
        <v>3721</v>
      </c>
      <c r="K402" s="110"/>
    </row>
    <row r="403" spans="1:11" x14ac:dyDescent="0.3">
      <c r="A403" s="108" t="s">
        <v>15</v>
      </c>
      <c r="B403" s="108" t="s">
        <v>1089</v>
      </c>
      <c r="C403" s="110" t="s">
        <v>3722</v>
      </c>
      <c r="D403" s="108" t="s">
        <v>1090</v>
      </c>
      <c r="E403" s="108"/>
      <c r="F403" s="109">
        <v>1</v>
      </c>
      <c r="G403" s="109">
        <v>4</v>
      </c>
      <c r="H403" s="109" t="b">
        <v>1</v>
      </c>
      <c r="I403" s="108" t="s">
        <v>3208</v>
      </c>
      <c r="J403" s="108" t="s">
        <v>3723</v>
      </c>
      <c r="K403" s="110"/>
    </row>
    <row r="404" spans="1:11" x14ac:dyDescent="0.3">
      <c r="A404" s="108" t="s">
        <v>15</v>
      </c>
      <c r="B404" s="108" t="s">
        <v>1089</v>
      </c>
      <c r="C404" s="110" t="s">
        <v>3722</v>
      </c>
      <c r="D404" s="108" t="s">
        <v>1090</v>
      </c>
      <c r="E404" s="108"/>
      <c r="F404" s="109">
        <v>2</v>
      </c>
      <c r="G404" s="109">
        <v>4</v>
      </c>
      <c r="H404" s="109" t="b">
        <v>1</v>
      </c>
      <c r="I404" s="108" t="s">
        <v>3208</v>
      </c>
      <c r="J404" s="108" t="s">
        <v>3724</v>
      </c>
      <c r="K404" s="110"/>
    </row>
    <row r="405" spans="1:11" x14ac:dyDescent="0.3">
      <c r="A405" s="108" t="s">
        <v>15</v>
      </c>
      <c r="B405" s="108" t="s">
        <v>1089</v>
      </c>
      <c r="C405" s="110" t="s">
        <v>3722</v>
      </c>
      <c r="D405" s="108" t="s">
        <v>1090</v>
      </c>
      <c r="E405" s="108"/>
      <c r="F405" s="109">
        <v>3</v>
      </c>
      <c r="G405" s="109">
        <v>4</v>
      </c>
      <c r="H405" s="109" t="b">
        <v>1</v>
      </c>
      <c r="I405" s="108" t="s">
        <v>3208</v>
      </c>
      <c r="J405" s="108" t="s">
        <v>3725</v>
      </c>
      <c r="K405" s="110"/>
    </row>
    <row r="406" spans="1:11" x14ac:dyDescent="0.3">
      <c r="A406" s="108" t="s">
        <v>15</v>
      </c>
      <c r="B406" s="108" t="s">
        <v>1089</v>
      </c>
      <c r="C406" s="110" t="s">
        <v>3722</v>
      </c>
      <c r="D406" s="108" t="s">
        <v>1090</v>
      </c>
      <c r="E406" s="108"/>
      <c r="F406" s="109">
        <v>4</v>
      </c>
      <c r="G406" s="109">
        <v>4</v>
      </c>
      <c r="H406" s="109" t="b">
        <v>1</v>
      </c>
      <c r="I406" s="108" t="s">
        <v>3208</v>
      </c>
      <c r="J406" s="108" t="s">
        <v>3726</v>
      </c>
      <c r="K406" s="110"/>
    </row>
    <row r="407" spans="1:11" x14ac:dyDescent="0.3">
      <c r="A407" s="108" t="s">
        <v>15</v>
      </c>
      <c r="B407" s="108" t="s">
        <v>602</v>
      </c>
      <c r="C407" s="110" t="s">
        <v>3727</v>
      </c>
      <c r="D407" s="108" t="s">
        <v>1085</v>
      </c>
      <c r="E407" s="108" t="s">
        <v>3207</v>
      </c>
      <c r="F407" s="109">
        <v>1</v>
      </c>
      <c r="G407" s="109">
        <v>10</v>
      </c>
      <c r="H407" s="109" t="b">
        <v>1</v>
      </c>
      <c r="I407" s="108" t="s">
        <v>3208</v>
      </c>
      <c r="J407" s="108" t="s">
        <v>1086</v>
      </c>
      <c r="K407" s="110"/>
    </row>
    <row r="408" spans="1:11" x14ac:dyDescent="0.3">
      <c r="A408" s="108" t="s">
        <v>15</v>
      </c>
      <c r="B408" s="108" t="s">
        <v>602</v>
      </c>
      <c r="C408" s="110" t="s">
        <v>3727</v>
      </c>
      <c r="D408" s="108" t="s">
        <v>1085</v>
      </c>
      <c r="E408" s="108"/>
      <c r="F408" s="109">
        <v>2</v>
      </c>
      <c r="G408" s="109">
        <v>10</v>
      </c>
      <c r="H408" s="109" t="b">
        <v>1</v>
      </c>
      <c r="I408" s="108" t="s">
        <v>3208</v>
      </c>
      <c r="J408" s="108" t="s">
        <v>3728</v>
      </c>
      <c r="K408" s="110">
        <v>1</v>
      </c>
    </row>
    <row r="409" spans="1:11" x14ac:dyDescent="0.3">
      <c r="A409" s="108" t="s">
        <v>15</v>
      </c>
      <c r="B409" s="108" t="s">
        <v>602</v>
      </c>
      <c r="C409" s="110" t="s">
        <v>3727</v>
      </c>
      <c r="D409" s="108" t="s">
        <v>1085</v>
      </c>
      <c r="E409" s="108"/>
      <c r="F409" s="109">
        <v>3</v>
      </c>
      <c r="G409" s="109">
        <v>10</v>
      </c>
      <c r="H409" s="109" t="b">
        <v>1</v>
      </c>
      <c r="I409" s="108" t="s">
        <v>3208</v>
      </c>
      <c r="J409" s="108" t="s">
        <v>3729</v>
      </c>
      <c r="K409" s="110"/>
    </row>
    <row r="410" spans="1:11" x14ac:dyDescent="0.3">
      <c r="A410" s="108" t="s">
        <v>15</v>
      </c>
      <c r="B410" s="108" t="s">
        <v>602</v>
      </c>
      <c r="C410" s="110" t="s">
        <v>3727</v>
      </c>
      <c r="D410" s="108" t="s">
        <v>1085</v>
      </c>
      <c r="E410" s="108"/>
      <c r="F410" s="109">
        <v>4</v>
      </c>
      <c r="G410" s="109">
        <v>10</v>
      </c>
      <c r="H410" s="109" t="b">
        <v>1</v>
      </c>
      <c r="I410" s="108" t="s">
        <v>3208</v>
      </c>
      <c r="J410" s="108" t="s">
        <v>3730</v>
      </c>
      <c r="K410" s="110"/>
    </row>
    <row r="411" spans="1:11" x14ac:dyDescent="0.3">
      <c r="A411" s="108" t="s">
        <v>15</v>
      </c>
      <c r="B411" s="108" t="s">
        <v>602</v>
      </c>
      <c r="C411" s="110" t="s">
        <v>3727</v>
      </c>
      <c r="D411" s="108" t="s">
        <v>1085</v>
      </c>
      <c r="E411" s="108"/>
      <c r="F411" s="109">
        <v>5</v>
      </c>
      <c r="G411" s="109">
        <v>10</v>
      </c>
      <c r="H411" s="109" t="b">
        <v>1</v>
      </c>
      <c r="I411" s="108" t="s">
        <v>3208</v>
      </c>
      <c r="J411" s="108" t="s">
        <v>3731</v>
      </c>
      <c r="K411" s="110">
        <v>1</v>
      </c>
    </row>
    <row r="412" spans="1:11" x14ac:dyDescent="0.3">
      <c r="A412" s="108" t="s">
        <v>15</v>
      </c>
      <c r="B412" s="108" t="s">
        <v>602</v>
      </c>
      <c r="C412" s="110" t="s">
        <v>3727</v>
      </c>
      <c r="D412" s="108" t="s">
        <v>1085</v>
      </c>
      <c r="E412" s="108"/>
      <c r="F412" s="109">
        <v>6</v>
      </c>
      <c r="G412" s="109">
        <v>10</v>
      </c>
      <c r="H412" s="109" t="b">
        <v>1</v>
      </c>
      <c r="I412" s="108" t="s">
        <v>3208</v>
      </c>
      <c r="J412" s="108" t="s">
        <v>3732</v>
      </c>
      <c r="K412" s="110"/>
    </row>
    <row r="413" spans="1:11" x14ac:dyDescent="0.3">
      <c r="A413" s="108" t="s">
        <v>15</v>
      </c>
      <c r="B413" s="108" t="s">
        <v>602</v>
      </c>
      <c r="C413" s="110" t="s">
        <v>3727</v>
      </c>
      <c r="D413" s="108" t="s">
        <v>1085</v>
      </c>
      <c r="E413" s="108"/>
      <c r="F413" s="109">
        <v>7</v>
      </c>
      <c r="G413" s="109">
        <v>10</v>
      </c>
      <c r="H413" s="109" t="b">
        <v>1</v>
      </c>
      <c r="I413" s="108" t="s">
        <v>3208</v>
      </c>
      <c r="J413" s="108" t="s">
        <v>3733</v>
      </c>
      <c r="K413" s="110"/>
    </row>
    <row r="414" spans="1:11" x14ac:dyDescent="0.3">
      <c r="A414" s="108" t="s">
        <v>15</v>
      </c>
      <c r="B414" s="108" t="s">
        <v>602</v>
      </c>
      <c r="C414" s="110" t="s">
        <v>3727</v>
      </c>
      <c r="D414" s="108" t="s">
        <v>1085</v>
      </c>
      <c r="E414" s="108"/>
      <c r="F414" s="109">
        <v>8</v>
      </c>
      <c r="G414" s="109">
        <v>10</v>
      </c>
      <c r="H414" s="109" t="b">
        <v>1</v>
      </c>
      <c r="I414" s="108" t="s">
        <v>3208</v>
      </c>
      <c r="J414" s="108" t="s">
        <v>3734</v>
      </c>
      <c r="K414" s="110"/>
    </row>
    <row r="415" spans="1:11" x14ac:dyDescent="0.3">
      <c r="A415" s="108" t="s">
        <v>15</v>
      </c>
      <c r="B415" s="108" t="s">
        <v>602</v>
      </c>
      <c r="C415" s="110" t="s">
        <v>3727</v>
      </c>
      <c r="D415" s="108" t="s">
        <v>1085</v>
      </c>
      <c r="E415" s="108"/>
      <c r="F415" s="109">
        <v>9</v>
      </c>
      <c r="G415" s="109">
        <v>10</v>
      </c>
      <c r="H415" s="109" t="b">
        <v>1</v>
      </c>
      <c r="I415" s="108" t="s">
        <v>3208</v>
      </c>
      <c r="J415" s="108" t="s">
        <v>3735</v>
      </c>
      <c r="K415" s="110"/>
    </row>
    <row r="416" spans="1:11" x14ac:dyDescent="0.3">
      <c r="A416" s="108" t="s">
        <v>15</v>
      </c>
      <c r="B416" s="108" t="s">
        <v>602</v>
      </c>
      <c r="C416" s="110" t="s">
        <v>3727</v>
      </c>
      <c r="D416" s="108" t="s">
        <v>1085</v>
      </c>
      <c r="E416" s="108"/>
      <c r="F416" s="109">
        <v>10</v>
      </c>
      <c r="G416" s="109">
        <v>10</v>
      </c>
      <c r="H416" s="109" t="b">
        <v>1</v>
      </c>
      <c r="I416" s="108" t="s">
        <v>3208</v>
      </c>
      <c r="J416" s="108" t="s">
        <v>3736</v>
      </c>
      <c r="K416" s="110">
        <v>1</v>
      </c>
    </row>
    <row r="417" spans="1:11" x14ac:dyDescent="0.3">
      <c r="A417" s="108" t="s">
        <v>15</v>
      </c>
      <c r="B417" s="108" t="s">
        <v>575</v>
      </c>
      <c r="C417" s="110" t="s">
        <v>3737</v>
      </c>
      <c r="D417" s="108" t="s">
        <v>1094</v>
      </c>
      <c r="E417" s="108"/>
      <c r="F417" s="109">
        <v>1</v>
      </c>
      <c r="G417" s="109">
        <v>2</v>
      </c>
      <c r="H417" s="109" t="b">
        <v>1</v>
      </c>
      <c r="I417" s="108" t="s">
        <v>3208</v>
      </c>
      <c r="J417" s="108" t="s">
        <v>3738</v>
      </c>
      <c r="K417" s="110"/>
    </row>
    <row r="418" spans="1:11" x14ac:dyDescent="0.3">
      <c r="A418" s="108" t="s">
        <v>15</v>
      </c>
      <c r="B418" s="108" t="s">
        <v>575</v>
      </c>
      <c r="C418" s="110" t="s">
        <v>3737</v>
      </c>
      <c r="D418" s="108" t="s">
        <v>1094</v>
      </c>
      <c r="E418" s="108"/>
      <c r="F418" s="109">
        <v>2</v>
      </c>
      <c r="G418" s="109">
        <v>2</v>
      </c>
      <c r="H418" s="109" t="b">
        <v>1</v>
      </c>
      <c r="I418" s="108" t="s">
        <v>3208</v>
      </c>
      <c r="J418" s="108" t="s">
        <v>3739</v>
      </c>
      <c r="K418" s="110"/>
    </row>
    <row r="419" spans="1:11" x14ac:dyDescent="0.3">
      <c r="A419" s="108" t="s">
        <v>15</v>
      </c>
      <c r="B419" s="108" t="s">
        <v>581</v>
      </c>
      <c r="C419" s="110" t="s">
        <v>3740</v>
      </c>
      <c r="D419" s="108" t="s">
        <v>1091</v>
      </c>
      <c r="E419" s="108" t="s">
        <v>3207</v>
      </c>
      <c r="F419" s="109">
        <v>1</v>
      </c>
      <c r="G419" s="109">
        <v>3</v>
      </c>
      <c r="H419" s="109" t="b">
        <v>1</v>
      </c>
      <c r="I419" s="108" t="s">
        <v>3208</v>
      </c>
      <c r="J419" s="108" t="s">
        <v>3741</v>
      </c>
      <c r="K419" s="110">
        <v>1</v>
      </c>
    </row>
    <row r="420" spans="1:11" x14ac:dyDescent="0.3">
      <c r="A420" s="108" t="s">
        <v>15</v>
      </c>
      <c r="B420" s="108" t="s">
        <v>581</v>
      </c>
      <c r="C420" s="110" t="s">
        <v>3740</v>
      </c>
      <c r="D420" s="108" t="s">
        <v>1091</v>
      </c>
      <c r="E420" s="108"/>
      <c r="F420" s="109">
        <v>2</v>
      </c>
      <c r="G420" s="109">
        <v>3</v>
      </c>
      <c r="H420" s="109" t="b">
        <v>1</v>
      </c>
      <c r="I420" s="108" t="s">
        <v>3208</v>
      </c>
      <c r="J420" s="108" t="s">
        <v>3742</v>
      </c>
      <c r="K420" s="110"/>
    </row>
    <row r="421" spans="1:11" x14ac:dyDescent="0.3">
      <c r="A421" s="108" t="s">
        <v>15</v>
      </c>
      <c r="B421" s="108" t="s">
        <v>581</v>
      </c>
      <c r="C421" s="110" t="s">
        <v>3740</v>
      </c>
      <c r="D421" s="108" t="s">
        <v>1091</v>
      </c>
      <c r="E421" s="108"/>
      <c r="F421" s="109">
        <v>3</v>
      </c>
      <c r="G421" s="109">
        <v>3</v>
      </c>
      <c r="H421" s="109" t="b">
        <v>1</v>
      </c>
      <c r="I421" s="108" t="s">
        <v>3208</v>
      </c>
      <c r="J421" s="108" t="s">
        <v>3743</v>
      </c>
      <c r="K421" s="110"/>
    </row>
    <row r="422" spans="1:11" x14ac:dyDescent="0.3">
      <c r="A422" s="108" t="s">
        <v>15</v>
      </c>
      <c r="B422" s="108" t="s">
        <v>572</v>
      </c>
      <c r="C422" s="110" t="s">
        <v>3744</v>
      </c>
      <c r="D422" s="108" t="s">
        <v>1092</v>
      </c>
      <c r="E422" s="108" t="s">
        <v>3207</v>
      </c>
      <c r="F422" s="109">
        <v>1</v>
      </c>
      <c r="G422" s="109">
        <v>2</v>
      </c>
      <c r="H422" s="109" t="b">
        <v>1</v>
      </c>
      <c r="I422" s="108" t="s">
        <v>3208</v>
      </c>
      <c r="J422" s="108" t="s">
        <v>1093</v>
      </c>
      <c r="K422" s="110"/>
    </row>
    <row r="423" spans="1:11" x14ac:dyDescent="0.3">
      <c r="A423" s="108" t="s">
        <v>15</v>
      </c>
      <c r="B423" s="108" t="s">
        <v>572</v>
      </c>
      <c r="C423" s="110" t="s">
        <v>3744</v>
      </c>
      <c r="D423" s="108" t="s">
        <v>1092</v>
      </c>
      <c r="E423" s="108"/>
      <c r="F423" s="109">
        <v>2</v>
      </c>
      <c r="G423" s="109">
        <v>2</v>
      </c>
      <c r="H423" s="109" t="b">
        <v>1</v>
      </c>
      <c r="I423" s="108" t="s">
        <v>3208</v>
      </c>
      <c r="J423" s="108" t="s">
        <v>3745</v>
      </c>
      <c r="K423" s="110"/>
    </row>
    <row r="424" spans="1:11" x14ac:dyDescent="0.3">
      <c r="A424" s="108" t="s">
        <v>15</v>
      </c>
      <c r="B424" s="108" t="s">
        <v>1095</v>
      </c>
      <c r="C424" s="110" t="s">
        <v>3746</v>
      </c>
      <c r="D424" s="108" t="s">
        <v>1096</v>
      </c>
      <c r="E424" s="108"/>
      <c r="F424" s="109">
        <v>1</v>
      </c>
      <c r="G424" s="109">
        <v>1</v>
      </c>
      <c r="H424" s="109" t="b">
        <v>1</v>
      </c>
      <c r="I424" s="108" t="s">
        <v>3208</v>
      </c>
      <c r="J424" s="108" t="s">
        <v>3747</v>
      </c>
      <c r="K424" s="110">
        <v>1</v>
      </c>
    </row>
    <row r="425" spans="1:11" x14ac:dyDescent="0.3">
      <c r="A425" s="108" t="s">
        <v>1099</v>
      </c>
      <c r="B425" s="108" t="s">
        <v>684</v>
      </c>
      <c r="C425" s="110" t="s">
        <v>3748</v>
      </c>
      <c r="D425" s="108" t="s">
        <v>1109</v>
      </c>
      <c r="E425" s="108"/>
      <c r="F425" s="109">
        <v>1</v>
      </c>
      <c r="G425" s="109">
        <v>1</v>
      </c>
      <c r="H425" s="109" t="b">
        <v>1</v>
      </c>
      <c r="I425" s="108" t="s">
        <v>3208</v>
      </c>
      <c r="J425" s="108" t="s">
        <v>3749</v>
      </c>
      <c r="K425" s="110"/>
    </row>
    <row r="426" spans="1:11" x14ac:dyDescent="0.3">
      <c r="A426" s="108" t="s">
        <v>1099</v>
      </c>
      <c r="B426" s="108" t="s">
        <v>679</v>
      </c>
      <c r="C426" s="110" t="s">
        <v>3750</v>
      </c>
      <c r="D426" s="108" t="s">
        <v>1110</v>
      </c>
      <c r="E426" s="108"/>
      <c r="F426" s="109">
        <v>1</v>
      </c>
      <c r="G426" s="109">
        <v>1</v>
      </c>
      <c r="H426" s="109" t="b">
        <v>1</v>
      </c>
      <c r="I426" s="108" t="s">
        <v>3208</v>
      </c>
      <c r="J426" s="108" t="s">
        <v>3751</v>
      </c>
      <c r="K426" s="110"/>
    </row>
    <row r="427" spans="1:11" x14ac:dyDescent="0.3">
      <c r="A427" s="108" t="s">
        <v>1099</v>
      </c>
      <c r="B427" s="108" t="s">
        <v>498</v>
      </c>
      <c r="C427" s="110" t="s">
        <v>3752</v>
      </c>
      <c r="D427" s="108" t="s">
        <v>1103</v>
      </c>
      <c r="E427" s="108"/>
      <c r="F427" s="109">
        <v>1</v>
      </c>
      <c r="G427" s="109">
        <v>1</v>
      </c>
      <c r="H427" s="109" t="b">
        <v>1</v>
      </c>
      <c r="I427" s="108" t="s">
        <v>3208</v>
      </c>
      <c r="J427" s="108" t="s">
        <v>3753</v>
      </c>
      <c r="K427" s="110"/>
    </row>
    <row r="428" spans="1:11" x14ac:dyDescent="0.3">
      <c r="A428" s="108" t="s">
        <v>1099</v>
      </c>
      <c r="B428" s="108" t="s">
        <v>506</v>
      </c>
      <c r="C428" s="110" t="s">
        <v>3754</v>
      </c>
      <c r="D428" s="108" t="s">
        <v>1101</v>
      </c>
      <c r="E428" s="108"/>
      <c r="F428" s="109">
        <v>1</v>
      </c>
      <c r="G428" s="109">
        <v>2</v>
      </c>
      <c r="H428" s="109" t="b">
        <v>1</v>
      </c>
      <c r="I428" s="108" t="s">
        <v>3208</v>
      </c>
      <c r="J428" s="108" t="s">
        <v>3755</v>
      </c>
      <c r="K428" s="110"/>
    </row>
    <row r="429" spans="1:11" x14ac:dyDescent="0.3">
      <c r="A429" s="108" t="s">
        <v>1099</v>
      </c>
      <c r="B429" s="108" t="s">
        <v>506</v>
      </c>
      <c r="C429" s="110" t="s">
        <v>3754</v>
      </c>
      <c r="D429" s="108" t="s">
        <v>1101</v>
      </c>
      <c r="E429" s="108"/>
      <c r="F429" s="109">
        <v>2</v>
      </c>
      <c r="G429" s="109">
        <v>2</v>
      </c>
      <c r="H429" s="109" t="b">
        <v>1</v>
      </c>
      <c r="I429" s="108" t="s">
        <v>3208</v>
      </c>
      <c r="J429" s="108" t="s">
        <v>3756</v>
      </c>
      <c r="K429" s="110"/>
    </row>
    <row r="430" spans="1:11" x14ac:dyDescent="0.3">
      <c r="A430" s="108" t="s">
        <v>1099</v>
      </c>
      <c r="B430" s="108" t="s">
        <v>911</v>
      </c>
      <c r="C430" s="110" t="s">
        <v>3757</v>
      </c>
      <c r="D430" s="108" t="s">
        <v>882</v>
      </c>
      <c r="E430" s="108"/>
      <c r="F430" s="109">
        <v>1</v>
      </c>
      <c r="G430" s="109">
        <v>1</v>
      </c>
      <c r="H430" s="109" t="b">
        <v>1</v>
      </c>
      <c r="I430" s="108" t="s">
        <v>3208</v>
      </c>
      <c r="J430" s="108" t="s">
        <v>3758</v>
      </c>
      <c r="K430" s="110"/>
    </row>
    <row r="431" spans="1:11" x14ac:dyDescent="0.3">
      <c r="A431" s="108" t="s">
        <v>1099</v>
      </c>
      <c r="B431" s="108" t="s">
        <v>516</v>
      </c>
      <c r="C431" s="110" t="s">
        <v>3759</v>
      </c>
      <c r="D431" s="108" t="s">
        <v>1106</v>
      </c>
      <c r="E431" s="108"/>
      <c r="F431" s="109">
        <v>1</v>
      </c>
      <c r="G431" s="109">
        <v>1</v>
      </c>
      <c r="H431" s="109" t="b">
        <v>1</v>
      </c>
      <c r="I431" s="108" t="s">
        <v>3208</v>
      </c>
      <c r="J431" s="108" t="s">
        <v>3760</v>
      </c>
      <c r="K431" s="110"/>
    </row>
    <row r="432" spans="1:11" x14ac:dyDescent="0.3">
      <c r="A432" s="108" t="s">
        <v>1099</v>
      </c>
      <c r="B432" s="108" t="s">
        <v>1107</v>
      </c>
      <c r="C432" s="110" t="s">
        <v>3761</v>
      </c>
      <c r="D432" s="108" t="s">
        <v>1108</v>
      </c>
      <c r="E432" s="108"/>
      <c r="F432" s="109">
        <v>1</v>
      </c>
      <c r="G432" s="109">
        <v>1</v>
      </c>
      <c r="H432" s="109" t="b">
        <v>1</v>
      </c>
      <c r="I432" s="108" t="s">
        <v>3208</v>
      </c>
      <c r="J432" s="108" t="s">
        <v>3762</v>
      </c>
      <c r="K432" s="110"/>
    </row>
    <row r="433" spans="1:11" x14ac:dyDescent="0.3">
      <c r="A433" s="108" t="s">
        <v>1099</v>
      </c>
      <c r="B433" s="108" t="s">
        <v>520</v>
      </c>
      <c r="C433" s="110" t="s">
        <v>3763</v>
      </c>
      <c r="D433" s="108" t="s">
        <v>1102</v>
      </c>
      <c r="E433" s="108"/>
      <c r="F433" s="109">
        <v>1</v>
      </c>
      <c r="G433" s="109">
        <v>2</v>
      </c>
      <c r="H433" s="109" t="b">
        <v>1</v>
      </c>
      <c r="I433" s="108" t="s">
        <v>3208</v>
      </c>
      <c r="J433" s="108" t="s">
        <v>1308</v>
      </c>
      <c r="K433" s="110"/>
    </row>
    <row r="434" spans="1:11" x14ac:dyDescent="0.3">
      <c r="A434" s="108" t="s">
        <v>1099</v>
      </c>
      <c r="B434" s="108" t="s">
        <v>520</v>
      </c>
      <c r="C434" s="110" t="s">
        <v>3763</v>
      </c>
      <c r="D434" s="108" t="s">
        <v>1102</v>
      </c>
      <c r="E434" s="108"/>
      <c r="F434" s="109">
        <v>2</v>
      </c>
      <c r="G434" s="109">
        <v>2</v>
      </c>
      <c r="H434" s="109" t="b">
        <v>1</v>
      </c>
      <c r="I434" s="108" t="s">
        <v>3208</v>
      </c>
      <c r="J434" s="108" t="s">
        <v>3764</v>
      </c>
      <c r="K434" s="110"/>
    </row>
    <row r="435" spans="1:11" x14ac:dyDescent="0.3">
      <c r="A435" s="108" t="s">
        <v>1099</v>
      </c>
      <c r="B435" s="108" t="s">
        <v>1104</v>
      </c>
      <c r="C435" s="110" t="s">
        <v>3765</v>
      </c>
      <c r="D435" s="108" t="s">
        <v>1105</v>
      </c>
      <c r="E435" s="108"/>
      <c r="F435" s="109">
        <v>1</v>
      </c>
      <c r="G435" s="109">
        <v>1</v>
      </c>
      <c r="H435" s="109" t="b">
        <v>1</v>
      </c>
      <c r="I435" s="108" t="s">
        <v>3208</v>
      </c>
      <c r="J435" s="108" t="s">
        <v>3766</v>
      </c>
      <c r="K435" s="110"/>
    </row>
    <row r="436" spans="1:11" x14ac:dyDescent="0.3">
      <c r="A436" s="108" t="s">
        <v>1099</v>
      </c>
      <c r="B436" s="108" t="s">
        <v>583</v>
      </c>
      <c r="C436" s="110" t="s">
        <v>3767</v>
      </c>
      <c r="D436" s="108" t="s">
        <v>1100</v>
      </c>
      <c r="E436" s="108"/>
      <c r="F436" s="109">
        <v>1</v>
      </c>
      <c r="G436" s="109">
        <v>2</v>
      </c>
      <c r="H436" s="109" t="b">
        <v>1</v>
      </c>
      <c r="I436" s="108" t="s">
        <v>3208</v>
      </c>
      <c r="J436" s="108" t="s">
        <v>3768</v>
      </c>
      <c r="K436" s="110"/>
    </row>
    <row r="437" spans="1:11" x14ac:dyDescent="0.3">
      <c r="A437" s="108" t="s">
        <v>1099</v>
      </c>
      <c r="B437" s="108" t="s">
        <v>583</v>
      </c>
      <c r="C437" s="110" t="s">
        <v>3767</v>
      </c>
      <c r="D437" s="108" t="s">
        <v>1100</v>
      </c>
      <c r="E437" s="108"/>
      <c r="F437" s="109">
        <v>2</v>
      </c>
      <c r="G437" s="109">
        <v>2</v>
      </c>
      <c r="H437" s="109" t="b">
        <v>1</v>
      </c>
      <c r="I437" s="108" t="s">
        <v>3208</v>
      </c>
      <c r="J437" s="108" t="s">
        <v>3769</v>
      </c>
      <c r="K437" s="110"/>
    </row>
    <row r="438" spans="1:11" x14ac:dyDescent="0.3">
      <c r="A438" s="108" t="s">
        <v>1123</v>
      </c>
      <c r="B438" s="108" t="s">
        <v>602</v>
      </c>
      <c r="C438" s="110" t="s">
        <v>3770</v>
      </c>
      <c r="D438" s="108" t="s">
        <v>1130</v>
      </c>
      <c r="E438" s="108"/>
      <c r="F438" s="109">
        <v>1</v>
      </c>
      <c r="G438" s="109">
        <v>1</v>
      </c>
      <c r="H438" s="109" t="b">
        <v>1</v>
      </c>
      <c r="I438" s="108" t="s">
        <v>3208</v>
      </c>
      <c r="J438" s="108" t="s">
        <v>3771</v>
      </c>
      <c r="K438" s="110"/>
    </row>
    <row r="439" spans="1:11" x14ac:dyDescent="0.3">
      <c r="A439" s="108" t="s">
        <v>1123</v>
      </c>
      <c r="B439" s="108" t="s">
        <v>516</v>
      </c>
      <c r="C439" s="110" t="s">
        <v>3772</v>
      </c>
      <c r="D439" s="108" t="s">
        <v>1125</v>
      </c>
      <c r="E439" s="108"/>
      <c r="F439" s="109">
        <v>1</v>
      </c>
      <c r="G439" s="109">
        <v>1</v>
      </c>
      <c r="H439" s="109" t="b">
        <v>1</v>
      </c>
      <c r="I439" s="108" t="s">
        <v>3208</v>
      </c>
      <c r="J439" s="108" t="s">
        <v>3773</v>
      </c>
      <c r="K439" s="110"/>
    </row>
    <row r="440" spans="1:11" x14ac:dyDescent="0.3">
      <c r="A440" s="108" t="s">
        <v>1123</v>
      </c>
      <c r="B440" s="108" t="s">
        <v>676</v>
      </c>
      <c r="C440" s="110" t="s">
        <v>3774</v>
      </c>
      <c r="D440" s="108" t="s">
        <v>1126</v>
      </c>
      <c r="E440" s="108"/>
      <c r="F440" s="109">
        <v>1</v>
      </c>
      <c r="G440" s="109">
        <v>1</v>
      </c>
      <c r="H440" s="109" t="b">
        <v>1</v>
      </c>
      <c r="I440" s="108" t="s">
        <v>3208</v>
      </c>
      <c r="J440" s="108" t="s">
        <v>3775</v>
      </c>
      <c r="K440" s="110"/>
    </row>
    <row r="441" spans="1:11" x14ac:dyDescent="0.3">
      <c r="A441" s="108" t="s">
        <v>1123</v>
      </c>
      <c r="B441" s="108" t="s">
        <v>579</v>
      </c>
      <c r="C441" s="110" t="s">
        <v>3776</v>
      </c>
      <c r="D441" s="108" t="s">
        <v>1112</v>
      </c>
      <c r="E441" s="108"/>
      <c r="F441" s="109">
        <v>1</v>
      </c>
      <c r="G441" s="109">
        <v>1</v>
      </c>
      <c r="H441" s="109" t="b">
        <v>1</v>
      </c>
      <c r="I441" s="108" t="s">
        <v>3208</v>
      </c>
      <c r="J441" s="108" t="s">
        <v>3777</v>
      </c>
      <c r="K441" s="110"/>
    </row>
    <row r="442" spans="1:11" x14ac:dyDescent="0.3">
      <c r="A442" s="108" t="s">
        <v>1123</v>
      </c>
      <c r="B442" s="108" t="s">
        <v>1128</v>
      </c>
      <c r="C442" s="110" t="s">
        <v>3778</v>
      </c>
      <c r="D442" s="108" t="s">
        <v>1129</v>
      </c>
      <c r="E442" s="108"/>
      <c r="F442" s="109">
        <v>1</v>
      </c>
      <c r="G442" s="109">
        <v>1</v>
      </c>
      <c r="H442" s="109" t="b">
        <v>1</v>
      </c>
      <c r="I442" s="108" t="s">
        <v>3208</v>
      </c>
      <c r="J442" s="108" t="s">
        <v>3779</v>
      </c>
      <c r="K442" s="110"/>
    </row>
    <row r="443" spans="1:11" x14ac:dyDescent="0.3">
      <c r="A443" s="108" t="s">
        <v>1123</v>
      </c>
      <c r="B443" s="108" t="s">
        <v>583</v>
      </c>
      <c r="C443" s="110" t="s">
        <v>3780</v>
      </c>
      <c r="D443" s="108" t="s">
        <v>1132</v>
      </c>
      <c r="E443" s="108"/>
      <c r="F443" s="109">
        <v>1</v>
      </c>
      <c r="G443" s="109">
        <v>1</v>
      </c>
      <c r="H443" s="109" t="b">
        <v>1</v>
      </c>
      <c r="I443" s="108" t="s">
        <v>3208</v>
      </c>
      <c r="J443" s="108" t="s">
        <v>3781</v>
      </c>
      <c r="K443" s="110"/>
    </row>
    <row r="444" spans="1:11" x14ac:dyDescent="0.3">
      <c r="A444" s="108" t="s">
        <v>1123</v>
      </c>
      <c r="B444" s="108" t="s">
        <v>860</v>
      </c>
      <c r="C444" s="110" t="s">
        <v>3782</v>
      </c>
      <c r="D444" s="108" t="s">
        <v>1124</v>
      </c>
      <c r="E444" s="108"/>
      <c r="F444" s="109">
        <v>1</v>
      </c>
      <c r="G444" s="109">
        <v>2</v>
      </c>
      <c r="H444" s="109" t="b">
        <v>1</v>
      </c>
      <c r="I444" s="108" t="s">
        <v>3208</v>
      </c>
      <c r="J444" s="108" t="s">
        <v>3783</v>
      </c>
      <c r="K444" s="110"/>
    </row>
    <row r="445" spans="1:11" x14ac:dyDescent="0.3">
      <c r="A445" s="108" t="s">
        <v>1123</v>
      </c>
      <c r="B445" s="108" t="s">
        <v>860</v>
      </c>
      <c r="C445" s="110" t="s">
        <v>3782</v>
      </c>
      <c r="D445" s="108" t="s">
        <v>1124</v>
      </c>
      <c r="E445" s="108"/>
      <c r="F445" s="109">
        <v>2</v>
      </c>
      <c r="G445" s="109">
        <v>2</v>
      </c>
      <c r="H445" s="109" t="b">
        <v>1</v>
      </c>
      <c r="I445" s="108" t="s">
        <v>3208</v>
      </c>
      <c r="J445" s="108" t="s">
        <v>3784</v>
      </c>
      <c r="K445" s="110"/>
    </row>
    <row r="446" spans="1:11" x14ac:dyDescent="0.3">
      <c r="A446" s="108" t="s">
        <v>1123</v>
      </c>
      <c r="B446" s="108" t="s">
        <v>755</v>
      </c>
      <c r="C446" s="110" t="s">
        <v>3785</v>
      </c>
      <c r="D446" s="108" t="s">
        <v>1127</v>
      </c>
      <c r="E446" s="108"/>
      <c r="F446" s="109">
        <v>1</v>
      </c>
      <c r="G446" s="109">
        <v>1</v>
      </c>
      <c r="H446" s="109" t="b">
        <v>1</v>
      </c>
      <c r="I446" s="108" t="s">
        <v>3208</v>
      </c>
      <c r="J446" s="108" t="s">
        <v>3786</v>
      </c>
      <c r="K446" s="110"/>
    </row>
    <row r="447" spans="1:11" x14ac:dyDescent="0.3">
      <c r="A447" s="108" t="s">
        <v>1123</v>
      </c>
      <c r="B447" s="108" t="s">
        <v>825</v>
      </c>
      <c r="C447" s="110" t="s">
        <v>3787</v>
      </c>
      <c r="D447" s="108" t="s">
        <v>1131</v>
      </c>
      <c r="E447" s="108"/>
      <c r="F447" s="109">
        <v>1</v>
      </c>
      <c r="G447" s="109">
        <v>1</v>
      </c>
      <c r="H447" s="109" t="b">
        <v>1</v>
      </c>
      <c r="I447" s="108" t="s">
        <v>3208</v>
      </c>
      <c r="J447" s="108" t="s">
        <v>3788</v>
      </c>
      <c r="K447" s="110"/>
    </row>
    <row r="448" spans="1:11" x14ac:dyDescent="0.3">
      <c r="A448" s="108" t="s">
        <v>1145</v>
      </c>
      <c r="B448" s="108" t="s">
        <v>495</v>
      </c>
      <c r="C448" s="110" t="s">
        <v>3789</v>
      </c>
      <c r="D448" s="108" t="s">
        <v>1154</v>
      </c>
      <c r="E448" s="108" t="s">
        <v>3207</v>
      </c>
      <c r="F448" s="109">
        <v>1</v>
      </c>
      <c r="G448" s="109">
        <v>1</v>
      </c>
      <c r="H448" s="109" t="b">
        <v>1</v>
      </c>
      <c r="I448" s="108" t="s">
        <v>3208</v>
      </c>
      <c r="J448" s="108" t="s">
        <v>1155</v>
      </c>
      <c r="K448" s="110"/>
    </row>
    <row r="449" spans="1:11" x14ac:dyDescent="0.3">
      <c r="A449" s="108" t="s">
        <v>1145</v>
      </c>
      <c r="B449" s="108" t="s">
        <v>1151</v>
      </c>
      <c r="C449" s="110" t="s">
        <v>3790</v>
      </c>
      <c r="D449" s="108" t="s">
        <v>1152</v>
      </c>
      <c r="E449" s="108"/>
      <c r="F449" s="109">
        <v>1</v>
      </c>
      <c r="G449" s="109">
        <v>1</v>
      </c>
      <c r="H449" s="109" t="b">
        <v>1</v>
      </c>
      <c r="I449" s="108" t="s">
        <v>3208</v>
      </c>
      <c r="J449" s="108" t="s">
        <v>3791</v>
      </c>
      <c r="K449" s="110"/>
    </row>
    <row r="450" spans="1:11" x14ac:dyDescent="0.3">
      <c r="A450" s="108" t="s">
        <v>1145</v>
      </c>
      <c r="B450" s="108" t="s">
        <v>506</v>
      </c>
      <c r="C450" s="110" t="s">
        <v>3792</v>
      </c>
      <c r="D450" s="108" t="s">
        <v>1150</v>
      </c>
      <c r="E450" s="108"/>
      <c r="F450" s="109">
        <v>1</v>
      </c>
      <c r="G450" s="109">
        <v>1</v>
      </c>
      <c r="H450" s="109" t="b">
        <v>1</v>
      </c>
      <c r="I450" s="108" t="s">
        <v>3208</v>
      </c>
      <c r="J450" s="108" t="s">
        <v>3793</v>
      </c>
      <c r="K450" s="110"/>
    </row>
    <row r="451" spans="1:11" x14ac:dyDescent="0.3">
      <c r="A451" s="108" t="s">
        <v>1145</v>
      </c>
      <c r="B451" s="108" t="s">
        <v>1149</v>
      </c>
      <c r="C451" s="110" t="s">
        <v>3794</v>
      </c>
      <c r="D451" s="108" t="s">
        <v>1106</v>
      </c>
      <c r="E451" s="108"/>
      <c r="F451" s="109">
        <v>1</v>
      </c>
      <c r="G451" s="109">
        <v>1</v>
      </c>
      <c r="H451" s="109" t="b">
        <v>1</v>
      </c>
      <c r="I451" s="108" t="s">
        <v>3208</v>
      </c>
      <c r="J451" s="108" t="s">
        <v>3795</v>
      </c>
      <c r="K451" s="110"/>
    </row>
    <row r="452" spans="1:11" x14ac:dyDescent="0.3">
      <c r="A452" s="108" t="s">
        <v>1145</v>
      </c>
      <c r="B452" s="108" t="s">
        <v>602</v>
      </c>
      <c r="C452" s="110" t="s">
        <v>3796</v>
      </c>
      <c r="D452" s="108" t="s">
        <v>1031</v>
      </c>
      <c r="E452" s="108"/>
      <c r="F452" s="109">
        <v>1</v>
      </c>
      <c r="G452" s="109">
        <v>1</v>
      </c>
      <c r="H452" s="109" t="b">
        <v>1</v>
      </c>
      <c r="I452" s="108" t="s">
        <v>3208</v>
      </c>
      <c r="J452" s="108" t="s">
        <v>3797</v>
      </c>
      <c r="K452" s="110"/>
    </row>
    <row r="453" spans="1:11" x14ac:dyDescent="0.3">
      <c r="A453" s="108" t="s">
        <v>1145</v>
      </c>
      <c r="B453" s="108" t="s">
        <v>525</v>
      </c>
      <c r="C453" s="110" t="s">
        <v>3798</v>
      </c>
      <c r="D453" s="108" t="s">
        <v>874</v>
      </c>
      <c r="E453" s="108"/>
      <c r="F453" s="109">
        <v>1</v>
      </c>
      <c r="G453" s="109">
        <v>1</v>
      </c>
      <c r="H453" s="109" t="b">
        <v>1</v>
      </c>
      <c r="I453" s="108" t="s">
        <v>3208</v>
      </c>
      <c r="J453" s="108" t="s">
        <v>3799</v>
      </c>
      <c r="K453" s="110"/>
    </row>
    <row r="454" spans="1:11" x14ac:dyDescent="0.3">
      <c r="A454" s="108" t="s">
        <v>1145</v>
      </c>
      <c r="B454" s="108" t="s">
        <v>533</v>
      </c>
      <c r="C454" s="110" t="s">
        <v>3800</v>
      </c>
      <c r="D454" s="108" t="s">
        <v>565</v>
      </c>
      <c r="E454" s="108"/>
      <c r="F454" s="109">
        <v>1</v>
      </c>
      <c r="G454" s="109">
        <v>1</v>
      </c>
      <c r="H454" s="109" t="b">
        <v>1</v>
      </c>
      <c r="I454" s="108" t="s">
        <v>3208</v>
      </c>
      <c r="J454" s="108" t="s">
        <v>3801</v>
      </c>
      <c r="K454" s="110"/>
    </row>
    <row r="455" spans="1:11" x14ac:dyDescent="0.3">
      <c r="A455" s="108" t="s">
        <v>1145</v>
      </c>
      <c r="B455" s="108" t="s">
        <v>501</v>
      </c>
      <c r="C455" s="110" t="s">
        <v>3802</v>
      </c>
      <c r="D455" s="108" t="s">
        <v>1147</v>
      </c>
      <c r="E455" s="108"/>
      <c r="F455" s="109">
        <v>1</v>
      </c>
      <c r="G455" s="109">
        <v>1</v>
      </c>
      <c r="H455" s="109" t="b">
        <v>1</v>
      </c>
      <c r="I455" s="108" t="s">
        <v>3208</v>
      </c>
      <c r="J455" s="108" t="s">
        <v>3803</v>
      </c>
      <c r="K455" s="110"/>
    </row>
    <row r="456" spans="1:11" x14ac:dyDescent="0.3">
      <c r="A456" s="108" t="s">
        <v>1145</v>
      </c>
      <c r="B456" s="108" t="s">
        <v>583</v>
      </c>
      <c r="C456" s="110" t="s">
        <v>3804</v>
      </c>
      <c r="D456" s="108" t="s">
        <v>1148</v>
      </c>
      <c r="E456" s="108"/>
      <c r="F456" s="109">
        <v>1</v>
      </c>
      <c r="G456" s="109">
        <v>1</v>
      </c>
      <c r="H456" s="109" t="b">
        <v>1</v>
      </c>
      <c r="I456" s="108" t="s">
        <v>3208</v>
      </c>
      <c r="J456" s="108" t="s">
        <v>3805</v>
      </c>
      <c r="K456" s="110"/>
    </row>
    <row r="457" spans="1:11" x14ac:dyDescent="0.3">
      <c r="A457" s="108" t="s">
        <v>1145</v>
      </c>
      <c r="B457" s="108" t="s">
        <v>611</v>
      </c>
      <c r="C457" s="110" t="s">
        <v>3806</v>
      </c>
      <c r="D457" s="108" t="s">
        <v>1146</v>
      </c>
      <c r="E457" s="108"/>
      <c r="F457" s="109">
        <v>1</v>
      </c>
      <c r="G457" s="109">
        <v>1</v>
      </c>
      <c r="H457" s="109" t="b">
        <v>1</v>
      </c>
      <c r="I457" s="108" t="s">
        <v>3208</v>
      </c>
      <c r="J457" s="108" t="s">
        <v>3807</v>
      </c>
      <c r="K457" s="110"/>
    </row>
    <row r="458" spans="1:11" x14ac:dyDescent="0.3">
      <c r="A458" s="108" t="s">
        <v>1158</v>
      </c>
      <c r="B458" s="108" t="s">
        <v>679</v>
      </c>
      <c r="C458" s="110" t="s">
        <v>3808</v>
      </c>
      <c r="D458" s="108" t="s">
        <v>1162</v>
      </c>
      <c r="E458" s="108" t="s">
        <v>3207</v>
      </c>
      <c r="F458" s="109">
        <v>1</v>
      </c>
      <c r="G458" s="109">
        <v>1</v>
      </c>
      <c r="H458" s="109" t="b">
        <v>1</v>
      </c>
      <c r="I458" s="108" t="s">
        <v>3208</v>
      </c>
      <c r="J458" s="108" t="s">
        <v>1163</v>
      </c>
      <c r="K458" s="110"/>
    </row>
    <row r="459" spans="1:11" x14ac:dyDescent="0.3">
      <c r="A459" s="108" t="s">
        <v>1158</v>
      </c>
      <c r="B459" s="108" t="s">
        <v>749</v>
      </c>
      <c r="C459" s="110" t="s">
        <v>3809</v>
      </c>
      <c r="D459" s="108" t="s">
        <v>1159</v>
      </c>
      <c r="E459" s="108"/>
      <c r="F459" s="109">
        <v>1</v>
      </c>
      <c r="G459" s="109">
        <v>2</v>
      </c>
      <c r="H459" s="109" t="b">
        <v>1</v>
      </c>
      <c r="I459" s="108" t="s">
        <v>3208</v>
      </c>
      <c r="J459" s="108" t="s">
        <v>3810</v>
      </c>
      <c r="K459" s="110"/>
    </row>
    <row r="460" spans="1:11" x14ac:dyDescent="0.3">
      <c r="A460" s="108" t="s">
        <v>1158</v>
      </c>
      <c r="B460" s="108" t="s">
        <v>749</v>
      </c>
      <c r="C460" s="110" t="s">
        <v>3809</v>
      </c>
      <c r="D460" s="108" t="s">
        <v>1159</v>
      </c>
      <c r="E460" s="108"/>
      <c r="F460" s="109">
        <v>2</v>
      </c>
      <c r="G460" s="109">
        <v>2</v>
      </c>
      <c r="H460" s="109" t="b">
        <v>1</v>
      </c>
      <c r="I460" s="108" t="s">
        <v>3208</v>
      </c>
      <c r="J460" s="108" t="s">
        <v>3811</v>
      </c>
      <c r="K460" s="110"/>
    </row>
    <row r="461" spans="1:11" x14ac:dyDescent="0.3">
      <c r="A461" s="108" t="s">
        <v>1158</v>
      </c>
      <c r="B461" s="108" t="s">
        <v>525</v>
      </c>
      <c r="C461" s="110" t="s">
        <v>3812</v>
      </c>
      <c r="D461" s="108" t="s">
        <v>1060</v>
      </c>
      <c r="E461" s="108"/>
      <c r="F461" s="109">
        <v>1</v>
      </c>
      <c r="G461" s="109">
        <v>1</v>
      </c>
      <c r="H461" s="109" t="b">
        <v>1</v>
      </c>
      <c r="I461" s="108" t="s">
        <v>3208</v>
      </c>
      <c r="J461" s="108" t="s">
        <v>3813</v>
      </c>
      <c r="K461" s="110"/>
    </row>
    <row r="462" spans="1:11" x14ac:dyDescent="0.3">
      <c r="A462" s="108" t="s">
        <v>1158</v>
      </c>
      <c r="B462" s="108" t="s">
        <v>503</v>
      </c>
      <c r="C462" s="110" t="s">
        <v>3814</v>
      </c>
      <c r="D462" s="108" t="s">
        <v>656</v>
      </c>
      <c r="E462" s="108"/>
      <c r="F462" s="109">
        <v>1</v>
      </c>
      <c r="G462" s="109">
        <v>2</v>
      </c>
      <c r="H462" s="109" t="b">
        <v>1</v>
      </c>
      <c r="I462" s="108" t="s">
        <v>3208</v>
      </c>
      <c r="J462" s="108" t="s">
        <v>3815</v>
      </c>
      <c r="K462" s="110"/>
    </row>
    <row r="463" spans="1:11" x14ac:dyDescent="0.3">
      <c r="A463" s="108" t="s">
        <v>1158</v>
      </c>
      <c r="B463" s="108" t="s">
        <v>503</v>
      </c>
      <c r="C463" s="110" t="s">
        <v>3814</v>
      </c>
      <c r="D463" s="108" t="s">
        <v>656</v>
      </c>
      <c r="E463" s="108"/>
      <c r="F463" s="109">
        <v>2</v>
      </c>
      <c r="G463" s="109">
        <v>2</v>
      </c>
      <c r="H463" s="109" t="b">
        <v>1</v>
      </c>
      <c r="I463" s="108" t="s">
        <v>3208</v>
      </c>
      <c r="J463" s="108" t="s">
        <v>3816</v>
      </c>
      <c r="K463" s="110"/>
    </row>
    <row r="464" spans="1:11" x14ac:dyDescent="0.3">
      <c r="A464" s="108" t="s">
        <v>1158</v>
      </c>
      <c r="B464" s="108" t="s">
        <v>501</v>
      </c>
      <c r="C464" s="110" t="s">
        <v>3817</v>
      </c>
      <c r="D464" s="108" t="s">
        <v>1160</v>
      </c>
      <c r="E464" s="108"/>
      <c r="F464" s="109">
        <v>1</v>
      </c>
      <c r="G464" s="109">
        <v>2</v>
      </c>
      <c r="H464" s="109" t="b">
        <v>1</v>
      </c>
      <c r="I464" s="108" t="s">
        <v>3208</v>
      </c>
      <c r="J464" s="108" t="s">
        <v>3818</v>
      </c>
      <c r="K464" s="110"/>
    </row>
    <row r="465" spans="1:11" x14ac:dyDescent="0.3">
      <c r="A465" s="108" t="s">
        <v>1158</v>
      </c>
      <c r="B465" s="108" t="s">
        <v>501</v>
      </c>
      <c r="C465" s="110" t="s">
        <v>3817</v>
      </c>
      <c r="D465" s="108" t="s">
        <v>1160</v>
      </c>
      <c r="E465" s="108"/>
      <c r="F465" s="109">
        <v>2</v>
      </c>
      <c r="G465" s="109">
        <v>2</v>
      </c>
      <c r="H465" s="109" t="b">
        <v>1</v>
      </c>
      <c r="I465" s="108" t="s">
        <v>3208</v>
      </c>
      <c r="J465" s="108" t="s">
        <v>3819</v>
      </c>
      <c r="K465" s="110"/>
    </row>
    <row r="466" spans="1:11" x14ac:dyDescent="0.3">
      <c r="A466" s="108" t="s">
        <v>1158</v>
      </c>
      <c r="B466" s="108" t="s">
        <v>583</v>
      </c>
      <c r="C466" s="110" t="s">
        <v>3820</v>
      </c>
      <c r="D466" s="108" t="s">
        <v>1161</v>
      </c>
      <c r="E466" s="108"/>
      <c r="F466" s="109">
        <v>1</v>
      </c>
      <c r="G466" s="109">
        <v>2</v>
      </c>
      <c r="H466" s="109" t="b">
        <v>1</v>
      </c>
      <c r="I466" s="108" t="s">
        <v>3208</v>
      </c>
      <c r="J466" s="108" t="s">
        <v>3821</v>
      </c>
      <c r="K466" s="110"/>
    </row>
    <row r="467" spans="1:11" x14ac:dyDescent="0.3">
      <c r="A467" s="108" t="s">
        <v>1158</v>
      </c>
      <c r="B467" s="108" t="s">
        <v>583</v>
      </c>
      <c r="C467" s="110" t="s">
        <v>3820</v>
      </c>
      <c r="D467" s="108" t="s">
        <v>1161</v>
      </c>
      <c r="E467" s="108"/>
      <c r="F467" s="109">
        <v>2</v>
      </c>
      <c r="G467" s="109">
        <v>2</v>
      </c>
      <c r="H467" s="109" t="b">
        <v>1</v>
      </c>
      <c r="I467" s="108" t="s">
        <v>3208</v>
      </c>
      <c r="J467" s="108" t="s">
        <v>3822</v>
      </c>
      <c r="K467" s="110"/>
    </row>
    <row r="468" spans="1:11" x14ac:dyDescent="0.3">
      <c r="A468" s="108" t="s">
        <v>16</v>
      </c>
      <c r="B468" s="108" t="s">
        <v>1206</v>
      </c>
      <c r="C468" s="110" t="s">
        <v>3823</v>
      </c>
      <c r="D468" s="108" t="s">
        <v>1207</v>
      </c>
      <c r="E468" s="108"/>
      <c r="F468" s="109">
        <v>1</v>
      </c>
      <c r="G468" s="109">
        <v>2</v>
      </c>
      <c r="H468" s="109" t="b">
        <v>1</v>
      </c>
      <c r="I468" s="108" t="s">
        <v>3208</v>
      </c>
      <c r="J468" s="108" t="s">
        <v>3824</v>
      </c>
      <c r="K468" s="110"/>
    </row>
    <row r="469" spans="1:11" x14ac:dyDescent="0.3">
      <c r="A469" s="108" t="s">
        <v>16</v>
      </c>
      <c r="B469" s="108" t="s">
        <v>1206</v>
      </c>
      <c r="C469" s="110" t="s">
        <v>3823</v>
      </c>
      <c r="D469" s="108" t="s">
        <v>1207</v>
      </c>
      <c r="E469" s="108"/>
      <c r="F469" s="109">
        <v>2</v>
      </c>
      <c r="G469" s="109">
        <v>2</v>
      </c>
      <c r="H469" s="109" t="b">
        <v>1</v>
      </c>
      <c r="I469" s="108" t="s">
        <v>3208</v>
      </c>
      <c r="J469" s="108" t="s">
        <v>3825</v>
      </c>
      <c r="K469" s="110"/>
    </row>
    <row r="470" spans="1:11" x14ac:dyDescent="0.3">
      <c r="A470" s="108" t="s">
        <v>16</v>
      </c>
      <c r="B470" s="108" t="s">
        <v>1030</v>
      </c>
      <c r="C470" s="110" t="s">
        <v>3826</v>
      </c>
      <c r="D470" s="108" t="s">
        <v>1202</v>
      </c>
      <c r="E470" s="108" t="s">
        <v>3207</v>
      </c>
      <c r="F470" s="109">
        <v>1</v>
      </c>
      <c r="G470" s="109">
        <v>5</v>
      </c>
      <c r="H470" s="109" t="b">
        <v>1</v>
      </c>
      <c r="I470" s="108" t="s">
        <v>3208</v>
      </c>
      <c r="J470" s="108" t="s">
        <v>1203</v>
      </c>
      <c r="K470" s="110"/>
    </row>
    <row r="471" spans="1:11" x14ac:dyDescent="0.3">
      <c r="A471" s="108" t="s">
        <v>16</v>
      </c>
      <c r="B471" s="108" t="s">
        <v>1030</v>
      </c>
      <c r="C471" s="110" t="s">
        <v>3826</v>
      </c>
      <c r="D471" s="108" t="s">
        <v>1202</v>
      </c>
      <c r="E471" s="108"/>
      <c r="F471" s="109">
        <v>2</v>
      </c>
      <c r="G471" s="109">
        <v>5</v>
      </c>
      <c r="H471" s="109" t="b">
        <v>1</v>
      </c>
      <c r="I471" s="108" t="s">
        <v>3208</v>
      </c>
      <c r="J471" s="108" t="s">
        <v>3827</v>
      </c>
      <c r="K471" s="110"/>
    </row>
    <row r="472" spans="1:11" x14ac:dyDescent="0.3">
      <c r="A472" s="108" t="s">
        <v>16</v>
      </c>
      <c r="B472" s="108" t="s">
        <v>1030</v>
      </c>
      <c r="C472" s="110" t="s">
        <v>3826</v>
      </c>
      <c r="D472" s="108" t="s">
        <v>1202</v>
      </c>
      <c r="E472" s="108"/>
      <c r="F472" s="109">
        <v>3</v>
      </c>
      <c r="G472" s="109">
        <v>5</v>
      </c>
      <c r="H472" s="109" t="b">
        <v>1</v>
      </c>
      <c r="I472" s="108" t="s">
        <v>3208</v>
      </c>
      <c r="J472" s="108" t="s">
        <v>3828</v>
      </c>
      <c r="K472" s="110"/>
    </row>
    <row r="473" spans="1:11" x14ac:dyDescent="0.3">
      <c r="A473" s="108" t="s">
        <v>16</v>
      </c>
      <c r="B473" s="108" t="s">
        <v>1030</v>
      </c>
      <c r="C473" s="110" t="s">
        <v>3826</v>
      </c>
      <c r="D473" s="108" t="s">
        <v>1202</v>
      </c>
      <c r="E473" s="108"/>
      <c r="F473" s="109">
        <v>4</v>
      </c>
      <c r="G473" s="109">
        <v>5</v>
      </c>
      <c r="H473" s="109" t="b">
        <v>1</v>
      </c>
      <c r="I473" s="108" t="s">
        <v>3208</v>
      </c>
      <c r="J473" s="108" t="s">
        <v>3829</v>
      </c>
      <c r="K473" s="110">
        <v>1</v>
      </c>
    </row>
    <row r="474" spans="1:11" x14ac:dyDescent="0.3">
      <c r="A474" s="108" t="s">
        <v>16</v>
      </c>
      <c r="B474" s="108" t="s">
        <v>1030</v>
      </c>
      <c r="C474" s="110" t="s">
        <v>3826</v>
      </c>
      <c r="D474" s="108" t="s">
        <v>1202</v>
      </c>
      <c r="E474" s="108"/>
      <c r="F474" s="109">
        <v>5</v>
      </c>
      <c r="G474" s="109">
        <v>5</v>
      </c>
      <c r="H474" s="109" t="b">
        <v>1</v>
      </c>
      <c r="I474" s="108" t="s">
        <v>3208</v>
      </c>
      <c r="J474" s="108" t="s">
        <v>3830</v>
      </c>
      <c r="K474" s="110">
        <v>1</v>
      </c>
    </row>
    <row r="475" spans="1:11" x14ac:dyDescent="0.3">
      <c r="A475" s="108" t="s">
        <v>16</v>
      </c>
      <c r="B475" s="108" t="s">
        <v>548</v>
      </c>
      <c r="C475" s="110" t="s">
        <v>3831</v>
      </c>
      <c r="D475" s="108" t="s">
        <v>1204</v>
      </c>
      <c r="E475" s="108"/>
      <c r="F475" s="109">
        <v>1</v>
      </c>
      <c r="G475" s="109">
        <v>3</v>
      </c>
      <c r="H475" s="109" t="b">
        <v>1</v>
      </c>
      <c r="I475" s="108" t="s">
        <v>3208</v>
      </c>
      <c r="J475" s="108" t="s">
        <v>3832</v>
      </c>
      <c r="K475" s="110"/>
    </row>
    <row r="476" spans="1:11" x14ac:dyDescent="0.3">
      <c r="A476" s="108" t="s">
        <v>16</v>
      </c>
      <c r="B476" s="108" t="s">
        <v>548</v>
      </c>
      <c r="C476" s="110" t="s">
        <v>3831</v>
      </c>
      <c r="D476" s="108" t="s">
        <v>1204</v>
      </c>
      <c r="E476" s="108"/>
      <c r="F476" s="109">
        <v>2</v>
      </c>
      <c r="G476" s="109">
        <v>3</v>
      </c>
      <c r="H476" s="109" t="b">
        <v>1</v>
      </c>
      <c r="I476" s="108" t="s">
        <v>3208</v>
      </c>
      <c r="J476" s="108" t="s">
        <v>3833</v>
      </c>
      <c r="K476" s="110">
        <v>1</v>
      </c>
    </row>
    <row r="477" spans="1:11" x14ac:dyDescent="0.3">
      <c r="A477" s="108" t="s">
        <v>16</v>
      </c>
      <c r="B477" s="108" t="s">
        <v>548</v>
      </c>
      <c r="C477" s="110" t="s">
        <v>3831</v>
      </c>
      <c r="D477" s="108" t="s">
        <v>1204</v>
      </c>
      <c r="E477" s="108"/>
      <c r="F477" s="109">
        <v>3</v>
      </c>
      <c r="G477" s="109">
        <v>3</v>
      </c>
      <c r="H477" s="109" t="b">
        <v>1</v>
      </c>
      <c r="I477" s="108" t="s">
        <v>3208</v>
      </c>
      <c r="J477" s="108" t="s">
        <v>3834</v>
      </c>
      <c r="K477" s="110"/>
    </row>
    <row r="478" spans="1:11" x14ac:dyDescent="0.3">
      <c r="A478" s="108" t="s">
        <v>16</v>
      </c>
      <c r="B478" s="108" t="s">
        <v>814</v>
      </c>
      <c r="C478" s="110" t="s">
        <v>3835</v>
      </c>
      <c r="D478" s="108" t="s">
        <v>607</v>
      </c>
      <c r="E478" s="108"/>
      <c r="F478" s="109">
        <v>1</v>
      </c>
      <c r="G478" s="109">
        <v>1</v>
      </c>
      <c r="H478" s="109" t="b">
        <v>1</v>
      </c>
      <c r="I478" s="108" t="s">
        <v>3208</v>
      </c>
      <c r="J478" s="108" t="s">
        <v>3836</v>
      </c>
      <c r="K478" s="110">
        <v>1</v>
      </c>
    </row>
    <row r="479" spans="1:11" x14ac:dyDescent="0.3">
      <c r="A479" s="108" t="s">
        <v>16</v>
      </c>
      <c r="B479" s="108" t="s">
        <v>544</v>
      </c>
      <c r="C479" s="110" t="s">
        <v>3837</v>
      </c>
      <c r="D479" s="108" t="s">
        <v>1205</v>
      </c>
      <c r="E479" s="108"/>
      <c r="F479" s="109">
        <v>1</v>
      </c>
      <c r="G479" s="109">
        <v>2</v>
      </c>
      <c r="H479" s="109" t="b">
        <v>1</v>
      </c>
      <c r="I479" s="108" t="s">
        <v>3208</v>
      </c>
      <c r="J479" s="108" t="s">
        <v>3838</v>
      </c>
      <c r="K479" s="110"/>
    </row>
    <row r="480" spans="1:11" x14ac:dyDescent="0.3">
      <c r="A480" s="108" t="s">
        <v>16</v>
      </c>
      <c r="B480" s="108" t="s">
        <v>544</v>
      </c>
      <c r="C480" s="110" t="s">
        <v>3837</v>
      </c>
      <c r="D480" s="108" t="s">
        <v>1205</v>
      </c>
      <c r="E480" s="108"/>
      <c r="F480" s="109">
        <v>2</v>
      </c>
      <c r="G480" s="109">
        <v>2</v>
      </c>
      <c r="H480" s="109" t="b">
        <v>1</v>
      </c>
      <c r="I480" s="108" t="s">
        <v>3208</v>
      </c>
      <c r="J480" s="108" t="s">
        <v>3839</v>
      </c>
      <c r="K480" s="110"/>
    </row>
    <row r="481" spans="1:11" x14ac:dyDescent="0.3">
      <c r="A481" s="108" t="s">
        <v>17</v>
      </c>
      <c r="B481" s="108" t="s">
        <v>820</v>
      </c>
      <c r="C481" s="110" t="s">
        <v>3840</v>
      </c>
      <c r="D481" s="108" t="s">
        <v>1213</v>
      </c>
      <c r="E481" s="108" t="s">
        <v>3207</v>
      </c>
      <c r="F481" s="109">
        <v>1</v>
      </c>
      <c r="G481" s="109">
        <v>2</v>
      </c>
      <c r="H481" s="109" t="b">
        <v>1</v>
      </c>
      <c r="I481" s="108" t="s">
        <v>3208</v>
      </c>
      <c r="J481" s="108" t="s">
        <v>1214</v>
      </c>
      <c r="K481" s="110">
        <v>1</v>
      </c>
    </row>
    <row r="482" spans="1:11" x14ac:dyDescent="0.3">
      <c r="A482" s="108" t="s">
        <v>17</v>
      </c>
      <c r="B482" s="108" t="s">
        <v>820</v>
      </c>
      <c r="C482" s="110" t="s">
        <v>3840</v>
      </c>
      <c r="D482" s="108" t="s">
        <v>1213</v>
      </c>
      <c r="E482" s="108"/>
      <c r="F482" s="109">
        <v>2</v>
      </c>
      <c r="G482" s="109">
        <v>2</v>
      </c>
      <c r="H482" s="109" t="b">
        <v>1</v>
      </c>
      <c r="I482" s="108" t="s">
        <v>3208</v>
      </c>
      <c r="J482" s="108" t="s">
        <v>3841</v>
      </c>
      <c r="K482" s="110"/>
    </row>
    <row r="483" spans="1:11" x14ac:dyDescent="0.3">
      <c r="A483" s="108" t="s">
        <v>17</v>
      </c>
      <c r="B483" s="108" t="s">
        <v>585</v>
      </c>
      <c r="C483" s="110" t="s">
        <v>3842</v>
      </c>
      <c r="D483" s="108" t="s">
        <v>1216</v>
      </c>
      <c r="E483" s="108"/>
      <c r="F483" s="109">
        <v>1</v>
      </c>
      <c r="G483" s="109">
        <v>1</v>
      </c>
      <c r="H483" s="109" t="b">
        <v>1</v>
      </c>
      <c r="I483" s="108" t="s">
        <v>3208</v>
      </c>
      <c r="J483" s="108" t="s">
        <v>3843</v>
      </c>
      <c r="K483" s="110"/>
    </row>
    <row r="484" spans="1:11" x14ac:dyDescent="0.3">
      <c r="A484" s="108" t="s">
        <v>17</v>
      </c>
      <c r="B484" s="108" t="s">
        <v>548</v>
      </c>
      <c r="C484" s="110" t="s">
        <v>3844</v>
      </c>
      <c r="D484" s="108" t="s">
        <v>1215</v>
      </c>
      <c r="E484" s="108"/>
      <c r="F484" s="109">
        <v>1</v>
      </c>
      <c r="G484" s="109">
        <v>2</v>
      </c>
      <c r="H484" s="109" t="b">
        <v>1</v>
      </c>
      <c r="I484" s="108" t="s">
        <v>3208</v>
      </c>
      <c r="J484" s="108" t="s">
        <v>3845</v>
      </c>
      <c r="K484" s="110"/>
    </row>
    <row r="485" spans="1:11" x14ac:dyDescent="0.3">
      <c r="A485" s="108" t="s">
        <v>17</v>
      </c>
      <c r="B485" s="108" t="s">
        <v>548</v>
      </c>
      <c r="C485" s="110" t="s">
        <v>3844</v>
      </c>
      <c r="D485" s="108" t="s">
        <v>1215</v>
      </c>
      <c r="E485" s="108"/>
      <c r="F485" s="109">
        <v>2</v>
      </c>
      <c r="G485" s="109">
        <v>2</v>
      </c>
      <c r="H485" s="109" t="b">
        <v>1</v>
      </c>
      <c r="I485" s="108" t="s">
        <v>3208</v>
      </c>
      <c r="J485" s="108" t="s">
        <v>3846</v>
      </c>
      <c r="K485" s="110">
        <v>1</v>
      </c>
    </row>
    <row r="486" spans="1:11" x14ac:dyDescent="0.3">
      <c r="A486" s="108" t="s">
        <v>17</v>
      </c>
      <c r="B486" s="108" t="s">
        <v>575</v>
      </c>
      <c r="C486" s="110" t="s">
        <v>3847</v>
      </c>
      <c r="D486" s="108" t="s">
        <v>1210</v>
      </c>
      <c r="E486" s="108" t="s">
        <v>3207</v>
      </c>
      <c r="F486" s="109">
        <v>1</v>
      </c>
      <c r="G486" s="109">
        <v>3</v>
      </c>
      <c r="H486" s="109" t="b">
        <v>1</v>
      </c>
      <c r="I486" s="108" t="s">
        <v>3208</v>
      </c>
      <c r="J486" s="108" t="s">
        <v>1211</v>
      </c>
      <c r="K486" s="110"/>
    </row>
    <row r="487" spans="1:11" x14ac:dyDescent="0.3">
      <c r="A487" s="108" t="s">
        <v>17</v>
      </c>
      <c r="B487" s="108" t="s">
        <v>575</v>
      </c>
      <c r="C487" s="110" t="s">
        <v>3847</v>
      </c>
      <c r="D487" s="108" t="s">
        <v>1210</v>
      </c>
      <c r="E487" s="108"/>
      <c r="F487" s="109">
        <v>2</v>
      </c>
      <c r="G487" s="109">
        <v>3</v>
      </c>
      <c r="H487" s="109" t="b">
        <v>1</v>
      </c>
      <c r="I487" s="108" t="s">
        <v>3208</v>
      </c>
      <c r="J487" s="108" t="s">
        <v>3848</v>
      </c>
      <c r="K487" s="110"/>
    </row>
    <row r="488" spans="1:11" x14ac:dyDescent="0.3">
      <c r="A488" s="108" t="s">
        <v>17</v>
      </c>
      <c r="B488" s="108" t="s">
        <v>575</v>
      </c>
      <c r="C488" s="110" t="s">
        <v>3847</v>
      </c>
      <c r="D488" s="108" t="s">
        <v>1210</v>
      </c>
      <c r="E488" s="108"/>
      <c r="F488" s="109">
        <v>3</v>
      </c>
      <c r="G488" s="109">
        <v>3</v>
      </c>
      <c r="H488" s="109" t="b">
        <v>1</v>
      </c>
      <c r="I488" s="108" t="s">
        <v>3208</v>
      </c>
      <c r="J488" s="108" t="s">
        <v>3849</v>
      </c>
      <c r="K488" s="110"/>
    </row>
    <row r="489" spans="1:11" x14ac:dyDescent="0.3">
      <c r="A489" s="108" t="s">
        <v>17</v>
      </c>
      <c r="B489" s="108" t="s">
        <v>572</v>
      </c>
      <c r="C489" s="110" t="s">
        <v>3850</v>
      </c>
      <c r="D489" s="108" t="s">
        <v>1217</v>
      </c>
      <c r="E489" s="108"/>
      <c r="F489" s="109">
        <v>1</v>
      </c>
      <c r="G489" s="109">
        <v>1</v>
      </c>
      <c r="H489" s="109" t="b">
        <v>1</v>
      </c>
      <c r="I489" s="108" t="s">
        <v>3208</v>
      </c>
      <c r="J489" s="108" t="s">
        <v>3851</v>
      </c>
      <c r="K489" s="110">
        <v>1</v>
      </c>
    </row>
    <row r="490" spans="1:11" x14ac:dyDescent="0.3">
      <c r="A490" s="108" t="s">
        <v>17</v>
      </c>
      <c r="B490" s="108" t="s">
        <v>1095</v>
      </c>
      <c r="C490" s="110" t="s">
        <v>3852</v>
      </c>
      <c r="D490" s="108" t="s">
        <v>1212</v>
      </c>
      <c r="E490" s="108"/>
      <c r="F490" s="109">
        <v>1</v>
      </c>
      <c r="G490" s="109">
        <v>3</v>
      </c>
      <c r="H490" s="109" t="b">
        <v>1</v>
      </c>
      <c r="I490" s="108" t="s">
        <v>3208</v>
      </c>
      <c r="J490" s="108" t="s">
        <v>3853</v>
      </c>
      <c r="K490" s="110">
        <v>1</v>
      </c>
    </row>
    <row r="491" spans="1:11" x14ac:dyDescent="0.3">
      <c r="A491" s="108" t="s">
        <v>17</v>
      </c>
      <c r="B491" s="108" t="s">
        <v>1095</v>
      </c>
      <c r="C491" s="110" t="s">
        <v>3852</v>
      </c>
      <c r="D491" s="108" t="s">
        <v>1212</v>
      </c>
      <c r="E491" s="108"/>
      <c r="F491" s="109">
        <v>2</v>
      </c>
      <c r="G491" s="109">
        <v>3</v>
      </c>
      <c r="H491" s="109" t="b">
        <v>1</v>
      </c>
      <c r="I491" s="108" t="s">
        <v>3208</v>
      </c>
      <c r="J491" s="108" t="s">
        <v>3854</v>
      </c>
      <c r="K491" s="110"/>
    </row>
    <row r="492" spans="1:11" x14ac:dyDescent="0.3">
      <c r="A492" s="108" t="s">
        <v>17</v>
      </c>
      <c r="B492" s="108" t="s">
        <v>1095</v>
      </c>
      <c r="C492" s="110" t="s">
        <v>3852</v>
      </c>
      <c r="D492" s="108" t="s">
        <v>1212</v>
      </c>
      <c r="E492" s="108"/>
      <c r="F492" s="109">
        <v>3</v>
      </c>
      <c r="G492" s="109">
        <v>3</v>
      </c>
      <c r="H492" s="109" t="b">
        <v>1</v>
      </c>
      <c r="I492" s="108" t="s">
        <v>3208</v>
      </c>
      <c r="J492" s="108" t="s">
        <v>3855</v>
      </c>
      <c r="K492" s="110">
        <v>1</v>
      </c>
    </row>
    <row r="493" spans="1:11" x14ac:dyDescent="0.3">
      <c r="A493" s="108" t="s">
        <v>17</v>
      </c>
      <c r="B493" s="108" t="s">
        <v>772</v>
      </c>
      <c r="C493" s="110" t="s">
        <v>3856</v>
      </c>
      <c r="D493" s="108" t="s">
        <v>1208</v>
      </c>
      <c r="E493" s="108" t="s">
        <v>3207</v>
      </c>
      <c r="F493" s="109">
        <v>1</v>
      </c>
      <c r="G493" s="109">
        <v>6</v>
      </c>
      <c r="H493" s="109" t="b">
        <v>1</v>
      </c>
      <c r="I493" s="108" t="s">
        <v>3208</v>
      </c>
      <c r="J493" s="108" t="s">
        <v>1209</v>
      </c>
      <c r="K493" s="110"/>
    </row>
    <row r="494" spans="1:11" x14ac:dyDescent="0.3">
      <c r="A494" s="108" t="s">
        <v>17</v>
      </c>
      <c r="B494" s="108" t="s">
        <v>772</v>
      </c>
      <c r="C494" s="110" t="s">
        <v>3856</v>
      </c>
      <c r="D494" s="108" t="s">
        <v>1208</v>
      </c>
      <c r="E494" s="108"/>
      <c r="F494" s="109">
        <v>2</v>
      </c>
      <c r="G494" s="109">
        <v>6</v>
      </c>
      <c r="H494" s="109" t="b">
        <v>1</v>
      </c>
      <c r="I494" s="108" t="s">
        <v>3208</v>
      </c>
      <c r="J494" s="108" t="s">
        <v>3857</v>
      </c>
      <c r="K494" s="110"/>
    </row>
    <row r="495" spans="1:11" x14ac:dyDescent="0.3">
      <c r="A495" s="108" t="s">
        <v>17</v>
      </c>
      <c r="B495" s="108" t="s">
        <v>772</v>
      </c>
      <c r="C495" s="110" t="s">
        <v>3856</v>
      </c>
      <c r="D495" s="108" t="s">
        <v>1208</v>
      </c>
      <c r="E495" s="108"/>
      <c r="F495" s="109">
        <v>3</v>
      </c>
      <c r="G495" s="109">
        <v>6</v>
      </c>
      <c r="H495" s="109" t="b">
        <v>1</v>
      </c>
      <c r="I495" s="108" t="s">
        <v>3208</v>
      </c>
      <c r="J495" s="108" t="s">
        <v>3858</v>
      </c>
      <c r="K495" s="110">
        <v>1</v>
      </c>
    </row>
    <row r="496" spans="1:11" x14ac:dyDescent="0.3">
      <c r="A496" s="108" t="s">
        <v>17</v>
      </c>
      <c r="B496" s="108" t="s">
        <v>772</v>
      </c>
      <c r="C496" s="110" t="s">
        <v>3856</v>
      </c>
      <c r="D496" s="108" t="s">
        <v>1208</v>
      </c>
      <c r="E496" s="108"/>
      <c r="F496" s="109">
        <v>4</v>
      </c>
      <c r="G496" s="109">
        <v>6</v>
      </c>
      <c r="H496" s="109" t="b">
        <v>1</v>
      </c>
      <c r="I496" s="108" t="s">
        <v>3208</v>
      </c>
      <c r="J496" s="108" t="s">
        <v>3859</v>
      </c>
      <c r="K496" s="110">
        <v>1</v>
      </c>
    </row>
    <row r="497" spans="1:11" x14ac:dyDescent="0.3">
      <c r="A497" s="108" t="s">
        <v>17</v>
      </c>
      <c r="B497" s="108" t="s">
        <v>772</v>
      </c>
      <c r="C497" s="110" t="s">
        <v>3856</v>
      </c>
      <c r="D497" s="108" t="s">
        <v>1208</v>
      </c>
      <c r="E497" s="108"/>
      <c r="F497" s="109">
        <v>5</v>
      </c>
      <c r="G497" s="109">
        <v>6</v>
      </c>
      <c r="H497" s="109" t="b">
        <v>1</v>
      </c>
      <c r="I497" s="108" t="s">
        <v>3208</v>
      </c>
      <c r="J497" s="108" t="s">
        <v>3860</v>
      </c>
      <c r="K497" s="110"/>
    </row>
    <row r="498" spans="1:11" x14ac:dyDescent="0.3">
      <c r="A498" s="108" t="s">
        <v>17</v>
      </c>
      <c r="B498" s="108" t="s">
        <v>772</v>
      </c>
      <c r="C498" s="110" t="s">
        <v>3856</v>
      </c>
      <c r="D498" s="108" t="s">
        <v>1208</v>
      </c>
      <c r="E498" s="108"/>
      <c r="F498" s="109">
        <v>6</v>
      </c>
      <c r="G498" s="109">
        <v>6</v>
      </c>
      <c r="H498" s="109" t="b">
        <v>1</v>
      </c>
      <c r="I498" s="108" t="s">
        <v>3208</v>
      </c>
      <c r="J498" s="108" t="s">
        <v>3861</v>
      </c>
      <c r="K498" s="110">
        <v>1</v>
      </c>
    </row>
    <row r="499" spans="1:11" x14ac:dyDescent="0.3">
      <c r="A499" s="108" t="s">
        <v>1218</v>
      </c>
      <c r="B499" s="108" t="s">
        <v>495</v>
      </c>
      <c r="C499" s="110" t="s">
        <v>3862</v>
      </c>
      <c r="D499" s="108" t="s">
        <v>1219</v>
      </c>
      <c r="E499" s="108" t="s">
        <v>3207</v>
      </c>
      <c r="F499" s="109">
        <v>1</v>
      </c>
      <c r="G499" s="109">
        <v>5</v>
      </c>
      <c r="H499" s="109" t="b">
        <v>1</v>
      </c>
      <c r="I499" s="108" t="s">
        <v>3208</v>
      </c>
      <c r="J499" s="108" t="s">
        <v>1220</v>
      </c>
      <c r="K499" s="110"/>
    </row>
    <row r="500" spans="1:11" x14ac:dyDescent="0.3">
      <c r="A500" s="108" t="s">
        <v>1218</v>
      </c>
      <c r="B500" s="108" t="s">
        <v>495</v>
      </c>
      <c r="C500" s="110" t="s">
        <v>3862</v>
      </c>
      <c r="D500" s="108" t="s">
        <v>1219</v>
      </c>
      <c r="E500" s="108"/>
      <c r="F500" s="109">
        <v>2</v>
      </c>
      <c r="G500" s="109">
        <v>5</v>
      </c>
      <c r="H500" s="109" t="b">
        <v>1</v>
      </c>
      <c r="I500" s="108" t="s">
        <v>3208</v>
      </c>
      <c r="J500" s="108" t="s">
        <v>3863</v>
      </c>
      <c r="K500" s="110"/>
    </row>
    <row r="501" spans="1:11" x14ac:dyDescent="0.3">
      <c r="A501" s="108" t="s">
        <v>1218</v>
      </c>
      <c r="B501" s="108" t="s">
        <v>495</v>
      </c>
      <c r="C501" s="110" t="s">
        <v>3862</v>
      </c>
      <c r="D501" s="108" t="s">
        <v>1219</v>
      </c>
      <c r="E501" s="108"/>
      <c r="F501" s="109">
        <v>3</v>
      </c>
      <c r="G501" s="109">
        <v>5</v>
      </c>
      <c r="H501" s="109" t="b">
        <v>1</v>
      </c>
      <c r="I501" s="108" t="s">
        <v>3208</v>
      </c>
      <c r="J501" s="108" t="s">
        <v>3864</v>
      </c>
      <c r="K501" s="110"/>
    </row>
    <row r="502" spans="1:11" x14ac:dyDescent="0.3">
      <c r="A502" s="108" t="s">
        <v>1218</v>
      </c>
      <c r="B502" s="108" t="s">
        <v>495</v>
      </c>
      <c r="C502" s="110" t="s">
        <v>3862</v>
      </c>
      <c r="D502" s="108" t="s">
        <v>1219</v>
      </c>
      <c r="E502" s="108"/>
      <c r="F502" s="109">
        <v>4</v>
      </c>
      <c r="G502" s="109">
        <v>5</v>
      </c>
      <c r="H502" s="109" t="b">
        <v>1</v>
      </c>
      <c r="I502" s="108" t="s">
        <v>3208</v>
      </c>
      <c r="J502" s="108" t="s">
        <v>3865</v>
      </c>
      <c r="K502" s="110">
        <v>1</v>
      </c>
    </row>
    <row r="503" spans="1:11" x14ac:dyDescent="0.3">
      <c r="A503" s="108" t="s">
        <v>1218</v>
      </c>
      <c r="B503" s="108" t="s">
        <v>495</v>
      </c>
      <c r="C503" s="110" t="s">
        <v>3862</v>
      </c>
      <c r="D503" s="108" t="s">
        <v>1219</v>
      </c>
      <c r="E503" s="108"/>
      <c r="F503" s="109">
        <v>5</v>
      </c>
      <c r="G503" s="109">
        <v>5</v>
      </c>
      <c r="H503" s="109" t="b">
        <v>1</v>
      </c>
      <c r="I503" s="108" t="s">
        <v>3208</v>
      </c>
      <c r="J503" s="108" t="s">
        <v>3866</v>
      </c>
      <c r="K503" s="110">
        <v>1</v>
      </c>
    </row>
    <row r="504" spans="1:11" x14ac:dyDescent="0.3">
      <c r="A504" s="108" t="s">
        <v>1218</v>
      </c>
      <c r="B504" s="108" t="s">
        <v>1173</v>
      </c>
      <c r="C504" s="110" t="s">
        <v>3867</v>
      </c>
      <c r="D504" s="108" t="s">
        <v>1221</v>
      </c>
      <c r="E504" s="108" t="s">
        <v>3207</v>
      </c>
      <c r="F504" s="109">
        <v>1</v>
      </c>
      <c r="G504" s="109">
        <v>6</v>
      </c>
      <c r="H504" s="109" t="b">
        <v>1</v>
      </c>
      <c r="I504" s="108" t="s">
        <v>3208</v>
      </c>
      <c r="J504" s="108" t="s">
        <v>1222</v>
      </c>
      <c r="K504" s="110"/>
    </row>
    <row r="505" spans="1:11" x14ac:dyDescent="0.3">
      <c r="A505" s="108" t="s">
        <v>1218</v>
      </c>
      <c r="B505" s="108" t="s">
        <v>1173</v>
      </c>
      <c r="C505" s="110" t="s">
        <v>3867</v>
      </c>
      <c r="D505" s="108" t="s">
        <v>1221</v>
      </c>
      <c r="E505" s="108"/>
      <c r="F505" s="109">
        <v>2</v>
      </c>
      <c r="G505" s="109">
        <v>6</v>
      </c>
      <c r="H505" s="109" t="b">
        <v>1</v>
      </c>
      <c r="I505" s="108" t="s">
        <v>3208</v>
      </c>
      <c r="J505" s="108" t="s">
        <v>3868</v>
      </c>
      <c r="K505" s="110"/>
    </row>
    <row r="506" spans="1:11" x14ac:dyDescent="0.3">
      <c r="A506" s="108" t="s">
        <v>1218</v>
      </c>
      <c r="B506" s="108" t="s">
        <v>1173</v>
      </c>
      <c r="C506" s="110" t="s">
        <v>3867</v>
      </c>
      <c r="D506" s="108" t="s">
        <v>1221</v>
      </c>
      <c r="E506" s="108"/>
      <c r="F506" s="109">
        <v>3</v>
      </c>
      <c r="G506" s="109">
        <v>6</v>
      </c>
      <c r="H506" s="109" t="b">
        <v>1</v>
      </c>
      <c r="I506" s="108" t="s">
        <v>3208</v>
      </c>
      <c r="J506" s="108" t="s">
        <v>3869</v>
      </c>
      <c r="K506" s="110">
        <v>1</v>
      </c>
    </row>
    <row r="507" spans="1:11" x14ac:dyDescent="0.3">
      <c r="A507" s="108" t="s">
        <v>1218</v>
      </c>
      <c r="B507" s="108" t="s">
        <v>1173</v>
      </c>
      <c r="C507" s="110" t="s">
        <v>3867</v>
      </c>
      <c r="D507" s="108" t="s">
        <v>1221</v>
      </c>
      <c r="E507" s="108"/>
      <c r="F507" s="109">
        <v>4</v>
      </c>
      <c r="G507" s="109">
        <v>6</v>
      </c>
      <c r="H507" s="109" t="b">
        <v>1</v>
      </c>
      <c r="I507" s="108" t="s">
        <v>3208</v>
      </c>
      <c r="J507" s="108" t="s">
        <v>3870</v>
      </c>
      <c r="K507" s="110"/>
    </row>
    <row r="508" spans="1:11" x14ac:dyDescent="0.3">
      <c r="A508" s="108" t="s">
        <v>1218</v>
      </c>
      <c r="B508" s="108" t="s">
        <v>1173</v>
      </c>
      <c r="C508" s="110" t="s">
        <v>3867</v>
      </c>
      <c r="D508" s="108" t="s">
        <v>1221</v>
      </c>
      <c r="E508" s="108"/>
      <c r="F508" s="109">
        <v>5</v>
      </c>
      <c r="G508" s="109">
        <v>6</v>
      </c>
      <c r="H508" s="109" t="b">
        <v>1</v>
      </c>
      <c r="I508" s="108" t="s">
        <v>3208</v>
      </c>
      <c r="J508" s="108" t="s">
        <v>3871</v>
      </c>
      <c r="K508" s="110">
        <v>1</v>
      </c>
    </row>
    <row r="509" spans="1:11" x14ac:dyDescent="0.3">
      <c r="A509" s="108" t="s">
        <v>1218</v>
      </c>
      <c r="B509" s="108" t="s">
        <v>1173</v>
      </c>
      <c r="C509" s="110" t="s">
        <v>3867</v>
      </c>
      <c r="D509" s="108" t="s">
        <v>1221</v>
      </c>
      <c r="E509" s="108"/>
      <c r="F509" s="109">
        <v>6</v>
      </c>
      <c r="G509" s="109">
        <v>6</v>
      </c>
      <c r="H509" s="109" t="b">
        <v>1</v>
      </c>
      <c r="I509" s="108" t="s">
        <v>3208</v>
      </c>
      <c r="J509" s="108" t="s">
        <v>3872</v>
      </c>
      <c r="K509" s="110"/>
    </row>
    <row r="510" spans="1:11" x14ac:dyDescent="0.3">
      <c r="A510" s="108" t="s">
        <v>1218</v>
      </c>
      <c r="B510" s="108" t="s">
        <v>1206</v>
      </c>
      <c r="C510" s="110" t="s">
        <v>3873</v>
      </c>
      <c r="D510" s="108" t="s">
        <v>1223</v>
      </c>
      <c r="E510" s="108"/>
      <c r="F510" s="109">
        <v>1</v>
      </c>
      <c r="G510" s="109">
        <v>1</v>
      </c>
      <c r="H510" s="109" t="b">
        <v>1</v>
      </c>
      <c r="I510" s="108" t="s">
        <v>3208</v>
      </c>
      <c r="J510" s="108" t="s">
        <v>3874</v>
      </c>
      <c r="K510" s="110"/>
    </row>
    <row r="511" spans="1:11" x14ac:dyDescent="0.3">
      <c r="A511" s="108" t="s">
        <v>1218</v>
      </c>
      <c r="B511" s="108" t="s">
        <v>548</v>
      </c>
      <c r="C511" s="110" t="s">
        <v>3875</v>
      </c>
      <c r="D511" s="108" t="s">
        <v>1224</v>
      </c>
      <c r="E511" s="108"/>
      <c r="F511" s="109">
        <v>1</v>
      </c>
      <c r="G511" s="109">
        <v>1</v>
      </c>
      <c r="H511" s="109" t="b">
        <v>1</v>
      </c>
      <c r="I511" s="108" t="s">
        <v>3208</v>
      </c>
      <c r="J511" s="108" t="s">
        <v>3876</v>
      </c>
      <c r="K511" s="110"/>
    </row>
    <row r="512" spans="1:11" x14ac:dyDescent="0.3">
      <c r="A512" s="108" t="s">
        <v>1218</v>
      </c>
      <c r="B512" s="108" t="s">
        <v>636</v>
      </c>
      <c r="C512" s="110" t="s">
        <v>3877</v>
      </c>
      <c r="D512" s="108" t="s">
        <v>1225</v>
      </c>
      <c r="E512" s="108"/>
      <c r="F512" s="109">
        <v>1</v>
      </c>
      <c r="G512" s="109">
        <v>1</v>
      </c>
      <c r="H512" s="109" t="b">
        <v>1</v>
      </c>
      <c r="I512" s="108" t="s">
        <v>3208</v>
      </c>
      <c r="J512" s="108" t="s">
        <v>3878</v>
      </c>
      <c r="K512" s="110"/>
    </row>
    <row r="513" spans="1:11" x14ac:dyDescent="0.3">
      <c r="A513" s="108" t="s">
        <v>1230</v>
      </c>
      <c r="B513" s="108" t="s">
        <v>679</v>
      </c>
      <c r="C513" s="110" t="s">
        <v>3879</v>
      </c>
      <c r="D513" s="108" t="s">
        <v>1231</v>
      </c>
      <c r="E513" s="108" t="s">
        <v>3207</v>
      </c>
      <c r="F513" s="109">
        <v>1</v>
      </c>
      <c r="G513" s="109">
        <v>7</v>
      </c>
      <c r="H513" s="109" t="b">
        <v>1</v>
      </c>
      <c r="I513" s="108" t="s">
        <v>3208</v>
      </c>
      <c r="J513" s="108" t="s">
        <v>1232</v>
      </c>
      <c r="K513" s="110"/>
    </row>
    <row r="514" spans="1:11" x14ac:dyDescent="0.3">
      <c r="A514" s="108" t="s">
        <v>1230</v>
      </c>
      <c r="B514" s="108" t="s">
        <v>679</v>
      </c>
      <c r="C514" s="110" t="s">
        <v>3879</v>
      </c>
      <c r="D514" s="108" t="s">
        <v>1231</v>
      </c>
      <c r="E514" s="108"/>
      <c r="F514" s="109">
        <v>2</v>
      </c>
      <c r="G514" s="109">
        <v>7</v>
      </c>
      <c r="H514" s="109" t="b">
        <v>1</v>
      </c>
      <c r="I514" s="108" t="s">
        <v>3208</v>
      </c>
      <c r="J514" s="108" t="s">
        <v>3880</v>
      </c>
      <c r="K514" s="110"/>
    </row>
    <row r="515" spans="1:11" x14ac:dyDescent="0.3">
      <c r="A515" s="108" t="s">
        <v>1230</v>
      </c>
      <c r="B515" s="108" t="s">
        <v>679</v>
      </c>
      <c r="C515" s="110" t="s">
        <v>3879</v>
      </c>
      <c r="D515" s="108" t="s">
        <v>1231</v>
      </c>
      <c r="E515" s="108"/>
      <c r="F515" s="109">
        <v>3</v>
      </c>
      <c r="G515" s="109">
        <v>7</v>
      </c>
      <c r="H515" s="109" t="b">
        <v>1</v>
      </c>
      <c r="I515" s="108" t="s">
        <v>3208</v>
      </c>
      <c r="J515" s="108" t="s">
        <v>3881</v>
      </c>
      <c r="K515" s="110">
        <v>1</v>
      </c>
    </row>
    <row r="516" spans="1:11" x14ac:dyDescent="0.3">
      <c r="A516" s="108" t="s">
        <v>1230</v>
      </c>
      <c r="B516" s="108" t="s">
        <v>679</v>
      </c>
      <c r="C516" s="110" t="s">
        <v>3879</v>
      </c>
      <c r="D516" s="108" t="s">
        <v>1231</v>
      </c>
      <c r="E516" s="108"/>
      <c r="F516" s="109">
        <v>4</v>
      </c>
      <c r="G516" s="109">
        <v>7</v>
      </c>
      <c r="H516" s="109" t="b">
        <v>1</v>
      </c>
      <c r="I516" s="108" t="s">
        <v>3208</v>
      </c>
      <c r="J516" s="108" t="s">
        <v>3882</v>
      </c>
      <c r="K516" s="110"/>
    </row>
    <row r="517" spans="1:11" x14ac:dyDescent="0.3">
      <c r="A517" s="108" t="s">
        <v>1230</v>
      </c>
      <c r="B517" s="108" t="s">
        <v>679</v>
      </c>
      <c r="C517" s="110" t="s">
        <v>3879</v>
      </c>
      <c r="D517" s="108" t="s">
        <v>1231</v>
      </c>
      <c r="E517" s="108"/>
      <c r="F517" s="109">
        <v>5</v>
      </c>
      <c r="G517" s="109">
        <v>7</v>
      </c>
      <c r="H517" s="109" t="b">
        <v>1</v>
      </c>
      <c r="I517" s="108" t="s">
        <v>3208</v>
      </c>
      <c r="J517" s="108" t="s">
        <v>3883</v>
      </c>
      <c r="K517" s="110"/>
    </row>
    <row r="518" spans="1:11" x14ac:dyDescent="0.3">
      <c r="A518" s="108" t="s">
        <v>1230</v>
      </c>
      <c r="B518" s="108" t="s">
        <v>679</v>
      </c>
      <c r="C518" s="110" t="s">
        <v>3879</v>
      </c>
      <c r="D518" s="108" t="s">
        <v>1231</v>
      </c>
      <c r="E518" s="108"/>
      <c r="F518" s="109">
        <v>6</v>
      </c>
      <c r="G518" s="109">
        <v>7</v>
      </c>
      <c r="H518" s="109" t="b">
        <v>1</v>
      </c>
      <c r="I518" s="108" t="s">
        <v>3208</v>
      </c>
      <c r="J518" s="108" t="s">
        <v>3884</v>
      </c>
      <c r="K518" s="110">
        <v>1</v>
      </c>
    </row>
    <row r="519" spans="1:11" x14ac:dyDescent="0.3">
      <c r="A519" s="108" t="s">
        <v>1230</v>
      </c>
      <c r="B519" s="108" t="s">
        <v>679</v>
      </c>
      <c r="C519" s="110" t="s">
        <v>3879</v>
      </c>
      <c r="D519" s="108" t="s">
        <v>1231</v>
      </c>
      <c r="E519" s="108"/>
      <c r="F519" s="109">
        <v>7</v>
      </c>
      <c r="G519" s="109">
        <v>7</v>
      </c>
      <c r="H519" s="109" t="b">
        <v>1</v>
      </c>
      <c r="I519" s="108" t="s">
        <v>3208</v>
      </c>
      <c r="J519" s="108" t="s">
        <v>3885</v>
      </c>
      <c r="K519" s="110">
        <v>1</v>
      </c>
    </row>
    <row r="520" spans="1:11" x14ac:dyDescent="0.3">
      <c r="A520" s="108" t="s">
        <v>1230</v>
      </c>
      <c r="B520" s="108" t="s">
        <v>548</v>
      </c>
      <c r="C520" s="110" t="s">
        <v>3886</v>
      </c>
      <c r="D520" s="108" t="s">
        <v>1238</v>
      </c>
      <c r="E520" s="108" t="s">
        <v>3207</v>
      </c>
      <c r="F520" s="109">
        <v>1</v>
      </c>
      <c r="G520" s="109">
        <v>1</v>
      </c>
      <c r="H520" s="109" t="b">
        <v>1</v>
      </c>
      <c r="I520" s="108" t="s">
        <v>3208</v>
      </c>
      <c r="J520" s="108" t="s">
        <v>1239</v>
      </c>
      <c r="K520" s="110"/>
    </row>
    <row r="521" spans="1:11" x14ac:dyDescent="0.3">
      <c r="A521" s="108" t="s">
        <v>1230</v>
      </c>
      <c r="B521" s="108" t="s">
        <v>636</v>
      </c>
      <c r="C521" s="110" t="s">
        <v>3887</v>
      </c>
      <c r="D521" s="108" t="s">
        <v>1235</v>
      </c>
      <c r="E521" s="108" t="s">
        <v>3207</v>
      </c>
      <c r="F521" s="109">
        <v>1</v>
      </c>
      <c r="G521" s="109">
        <v>2</v>
      </c>
      <c r="H521" s="109" t="b">
        <v>1</v>
      </c>
      <c r="I521" s="108" t="s">
        <v>3208</v>
      </c>
      <c r="J521" s="108" t="s">
        <v>1236</v>
      </c>
      <c r="K521" s="110"/>
    </row>
    <row r="522" spans="1:11" x14ac:dyDescent="0.3">
      <c r="A522" s="108" t="s">
        <v>1230</v>
      </c>
      <c r="B522" s="108" t="s">
        <v>636</v>
      </c>
      <c r="C522" s="110" t="s">
        <v>3887</v>
      </c>
      <c r="D522" s="108" t="s">
        <v>1235</v>
      </c>
      <c r="E522" s="108"/>
      <c r="F522" s="109">
        <v>2</v>
      </c>
      <c r="G522" s="109">
        <v>2</v>
      </c>
      <c r="H522" s="109" t="b">
        <v>1</v>
      </c>
      <c r="I522" s="108" t="s">
        <v>3208</v>
      </c>
      <c r="J522" s="108" t="s">
        <v>3888</v>
      </c>
      <c r="K522" s="110"/>
    </row>
    <row r="523" spans="1:11" x14ac:dyDescent="0.3">
      <c r="A523" s="108" t="s">
        <v>1230</v>
      </c>
      <c r="B523" s="108" t="s">
        <v>572</v>
      </c>
      <c r="C523" s="110" t="s">
        <v>3889</v>
      </c>
      <c r="D523" s="108" t="s">
        <v>1233</v>
      </c>
      <c r="E523" s="108" t="s">
        <v>3207</v>
      </c>
      <c r="F523" s="109">
        <v>1</v>
      </c>
      <c r="G523" s="109">
        <v>3</v>
      </c>
      <c r="H523" s="109" t="b">
        <v>1</v>
      </c>
      <c r="I523" s="108" t="s">
        <v>3208</v>
      </c>
      <c r="J523" s="108" t="s">
        <v>3890</v>
      </c>
      <c r="K523" s="110"/>
    </row>
    <row r="524" spans="1:11" x14ac:dyDescent="0.3">
      <c r="A524" s="108" t="s">
        <v>1230</v>
      </c>
      <c r="B524" s="108" t="s">
        <v>572</v>
      </c>
      <c r="C524" s="110" t="s">
        <v>3889</v>
      </c>
      <c r="D524" s="108" t="s">
        <v>1233</v>
      </c>
      <c r="E524" s="108"/>
      <c r="F524" s="109">
        <v>2</v>
      </c>
      <c r="G524" s="109">
        <v>3</v>
      </c>
      <c r="H524" s="109" t="b">
        <v>1</v>
      </c>
      <c r="I524" s="108" t="s">
        <v>3208</v>
      </c>
      <c r="J524" s="108" t="s">
        <v>3891</v>
      </c>
      <c r="K524" s="110"/>
    </row>
    <row r="525" spans="1:11" x14ac:dyDescent="0.3">
      <c r="A525" s="108" t="s">
        <v>1230</v>
      </c>
      <c r="B525" s="108" t="s">
        <v>572</v>
      </c>
      <c r="C525" s="110" t="s">
        <v>3889</v>
      </c>
      <c r="D525" s="108" t="s">
        <v>1233</v>
      </c>
      <c r="E525" s="108"/>
      <c r="F525" s="109">
        <v>3</v>
      </c>
      <c r="G525" s="109">
        <v>3</v>
      </c>
      <c r="H525" s="109" t="b">
        <v>1</v>
      </c>
      <c r="I525" s="108" t="s">
        <v>3208</v>
      </c>
      <c r="J525" s="108" t="s">
        <v>3892</v>
      </c>
      <c r="K525" s="110">
        <v>1</v>
      </c>
    </row>
    <row r="526" spans="1:11" x14ac:dyDescent="0.3">
      <c r="A526" s="108" t="s">
        <v>1230</v>
      </c>
      <c r="B526" s="108" t="s">
        <v>546</v>
      </c>
      <c r="C526" s="110" t="s">
        <v>3893</v>
      </c>
      <c r="D526" s="108" t="s">
        <v>1237</v>
      </c>
      <c r="E526" s="108"/>
      <c r="F526" s="109">
        <v>1</v>
      </c>
      <c r="G526" s="109">
        <v>1</v>
      </c>
      <c r="H526" s="109" t="b">
        <v>1</v>
      </c>
      <c r="I526" s="108" t="s">
        <v>3208</v>
      </c>
      <c r="J526" s="108" t="s">
        <v>3894</v>
      </c>
      <c r="K526" s="110"/>
    </row>
    <row r="527" spans="1:11" x14ac:dyDescent="0.3">
      <c r="A527" s="108" t="s">
        <v>1247</v>
      </c>
      <c r="B527" s="108" t="s">
        <v>622</v>
      </c>
      <c r="C527" s="110" t="s">
        <v>3895</v>
      </c>
      <c r="D527" s="108" t="s">
        <v>1248</v>
      </c>
      <c r="E527" s="108" t="s">
        <v>3207</v>
      </c>
      <c r="F527" s="109">
        <v>1</v>
      </c>
      <c r="G527" s="109">
        <v>7</v>
      </c>
      <c r="H527" s="109" t="b">
        <v>1</v>
      </c>
      <c r="I527" s="108" t="s">
        <v>3208</v>
      </c>
      <c r="J527" s="108" t="s">
        <v>1249</v>
      </c>
      <c r="K527" s="110">
        <v>1</v>
      </c>
    </row>
    <row r="528" spans="1:11" x14ac:dyDescent="0.3">
      <c r="A528" s="108" t="s">
        <v>1247</v>
      </c>
      <c r="B528" s="108" t="s">
        <v>622</v>
      </c>
      <c r="C528" s="110" t="s">
        <v>3895</v>
      </c>
      <c r="D528" s="108" t="s">
        <v>1248</v>
      </c>
      <c r="E528" s="108"/>
      <c r="F528" s="109">
        <v>2</v>
      </c>
      <c r="G528" s="109">
        <v>7</v>
      </c>
      <c r="H528" s="109" t="b">
        <v>1</v>
      </c>
      <c r="I528" s="108" t="s">
        <v>3208</v>
      </c>
      <c r="J528" s="108" t="s">
        <v>3896</v>
      </c>
      <c r="K528" s="110"/>
    </row>
    <row r="529" spans="1:11" x14ac:dyDescent="0.3">
      <c r="A529" s="108" t="s">
        <v>1247</v>
      </c>
      <c r="B529" s="108" t="s">
        <v>622</v>
      </c>
      <c r="C529" s="110" t="s">
        <v>3895</v>
      </c>
      <c r="D529" s="108" t="s">
        <v>1248</v>
      </c>
      <c r="E529" s="108"/>
      <c r="F529" s="109">
        <v>3</v>
      </c>
      <c r="G529" s="109">
        <v>7</v>
      </c>
      <c r="H529" s="109" t="b">
        <v>1</v>
      </c>
      <c r="I529" s="108" t="s">
        <v>3208</v>
      </c>
      <c r="J529" s="108" t="s">
        <v>3897</v>
      </c>
      <c r="K529" s="110">
        <v>1</v>
      </c>
    </row>
    <row r="530" spans="1:11" x14ac:dyDescent="0.3">
      <c r="A530" s="108" t="s">
        <v>1247</v>
      </c>
      <c r="B530" s="108" t="s">
        <v>622</v>
      </c>
      <c r="C530" s="110" t="s">
        <v>3895</v>
      </c>
      <c r="D530" s="108" t="s">
        <v>1248</v>
      </c>
      <c r="E530" s="108"/>
      <c r="F530" s="109">
        <v>4</v>
      </c>
      <c r="G530" s="109">
        <v>7</v>
      </c>
      <c r="H530" s="109" t="b">
        <v>1</v>
      </c>
      <c r="I530" s="108" t="s">
        <v>3208</v>
      </c>
      <c r="J530" s="108" t="s">
        <v>3898</v>
      </c>
      <c r="K530" s="110"/>
    </row>
    <row r="531" spans="1:11" x14ac:dyDescent="0.3">
      <c r="A531" s="108" t="s">
        <v>1247</v>
      </c>
      <c r="B531" s="108" t="s">
        <v>622</v>
      </c>
      <c r="C531" s="110" t="s">
        <v>3895</v>
      </c>
      <c r="D531" s="108" t="s">
        <v>1248</v>
      </c>
      <c r="E531" s="108"/>
      <c r="F531" s="109">
        <v>5</v>
      </c>
      <c r="G531" s="109">
        <v>7</v>
      </c>
      <c r="H531" s="109" t="b">
        <v>1</v>
      </c>
      <c r="I531" s="108" t="s">
        <v>3208</v>
      </c>
      <c r="J531" s="108" t="s">
        <v>3899</v>
      </c>
      <c r="K531" s="110">
        <v>1</v>
      </c>
    </row>
    <row r="532" spans="1:11" x14ac:dyDescent="0.3">
      <c r="A532" s="108" t="s">
        <v>1247</v>
      </c>
      <c r="B532" s="108" t="s">
        <v>622</v>
      </c>
      <c r="C532" s="110" t="s">
        <v>3895</v>
      </c>
      <c r="D532" s="108" t="s">
        <v>1248</v>
      </c>
      <c r="E532" s="108"/>
      <c r="F532" s="109">
        <v>6</v>
      </c>
      <c r="G532" s="109">
        <v>7</v>
      </c>
      <c r="H532" s="109" t="b">
        <v>1</v>
      </c>
      <c r="I532" s="108" t="s">
        <v>3208</v>
      </c>
      <c r="J532" s="108" t="s">
        <v>3900</v>
      </c>
      <c r="K532" s="110"/>
    </row>
    <row r="533" spans="1:11" x14ac:dyDescent="0.3">
      <c r="A533" s="108" t="s">
        <v>1247</v>
      </c>
      <c r="B533" s="108" t="s">
        <v>622</v>
      </c>
      <c r="C533" s="110" t="s">
        <v>3895</v>
      </c>
      <c r="D533" s="108" t="s">
        <v>1248</v>
      </c>
      <c r="E533" s="108"/>
      <c r="F533" s="109">
        <v>7</v>
      </c>
      <c r="G533" s="109">
        <v>7</v>
      </c>
      <c r="H533" s="109" t="b">
        <v>1</v>
      </c>
      <c r="I533" s="108" t="s">
        <v>3208</v>
      </c>
      <c r="J533" s="108" t="s">
        <v>3901</v>
      </c>
      <c r="K533" s="110"/>
    </row>
    <row r="534" spans="1:11" x14ac:dyDescent="0.3">
      <c r="A534" s="108" t="s">
        <v>1247</v>
      </c>
      <c r="B534" s="108" t="s">
        <v>1250</v>
      </c>
      <c r="C534" s="110" t="s">
        <v>3902</v>
      </c>
      <c r="D534" s="108" t="s">
        <v>1251</v>
      </c>
      <c r="E534" s="108" t="s">
        <v>3207</v>
      </c>
      <c r="F534" s="109">
        <v>1</v>
      </c>
      <c r="G534" s="109">
        <v>3</v>
      </c>
      <c r="H534" s="109" t="b">
        <v>1</v>
      </c>
      <c r="I534" s="108" t="s">
        <v>3208</v>
      </c>
      <c r="J534" s="108" t="s">
        <v>1252</v>
      </c>
      <c r="K534" s="110"/>
    </row>
    <row r="535" spans="1:11" x14ac:dyDescent="0.3">
      <c r="A535" s="108" t="s">
        <v>1247</v>
      </c>
      <c r="B535" s="108" t="s">
        <v>1250</v>
      </c>
      <c r="C535" s="110" t="s">
        <v>3902</v>
      </c>
      <c r="D535" s="108" t="s">
        <v>1251</v>
      </c>
      <c r="E535" s="108"/>
      <c r="F535" s="109">
        <v>2</v>
      </c>
      <c r="G535" s="109">
        <v>3</v>
      </c>
      <c r="H535" s="109" t="b">
        <v>1</v>
      </c>
      <c r="I535" s="108" t="s">
        <v>3208</v>
      </c>
      <c r="J535" s="108" t="s">
        <v>3903</v>
      </c>
      <c r="K535" s="110">
        <v>1</v>
      </c>
    </row>
    <row r="536" spans="1:11" x14ac:dyDescent="0.3">
      <c r="A536" s="108" t="s">
        <v>1247</v>
      </c>
      <c r="B536" s="108" t="s">
        <v>1250</v>
      </c>
      <c r="C536" s="110" t="s">
        <v>3902</v>
      </c>
      <c r="D536" s="108" t="s">
        <v>1251</v>
      </c>
      <c r="E536" s="108"/>
      <c r="F536" s="109">
        <v>3</v>
      </c>
      <c r="G536" s="109">
        <v>3</v>
      </c>
      <c r="H536" s="109" t="b">
        <v>1</v>
      </c>
      <c r="I536" s="108" t="s">
        <v>3208</v>
      </c>
      <c r="J536" s="108" t="s">
        <v>3904</v>
      </c>
      <c r="K536" s="110"/>
    </row>
    <row r="537" spans="1:11" x14ac:dyDescent="0.3">
      <c r="A537" s="108" t="s">
        <v>1247</v>
      </c>
      <c r="B537" s="108" t="s">
        <v>575</v>
      </c>
      <c r="C537" s="110" t="s">
        <v>3905</v>
      </c>
      <c r="D537" s="108" t="s">
        <v>1253</v>
      </c>
      <c r="E537" s="108" t="s">
        <v>3207</v>
      </c>
      <c r="F537" s="109">
        <v>1</v>
      </c>
      <c r="G537" s="109">
        <v>2</v>
      </c>
      <c r="H537" s="109" t="b">
        <v>1</v>
      </c>
      <c r="I537" s="108" t="s">
        <v>3208</v>
      </c>
      <c r="J537" s="108" t="s">
        <v>1254</v>
      </c>
      <c r="K537" s="110"/>
    </row>
    <row r="538" spans="1:11" x14ac:dyDescent="0.3">
      <c r="A538" s="108" t="s">
        <v>1247</v>
      </c>
      <c r="B538" s="108" t="s">
        <v>575</v>
      </c>
      <c r="C538" s="110" t="s">
        <v>3905</v>
      </c>
      <c r="D538" s="108" t="s">
        <v>1253</v>
      </c>
      <c r="E538" s="108"/>
      <c r="F538" s="109">
        <v>2</v>
      </c>
      <c r="G538" s="109">
        <v>2</v>
      </c>
      <c r="H538" s="109" t="b">
        <v>1</v>
      </c>
      <c r="I538" s="108" t="s">
        <v>3208</v>
      </c>
      <c r="J538" s="108" t="s">
        <v>3906</v>
      </c>
      <c r="K538" s="110"/>
    </row>
    <row r="539" spans="1:11" x14ac:dyDescent="0.3">
      <c r="A539" s="108" t="s">
        <v>1247</v>
      </c>
      <c r="B539" s="108" t="s">
        <v>546</v>
      </c>
      <c r="C539" s="110" t="s">
        <v>3907</v>
      </c>
      <c r="D539" s="108" t="s">
        <v>1255</v>
      </c>
      <c r="E539" s="108"/>
      <c r="F539" s="109">
        <v>1</v>
      </c>
      <c r="G539" s="109">
        <v>2</v>
      </c>
      <c r="H539" s="109" t="b">
        <v>1</v>
      </c>
      <c r="I539" s="108" t="s">
        <v>3208</v>
      </c>
      <c r="J539" s="108" t="s">
        <v>3908</v>
      </c>
      <c r="K539" s="110"/>
    </row>
    <row r="540" spans="1:11" x14ac:dyDescent="0.3">
      <c r="A540" s="108" t="s">
        <v>1247</v>
      </c>
      <c r="B540" s="108" t="s">
        <v>546</v>
      </c>
      <c r="C540" s="110" t="s">
        <v>3907</v>
      </c>
      <c r="D540" s="108" t="s">
        <v>1255</v>
      </c>
      <c r="E540" s="108"/>
      <c r="F540" s="109">
        <v>2</v>
      </c>
      <c r="G540" s="109">
        <v>2</v>
      </c>
      <c r="H540" s="109" t="b">
        <v>1</v>
      </c>
      <c r="I540" s="108" t="s">
        <v>3208</v>
      </c>
      <c r="J540" s="108" t="s">
        <v>3909</v>
      </c>
      <c r="K540" s="110"/>
    </row>
    <row r="541" spans="1:11" x14ac:dyDescent="0.3">
      <c r="A541" s="108" t="s">
        <v>1257</v>
      </c>
      <c r="B541" s="108" t="s">
        <v>820</v>
      </c>
      <c r="C541" s="110" t="s">
        <v>3910</v>
      </c>
      <c r="D541" s="108" t="s">
        <v>1262</v>
      </c>
      <c r="E541" s="108"/>
      <c r="F541" s="109">
        <v>1</v>
      </c>
      <c r="G541" s="109">
        <v>1</v>
      </c>
      <c r="H541" s="109" t="b">
        <v>1</v>
      </c>
      <c r="I541" s="108" t="s">
        <v>3208</v>
      </c>
      <c r="J541" s="108" t="s">
        <v>3911</v>
      </c>
      <c r="K541" s="110"/>
    </row>
    <row r="542" spans="1:11" x14ac:dyDescent="0.3">
      <c r="A542" s="108" t="s">
        <v>1257</v>
      </c>
      <c r="B542" s="108" t="s">
        <v>498</v>
      </c>
      <c r="C542" s="110" t="s">
        <v>3912</v>
      </c>
      <c r="D542" s="108" t="s">
        <v>1265</v>
      </c>
      <c r="E542" s="108"/>
      <c r="F542" s="109">
        <v>1</v>
      </c>
      <c r="G542" s="109">
        <v>1</v>
      </c>
      <c r="H542" s="109" t="b">
        <v>1</v>
      </c>
      <c r="I542" s="108" t="s">
        <v>3208</v>
      </c>
      <c r="J542" s="108" t="s">
        <v>3913</v>
      </c>
      <c r="K542" s="110"/>
    </row>
    <row r="543" spans="1:11" x14ac:dyDescent="0.3">
      <c r="A543" s="108" t="s">
        <v>1257</v>
      </c>
      <c r="B543" s="108" t="s">
        <v>604</v>
      </c>
      <c r="C543" s="110" t="s">
        <v>3914</v>
      </c>
      <c r="D543" s="108" t="s">
        <v>1120</v>
      </c>
      <c r="E543" s="108"/>
      <c r="F543" s="109">
        <v>1</v>
      </c>
      <c r="G543" s="109">
        <v>1</v>
      </c>
      <c r="H543" s="109" t="b">
        <v>1</v>
      </c>
      <c r="I543" s="108" t="s">
        <v>3208</v>
      </c>
      <c r="J543" s="108" t="s">
        <v>3915</v>
      </c>
      <c r="K543" s="110"/>
    </row>
    <row r="544" spans="1:11" x14ac:dyDescent="0.3">
      <c r="A544" s="108" t="s">
        <v>1257</v>
      </c>
      <c r="B544" s="108" t="s">
        <v>548</v>
      </c>
      <c r="C544" s="110" t="s">
        <v>3916</v>
      </c>
      <c r="D544" s="108" t="s">
        <v>1261</v>
      </c>
      <c r="E544" s="108"/>
      <c r="F544" s="109">
        <v>1</v>
      </c>
      <c r="G544" s="109">
        <v>1</v>
      </c>
      <c r="H544" s="109" t="b">
        <v>1</v>
      </c>
      <c r="I544" s="108" t="s">
        <v>3208</v>
      </c>
      <c r="J544" s="108" t="s">
        <v>3917</v>
      </c>
      <c r="K544" s="110"/>
    </row>
    <row r="545" spans="1:11" x14ac:dyDescent="0.3">
      <c r="A545" s="108" t="s">
        <v>1257</v>
      </c>
      <c r="B545" s="108" t="s">
        <v>636</v>
      </c>
      <c r="C545" s="110" t="s">
        <v>3918</v>
      </c>
      <c r="D545" s="108" t="s">
        <v>1260</v>
      </c>
      <c r="E545" s="108"/>
      <c r="F545" s="109">
        <v>1</v>
      </c>
      <c r="G545" s="109">
        <v>2</v>
      </c>
      <c r="H545" s="109" t="b">
        <v>1</v>
      </c>
      <c r="I545" s="108" t="s">
        <v>3208</v>
      </c>
      <c r="J545" s="108" t="s">
        <v>3919</v>
      </c>
      <c r="K545" s="110"/>
    </row>
    <row r="546" spans="1:11" x14ac:dyDescent="0.3">
      <c r="A546" s="108" t="s">
        <v>1257</v>
      </c>
      <c r="B546" s="108" t="s">
        <v>636</v>
      </c>
      <c r="C546" s="110" t="s">
        <v>3918</v>
      </c>
      <c r="D546" s="108" t="s">
        <v>1260</v>
      </c>
      <c r="E546" s="108"/>
      <c r="F546" s="109">
        <v>2</v>
      </c>
      <c r="G546" s="109">
        <v>2</v>
      </c>
      <c r="H546" s="109" t="b">
        <v>1</v>
      </c>
      <c r="I546" s="108" t="s">
        <v>3208</v>
      </c>
      <c r="J546" s="108" t="s">
        <v>3920</v>
      </c>
      <c r="K546" s="110"/>
    </row>
    <row r="547" spans="1:11" x14ac:dyDescent="0.3">
      <c r="A547" s="108" t="s">
        <v>1257</v>
      </c>
      <c r="B547" s="108" t="s">
        <v>823</v>
      </c>
      <c r="C547" s="110" t="s">
        <v>3921</v>
      </c>
      <c r="D547" s="108" t="s">
        <v>1272</v>
      </c>
      <c r="E547" s="108" t="s">
        <v>3207</v>
      </c>
      <c r="F547" s="109">
        <v>1</v>
      </c>
      <c r="G547" s="109">
        <v>1</v>
      </c>
      <c r="H547" s="109" t="b">
        <v>1</v>
      </c>
      <c r="I547" s="108" t="s">
        <v>3208</v>
      </c>
      <c r="J547" s="108" t="s">
        <v>1273</v>
      </c>
      <c r="K547" s="110"/>
    </row>
    <row r="548" spans="1:11" x14ac:dyDescent="0.3">
      <c r="A548" s="108" t="s">
        <v>1257</v>
      </c>
      <c r="B548" s="108" t="s">
        <v>525</v>
      </c>
      <c r="C548" s="110" t="s">
        <v>3922</v>
      </c>
      <c r="D548" s="108" t="s">
        <v>1264</v>
      </c>
      <c r="E548" s="108"/>
      <c r="F548" s="109">
        <v>1</v>
      </c>
      <c r="G548" s="109">
        <v>1</v>
      </c>
      <c r="H548" s="109" t="b">
        <v>1</v>
      </c>
      <c r="I548" s="108" t="s">
        <v>3208</v>
      </c>
      <c r="J548" s="108" t="s">
        <v>3923</v>
      </c>
      <c r="K548" s="110"/>
    </row>
    <row r="549" spans="1:11" x14ac:dyDescent="0.3">
      <c r="A549" s="108" t="s">
        <v>1257</v>
      </c>
      <c r="B549" s="108" t="s">
        <v>596</v>
      </c>
      <c r="C549" s="110" t="s">
        <v>3924</v>
      </c>
      <c r="D549" s="108" t="s">
        <v>1259</v>
      </c>
      <c r="E549" s="108"/>
      <c r="F549" s="109">
        <v>1</v>
      </c>
      <c r="G549" s="109">
        <v>2</v>
      </c>
      <c r="H549" s="109" t="b">
        <v>1</v>
      </c>
      <c r="I549" s="108" t="s">
        <v>3208</v>
      </c>
      <c r="J549" s="108" t="s">
        <v>3925</v>
      </c>
      <c r="K549" s="110"/>
    </row>
    <row r="550" spans="1:11" x14ac:dyDescent="0.3">
      <c r="A550" s="108" t="s">
        <v>1257</v>
      </c>
      <c r="B550" s="108" t="s">
        <v>596</v>
      </c>
      <c r="C550" s="110" t="s">
        <v>3924</v>
      </c>
      <c r="D550" s="108" t="s">
        <v>1259</v>
      </c>
      <c r="E550" s="108"/>
      <c r="F550" s="109">
        <v>2</v>
      </c>
      <c r="G550" s="109">
        <v>2</v>
      </c>
      <c r="H550" s="109" t="b">
        <v>1</v>
      </c>
      <c r="I550" s="108" t="s">
        <v>3208</v>
      </c>
      <c r="J550" s="108" t="s">
        <v>3926</v>
      </c>
      <c r="K550" s="110"/>
    </row>
    <row r="551" spans="1:11" x14ac:dyDescent="0.3">
      <c r="A551" s="108" t="s">
        <v>1257</v>
      </c>
      <c r="B551" s="108" t="s">
        <v>503</v>
      </c>
      <c r="C551" s="110" t="s">
        <v>3927</v>
      </c>
      <c r="D551" s="108" t="s">
        <v>1263</v>
      </c>
      <c r="E551" s="108"/>
      <c r="F551" s="109">
        <v>1</v>
      </c>
      <c r="G551" s="109">
        <v>1</v>
      </c>
      <c r="H551" s="109" t="b">
        <v>1</v>
      </c>
      <c r="I551" s="108" t="s">
        <v>3208</v>
      </c>
      <c r="J551" s="108" t="s">
        <v>3928</v>
      </c>
      <c r="K551" s="110"/>
    </row>
    <row r="552" spans="1:11" x14ac:dyDescent="0.3">
      <c r="A552" s="108" t="s">
        <v>1257</v>
      </c>
      <c r="B552" s="108" t="s">
        <v>501</v>
      </c>
      <c r="C552" s="110" t="s">
        <v>3929</v>
      </c>
      <c r="D552" s="108" t="s">
        <v>536</v>
      </c>
      <c r="E552" s="108"/>
      <c r="F552" s="109">
        <v>1</v>
      </c>
      <c r="G552" s="109">
        <v>1</v>
      </c>
      <c r="H552" s="109" t="b">
        <v>1</v>
      </c>
      <c r="I552" s="108" t="s">
        <v>3208</v>
      </c>
      <c r="J552" s="108" t="s">
        <v>3930</v>
      </c>
      <c r="K552" s="110"/>
    </row>
    <row r="553" spans="1:11" x14ac:dyDescent="0.3">
      <c r="A553" s="108" t="s">
        <v>1257</v>
      </c>
      <c r="B553" s="108" t="s">
        <v>817</v>
      </c>
      <c r="C553" s="110" t="s">
        <v>3931</v>
      </c>
      <c r="D553" s="108" t="s">
        <v>1258</v>
      </c>
      <c r="E553" s="108"/>
      <c r="F553" s="109">
        <v>1</v>
      </c>
      <c r="G553" s="109">
        <v>2</v>
      </c>
      <c r="H553" s="109" t="b">
        <v>1</v>
      </c>
      <c r="I553" s="108" t="s">
        <v>3208</v>
      </c>
      <c r="J553" s="108" t="s">
        <v>3932</v>
      </c>
      <c r="K553" s="110"/>
    </row>
    <row r="554" spans="1:11" x14ac:dyDescent="0.3">
      <c r="A554" s="108" t="s">
        <v>1257</v>
      </c>
      <c r="B554" s="108" t="s">
        <v>817</v>
      </c>
      <c r="C554" s="110" t="s">
        <v>3931</v>
      </c>
      <c r="D554" s="108" t="s">
        <v>1258</v>
      </c>
      <c r="E554" s="108"/>
      <c r="F554" s="109">
        <v>2</v>
      </c>
      <c r="G554" s="109">
        <v>2</v>
      </c>
      <c r="H554" s="109" t="b">
        <v>1</v>
      </c>
      <c r="I554" s="108" t="s">
        <v>3208</v>
      </c>
      <c r="J554" s="108" t="s">
        <v>3933</v>
      </c>
      <c r="K554" s="110"/>
    </row>
    <row r="555" spans="1:11" x14ac:dyDescent="0.3">
      <c r="A555" s="108" t="s">
        <v>1274</v>
      </c>
      <c r="B555" s="108" t="s">
        <v>1277</v>
      </c>
      <c r="C555" s="110" t="s">
        <v>3934</v>
      </c>
      <c r="D555" s="108" t="s">
        <v>1112</v>
      </c>
      <c r="E555" s="108"/>
      <c r="F555" s="109">
        <v>1</v>
      </c>
      <c r="G555" s="109">
        <v>2</v>
      </c>
      <c r="H555" s="109" t="b">
        <v>1</v>
      </c>
      <c r="I555" s="108" t="s">
        <v>3208</v>
      </c>
      <c r="J555" s="108" t="s">
        <v>3935</v>
      </c>
      <c r="K555" s="110"/>
    </row>
    <row r="556" spans="1:11" x14ac:dyDescent="0.3">
      <c r="A556" s="108" t="s">
        <v>1274</v>
      </c>
      <c r="B556" s="108" t="s">
        <v>1277</v>
      </c>
      <c r="C556" s="110" t="s">
        <v>3934</v>
      </c>
      <c r="D556" s="108" t="s">
        <v>1112</v>
      </c>
      <c r="E556" s="108"/>
      <c r="F556" s="109">
        <v>2</v>
      </c>
      <c r="G556" s="109">
        <v>2</v>
      </c>
      <c r="H556" s="109" t="b">
        <v>1</v>
      </c>
      <c r="I556" s="108" t="s">
        <v>3208</v>
      </c>
      <c r="J556" s="108" t="s">
        <v>3936</v>
      </c>
      <c r="K556" s="110"/>
    </row>
    <row r="557" spans="1:11" x14ac:dyDescent="0.3">
      <c r="A557" s="108" t="s">
        <v>1274</v>
      </c>
      <c r="B557" s="108" t="s">
        <v>1035</v>
      </c>
      <c r="C557" s="110" t="s">
        <v>3937</v>
      </c>
      <c r="D557" s="108" t="s">
        <v>1276</v>
      </c>
      <c r="E557" s="108"/>
      <c r="F557" s="109">
        <v>1</v>
      </c>
      <c r="G557" s="109">
        <v>2</v>
      </c>
      <c r="H557" s="109" t="b">
        <v>1</v>
      </c>
      <c r="I557" s="108" t="s">
        <v>3208</v>
      </c>
      <c r="J557" s="108" t="s">
        <v>3938</v>
      </c>
      <c r="K557" s="110"/>
    </row>
    <row r="558" spans="1:11" x14ac:dyDescent="0.3">
      <c r="A558" s="108" t="s">
        <v>1274</v>
      </c>
      <c r="B558" s="108" t="s">
        <v>1035</v>
      </c>
      <c r="C558" s="110" t="s">
        <v>3937</v>
      </c>
      <c r="D558" s="108" t="s">
        <v>1276</v>
      </c>
      <c r="E558" s="108"/>
      <c r="F558" s="109">
        <v>2</v>
      </c>
      <c r="G558" s="109">
        <v>2</v>
      </c>
      <c r="H558" s="109" t="b">
        <v>1</v>
      </c>
      <c r="I558" s="108" t="s">
        <v>3208</v>
      </c>
      <c r="J558" s="108" t="s">
        <v>3939</v>
      </c>
      <c r="K558" s="110"/>
    </row>
    <row r="559" spans="1:11" x14ac:dyDescent="0.3">
      <c r="A559" s="108" t="s">
        <v>1274</v>
      </c>
      <c r="B559" s="108" t="s">
        <v>525</v>
      </c>
      <c r="C559" s="110" t="s">
        <v>3940</v>
      </c>
      <c r="D559" s="108" t="s">
        <v>1280</v>
      </c>
      <c r="E559" s="108"/>
      <c r="F559" s="109">
        <v>1</v>
      </c>
      <c r="G559" s="109">
        <v>1</v>
      </c>
      <c r="H559" s="109" t="b">
        <v>1</v>
      </c>
      <c r="I559" s="108" t="s">
        <v>3208</v>
      </c>
      <c r="J559" s="108" t="s">
        <v>3941</v>
      </c>
      <c r="K559" s="110"/>
    </row>
    <row r="560" spans="1:11" x14ac:dyDescent="0.3">
      <c r="A560" s="108" t="s">
        <v>1274</v>
      </c>
      <c r="B560" s="108" t="s">
        <v>922</v>
      </c>
      <c r="C560" s="110" t="s">
        <v>3942</v>
      </c>
      <c r="D560" s="108" t="s">
        <v>1275</v>
      </c>
      <c r="E560" s="108"/>
      <c r="F560" s="109">
        <v>1</v>
      </c>
      <c r="G560" s="109">
        <v>2</v>
      </c>
      <c r="H560" s="109" t="b">
        <v>1</v>
      </c>
      <c r="I560" s="108" t="s">
        <v>3208</v>
      </c>
      <c r="J560" s="108" t="s">
        <v>3943</v>
      </c>
      <c r="K560" s="110"/>
    </row>
    <row r="561" spans="1:11" x14ac:dyDescent="0.3">
      <c r="A561" s="108" t="s">
        <v>1274</v>
      </c>
      <c r="B561" s="108" t="s">
        <v>922</v>
      </c>
      <c r="C561" s="110" t="s">
        <v>3942</v>
      </c>
      <c r="D561" s="108" t="s">
        <v>1275</v>
      </c>
      <c r="E561" s="108"/>
      <c r="F561" s="109">
        <v>2</v>
      </c>
      <c r="G561" s="109">
        <v>2</v>
      </c>
      <c r="H561" s="109" t="b">
        <v>1</v>
      </c>
      <c r="I561" s="108" t="s">
        <v>3208</v>
      </c>
      <c r="J561" s="108" t="s">
        <v>3944</v>
      </c>
      <c r="K561" s="110"/>
    </row>
    <row r="562" spans="1:11" x14ac:dyDescent="0.3">
      <c r="A562" s="108" t="s">
        <v>1274</v>
      </c>
      <c r="B562" s="108" t="s">
        <v>533</v>
      </c>
      <c r="C562" s="110" t="s">
        <v>3945</v>
      </c>
      <c r="D562" s="108" t="s">
        <v>1105</v>
      </c>
      <c r="E562" s="108"/>
      <c r="F562" s="109">
        <v>1</v>
      </c>
      <c r="G562" s="109">
        <v>2</v>
      </c>
      <c r="H562" s="109" t="b">
        <v>1</v>
      </c>
      <c r="I562" s="108" t="s">
        <v>3208</v>
      </c>
      <c r="J562" s="108" t="s">
        <v>3946</v>
      </c>
      <c r="K562" s="110"/>
    </row>
    <row r="563" spans="1:11" x14ac:dyDescent="0.3">
      <c r="A563" s="108" t="s">
        <v>1274</v>
      </c>
      <c r="B563" s="108" t="s">
        <v>533</v>
      </c>
      <c r="C563" s="110" t="s">
        <v>3945</v>
      </c>
      <c r="D563" s="108" t="s">
        <v>1105</v>
      </c>
      <c r="E563" s="108"/>
      <c r="F563" s="109">
        <v>2</v>
      </c>
      <c r="G563" s="109">
        <v>2</v>
      </c>
      <c r="H563" s="109" t="b">
        <v>1</v>
      </c>
      <c r="I563" s="108" t="s">
        <v>3208</v>
      </c>
      <c r="J563" s="108" t="s">
        <v>3947</v>
      </c>
      <c r="K563" s="110"/>
    </row>
    <row r="564" spans="1:11" x14ac:dyDescent="0.3">
      <c r="A564" s="108" t="s">
        <v>1274</v>
      </c>
      <c r="B564" s="108" t="s">
        <v>746</v>
      </c>
      <c r="C564" s="110" t="s">
        <v>3948</v>
      </c>
      <c r="D564" s="108" t="s">
        <v>1278</v>
      </c>
      <c r="E564" s="108" t="s">
        <v>3207</v>
      </c>
      <c r="F564" s="109">
        <v>1</v>
      </c>
      <c r="G564" s="109">
        <v>1</v>
      </c>
      <c r="H564" s="109" t="b">
        <v>1</v>
      </c>
      <c r="I564" s="108" t="s">
        <v>3208</v>
      </c>
      <c r="J564" s="108" t="s">
        <v>1279</v>
      </c>
      <c r="K564" s="110"/>
    </row>
    <row r="565" spans="1:11" x14ac:dyDescent="0.3">
      <c r="A565" s="108" t="s">
        <v>1293</v>
      </c>
      <c r="B565" s="108" t="s">
        <v>498</v>
      </c>
      <c r="C565" s="110" t="s">
        <v>3949</v>
      </c>
      <c r="D565" s="108" t="s">
        <v>1307</v>
      </c>
      <c r="E565" s="108" t="s">
        <v>3207</v>
      </c>
      <c r="F565" s="109">
        <v>1</v>
      </c>
      <c r="G565" s="109">
        <v>1</v>
      </c>
      <c r="H565" s="109" t="b">
        <v>1</v>
      </c>
      <c r="I565" s="108" t="s">
        <v>3208</v>
      </c>
      <c r="J565" s="108" t="s">
        <v>1308</v>
      </c>
      <c r="K565" s="110"/>
    </row>
    <row r="566" spans="1:11" x14ac:dyDescent="0.3">
      <c r="A566" s="108" t="s">
        <v>1293</v>
      </c>
      <c r="B566" s="108" t="s">
        <v>506</v>
      </c>
      <c r="C566" s="110" t="s">
        <v>3950</v>
      </c>
      <c r="D566" s="108" t="s">
        <v>1297</v>
      </c>
      <c r="E566" s="108" t="s">
        <v>3207</v>
      </c>
      <c r="F566" s="109">
        <v>1</v>
      </c>
      <c r="G566" s="109">
        <v>2</v>
      </c>
      <c r="H566" s="109" t="b">
        <v>1</v>
      </c>
      <c r="I566" s="108" t="s">
        <v>3208</v>
      </c>
      <c r="J566" s="108" t="s">
        <v>1298</v>
      </c>
      <c r="K566" s="110"/>
    </row>
    <row r="567" spans="1:11" x14ac:dyDescent="0.3">
      <c r="A567" s="108" t="s">
        <v>1293</v>
      </c>
      <c r="B567" s="108" t="s">
        <v>506</v>
      </c>
      <c r="C567" s="110" t="s">
        <v>3950</v>
      </c>
      <c r="D567" s="108" t="s">
        <v>1297</v>
      </c>
      <c r="E567" s="108"/>
      <c r="F567" s="109">
        <v>2</v>
      </c>
      <c r="G567" s="109">
        <v>2</v>
      </c>
      <c r="H567" s="109" t="b">
        <v>1</v>
      </c>
      <c r="I567" s="108" t="s">
        <v>3208</v>
      </c>
      <c r="J567" s="108" t="s">
        <v>3951</v>
      </c>
      <c r="K567" s="110"/>
    </row>
    <row r="568" spans="1:11" x14ac:dyDescent="0.3">
      <c r="A568" s="108" t="s">
        <v>1293</v>
      </c>
      <c r="B568" s="108" t="s">
        <v>636</v>
      </c>
      <c r="C568" s="110" t="s">
        <v>3952</v>
      </c>
      <c r="D568" s="108" t="s">
        <v>1309</v>
      </c>
      <c r="E568" s="108" t="s">
        <v>3207</v>
      </c>
      <c r="F568" s="109">
        <v>1</v>
      </c>
      <c r="G568" s="109">
        <v>1</v>
      </c>
      <c r="H568" s="109" t="b">
        <v>1</v>
      </c>
      <c r="I568" s="108" t="s">
        <v>3208</v>
      </c>
      <c r="J568" s="108" t="s">
        <v>1310</v>
      </c>
      <c r="K568" s="110"/>
    </row>
    <row r="569" spans="1:11" x14ac:dyDescent="0.3">
      <c r="A569" s="108" t="s">
        <v>1293</v>
      </c>
      <c r="B569" s="108" t="s">
        <v>520</v>
      </c>
      <c r="C569" s="110" t="s">
        <v>3953</v>
      </c>
      <c r="D569" s="108" t="s">
        <v>1299</v>
      </c>
      <c r="E569" s="108"/>
      <c r="F569" s="109">
        <v>1</v>
      </c>
      <c r="G569" s="109">
        <v>2</v>
      </c>
      <c r="H569" s="109" t="b">
        <v>1</v>
      </c>
      <c r="I569" s="108" t="s">
        <v>3208</v>
      </c>
      <c r="J569" s="108" t="s">
        <v>3954</v>
      </c>
      <c r="K569" s="110"/>
    </row>
    <row r="570" spans="1:11" x14ac:dyDescent="0.3">
      <c r="A570" s="108" t="s">
        <v>1293</v>
      </c>
      <c r="B570" s="108" t="s">
        <v>520</v>
      </c>
      <c r="C570" s="110" t="s">
        <v>3953</v>
      </c>
      <c r="D570" s="108" t="s">
        <v>1299</v>
      </c>
      <c r="E570" s="108"/>
      <c r="F570" s="109">
        <v>2</v>
      </c>
      <c r="G570" s="109">
        <v>2</v>
      </c>
      <c r="H570" s="109" t="b">
        <v>1</v>
      </c>
      <c r="I570" s="108" t="s">
        <v>3208</v>
      </c>
      <c r="J570" s="108" t="s">
        <v>3955</v>
      </c>
      <c r="K570" s="110"/>
    </row>
    <row r="571" spans="1:11" x14ac:dyDescent="0.3">
      <c r="A571" s="108" t="s">
        <v>1293</v>
      </c>
      <c r="B571" s="108" t="s">
        <v>514</v>
      </c>
      <c r="C571" s="110" t="s">
        <v>3956</v>
      </c>
      <c r="D571" s="108" t="s">
        <v>1303</v>
      </c>
      <c r="E571" s="108" t="s">
        <v>3207</v>
      </c>
      <c r="F571" s="109">
        <v>1</v>
      </c>
      <c r="G571" s="109">
        <v>1</v>
      </c>
      <c r="H571" s="109" t="b">
        <v>1</v>
      </c>
      <c r="I571" s="108" t="s">
        <v>3208</v>
      </c>
      <c r="J571" s="108" t="s">
        <v>1304</v>
      </c>
      <c r="K571" s="110"/>
    </row>
    <row r="572" spans="1:11" x14ac:dyDescent="0.3">
      <c r="A572" s="108" t="s">
        <v>1293</v>
      </c>
      <c r="B572" s="108" t="s">
        <v>1300</v>
      </c>
      <c r="C572" s="110" t="s">
        <v>3957</v>
      </c>
      <c r="D572" s="108" t="s">
        <v>1301</v>
      </c>
      <c r="E572" s="108" t="s">
        <v>3207</v>
      </c>
      <c r="F572" s="109">
        <v>1</v>
      </c>
      <c r="G572" s="109">
        <v>1</v>
      </c>
      <c r="H572" s="109" t="b">
        <v>1</v>
      </c>
      <c r="I572" s="108" t="s">
        <v>3208</v>
      </c>
      <c r="J572" s="108" t="s">
        <v>1302</v>
      </c>
      <c r="K572" s="110"/>
    </row>
    <row r="573" spans="1:11" x14ac:dyDescent="0.3">
      <c r="A573" s="108" t="s">
        <v>1293</v>
      </c>
      <c r="B573" s="108" t="s">
        <v>583</v>
      </c>
      <c r="C573" s="110" t="s">
        <v>3958</v>
      </c>
      <c r="D573" s="108" t="s">
        <v>1305</v>
      </c>
      <c r="E573" s="108" t="s">
        <v>3207</v>
      </c>
      <c r="F573" s="109">
        <v>1</v>
      </c>
      <c r="G573" s="109">
        <v>1</v>
      </c>
      <c r="H573" s="109" t="b">
        <v>1</v>
      </c>
      <c r="I573" s="108" t="s">
        <v>3208</v>
      </c>
      <c r="J573" s="108" t="s">
        <v>1306</v>
      </c>
      <c r="K573" s="110"/>
    </row>
    <row r="574" spans="1:11" x14ac:dyDescent="0.3">
      <c r="A574" s="108" t="s">
        <v>1293</v>
      </c>
      <c r="B574" s="108" t="s">
        <v>1294</v>
      </c>
      <c r="C574" s="110" t="s">
        <v>3959</v>
      </c>
      <c r="D574" s="108" t="s">
        <v>1295</v>
      </c>
      <c r="E574" s="108" t="s">
        <v>3207</v>
      </c>
      <c r="F574" s="109">
        <v>1</v>
      </c>
      <c r="G574" s="109">
        <v>2</v>
      </c>
      <c r="H574" s="109" t="b">
        <v>1</v>
      </c>
      <c r="I574" s="108" t="s">
        <v>3208</v>
      </c>
      <c r="J574" s="108" t="s">
        <v>1296</v>
      </c>
      <c r="K574" s="110"/>
    </row>
    <row r="575" spans="1:11" x14ac:dyDescent="0.3">
      <c r="A575" s="108" t="s">
        <v>1293</v>
      </c>
      <c r="B575" s="108" t="s">
        <v>1294</v>
      </c>
      <c r="C575" s="110" t="s">
        <v>3959</v>
      </c>
      <c r="D575" s="108" t="s">
        <v>1295</v>
      </c>
      <c r="E575" s="108"/>
      <c r="F575" s="109">
        <v>2</v>
      </c>
      <c r="G575" s="109">
        <v>2</v>
      </c>
      <c r="H575" s="109" t="b">
        <v>1</v>
      </c>
      <c r="I575" s="108" t="s">
        <v>3208</v>
      </c>
      <c r="J575" s="108" t="s">
        <v>3960</v>
      </c>
      <c r="K575" s="110"/>
    </row>
    <row r="576" spans="1:11" x14ac:dyDescent="0.3">
      <c r="A576" s="108" t="s">
        <v>1312</v>
      </c>
      <c r="B576" s="108" t="s">
        <v>665</v>
      </c>
      <c r="C576" s="110" t="s">
        <v>3961</v>
      </c>
      <c r="D576" s="108" t="s">
        <v>1314</v>
      </c>
      <c r="E576" s="108"/>
      <c r="F576" s="109">
        <v>1</v>
      </c>
      <c r="G576" s="109">
        <v>3</v>
      </c>
      <c r="H576" s="109" t="b">
        <v>1</v>
      </c>
      <c r="I576" s="108" t="s">
        <v>3208</v>
      </c>
      <c r="J576" s="108" t="s">
        <v>3962</v>
      </c>
      <c r="K576" s="110"/>
    </row>
    <row r="577" spans="1:11" x14ac:dyDescent="0.3">
      <c r="A577" s="108" t="s">
        <v>1312</v>
      </c>
      <c r="B577" s="108" t="s">
        <v>665</v>
      </c>
      <c r="C577" s="110" t="s">
        <v>3961</v>
      </c>
      <c r="D577" s="108" t="s">
        <v>1314</v>
      </c>
      <c r="E577" s="108"/>
      <c r="F577" s="109">
        <v>2</v>
      </c>
      <c r="G577" s="109">
        <v>3</v>
      </c>
      <c r="H577" s="109" t="b">
        <v>1</v>
      </c>
      <c r="I577" s="108" t="s">
        <v>3208</v>
      </c>
      <c r="J577" s="108" t="s">
        <v>3963</v>
      </c>
      <c r="K577" s="110"/>
    </row>
    <row r="578" spans="1:11" x14ac:dyDescent="0.3">
      <c r="A578" s="108" t="s">
        <v>1312</v>
      </c>
      <c r="B578" s="108" t="s">
        <v>665</v>
      </c>
      <c r="C578" s="110" t="s">
        <v>3961</v>
      </c>
      <c r="D578" s="108" t="s">
        <v>1314</v>
      </c>
      <c r="E578" s="108"/>
      <c r="F578" s="109">
        <v>3</v>
      </c>
      <c r="G578" s="109">
        <v>3</v>
      </c>
      <c r="H578" s="109" t="b">
        <v>1</v>
      </c>
      <c r="I578" s="108" t="s">
        <v>3208</v>
      </c>
      <c r="J578" s="108" t="s">
        <v>3964</v>
      </c>
      <c r="K578" s="110"/>
    </row>
    <row r="579" spans="1:11" x14ac:dyDescent="0.3">
      <c r="A579" s="108" t="s">
        <v>1312</v>
      </c>
      <c r="B579" s="108" t="s">
        <v>525</v>
      </c>
      <c r="C579" s="110" t="s">
        <v>3965</v>
      </c>
      <c r="D579" s="108" t="s">
        <v>1081</v>
      </c>
      <c r="E579" s="108" t="s">
        <v>3207</v>
      </c>
      <c r="F579" s="109">
        <v>1</v>
      </c>
      <c r="G579" s="109">
        <v>1</v>
      </c>
      <c r="H579" s="109" t="b">
        <v>1</v>
      </c>
      <c r="I579" s="108" t="s">
        <v>3208</v>
      </c>
      <c r="J579" s="108" t="s">
        <v>1318</v>
      </c>
      <c r="K579" s="110"/>
    </row>
    <row r="580" spans="1:11" x14ac:dyDescent="0.3">
      <c r="A580" s="108" t="s">
        <v>1312</v>
      </c>
      <c r="B580" s="108" t="s">
        <v>503</v>
      </c>
      <c r="C580" s="110" t="s">
        <v>3966</v>
      </c>
      <c r="D580" s="108" t="s">
        <v>1315</v>
      </c>
      <c r="E580" s="108"/>
      <c r="F580" s="109">
        <v>1</v>
      </c>
      <c r="G580" s="109">
        <v>1</v>
      </c>
      <c r="H580" s="109" t="b">
        <v>1</v>
      </c>
      <c r="I580" s="108" t="s">
        <v>3208</v>
      </c>
      <c r="J580" s="108" t="s">
        <v>3967</v>
      </c>
      <c r="K580" s="110"/>
    </row>
    <row r="581" spans="1:11" x14ac:dyDescent="0.3">
      <c r="A581" s="108" t="s">
        <v>1312</v>
      </c>
      <c r="B581" s="108" t="s">
        <v>501</v>
      </c>
      <c r="C581" s="110" t="s">
        <v>3968</v>
      </c>
      <c r="D581" s="108" t="s">
        <v>1316</v>
      </c>
      <c r="E581" s="108" t="s">
        <v>3207</v>
      </c>
      <c r="F581" s="109">
        <v>1</v>
      </c>
      <c r="G581" s="109">
        <v>1</v>
      </c>
      <c r="H581" s="109" t="b">
        <v>1</v>
      </c>
      <c r="I581" s="108" t="s">
        <v>3208</v>
      </c>
      <c r="J581" s="108" t="s">
        <v>1317</v>
      </c>
      <c r="K581" s="110"/>
    </row>
    <row r="582" spans="1:11" x14ac:dyDescent="0.3">
      <c r="A582" s="108" t="s">
        <v>1312</v>
      </c>
      <c r="B582" s="108" t="s">
        <v>583</v>
      </c>
      <c r="C582" s="110" t="s">
        <v>3969</v>
      </c>
      <c r="D582" s="108" t="s">
        <v>1313</v>
      </c>
      <c r="E582" s="108"/>
      <c r="F582" s="109">
        <v>1</v>
      </c>
      <c r="G582" s="109">
        <v>4</v>
      </c>
      <c r="H582" s="109" t="b">
        <v>1</v>
      </c>
      <c r="I582" s="108" t="s">
        <v>3208</v>
      </c>
      <c r="J582" s="108" t="s">
        <v>3970</v>
      </c>
      <c r="K582" s="110"/>
    </row>
    <row r="583" spans="1:11" x14ac:dyDescent="0.3">
      <c r="A583" s="108" t="s">
        <v>1312</v>
      </c>
      <c r="B583" s="108" t="s">
        <v>583</v>
      </c>
      <c r="C583" s="110" t="s">
        <v>3969</v>
      </c>
      <c r="D583" s="108" t="s">
        <v>1313</v>
      </c>
      <c r="E583" s="108"/>
      <c r="F583" s="109">
        <v>2</v>
      </c>
      <c r="G583" s="109">
        <v>4</v>
      </c>
      <c r="H583" s="109" t="b">
        <v>1</v>
      </c>
      <c r="I583" s="108" t="s">
        <v>3208</v>
      </c>
      <c r="J583" s="108" t="s">
        <v>3971</v>
      </c>
      <c r="K583" s="110"/>
    </row>
    <row r="584" spans="1:11" x14ac:dyDescent="0.3">
      <c r="A584" s="108" t="s">
        <v>1312</v>
      </c>
      <c r="B584" s="108" t="s">
        <v>583</v>
      </c>
      <c r="C584" s="110" t="s">
        <v>3969</v>
      </c>
      <c r="D584" s="108" t="s">
        <v>1313</v>
      </c>
      <c r="E584" s="108"/>
      <c r="F584" s="109">
        <v>3</v>
      </c>
      <c r="G584" s="109">
        <v>4</v>
      </c>
      <c r="H584" s="109" t="b">
        <v>1</v>
      </c>
      <c r="I584" s="108" t="s">
        <v>3208</v>
      </c>
      <c r="J584" s="108" t="s">
        <v>3972</v>
      </c>
      <c r="K584" s="110"/>
    </row>
    <row r="585" spans="1:11" x14ac:dyDescent="0.3">
      <c r="A585" s="108" t="s">
        <v>1312</v>
      </c>
      <c r="B585" s="108" t="s">
        <v>583</v>
      </c>
      <c r="C585" s="110" t="s">
        <v>3969</v>
      </c>
      <c r="D585" s="108" t="s">
        <v>1313</v>
      </c>
      <c r="E585" s="108"/>
      <c r="F585" s="109">
        <v>4</v>
      </c>
      <c r="G585" s="109">
        <v>4</v>
      </c>
      <c r="H585" s="109" t="b">
        <v>1</v>
      </c>
      <c r="I585" s="108" t="s">
        <v>3208</v>
      </c>
      <c r="J585" s="108" t="s">
        <v>3973</v>
      </c>
      <c r="K585" s="110"/>
    </row>
    <row r="586" spans="1:11" x14ac:dyDescent="0.3">
      <c r="A586" s="108" t="s">
        <v>18</v>
      </c>
      <c r="B586" s="108" t="s">
        <v>548</v>
      </c>
      <c r="C586" s="110" t="s">
        <v>3974</v>
      </c>
      <c r="D586" s="108" t="s">
        <v>1323</v>
      </c>
      <c r="E586" s="108"/>
      <c r="F586" s="109">
        <v>1</v>
      </c>
      <c r="G586" s="109">
        <v>4</v>
      </c>
      <c r="H586" s="109" t="b">
        <v>1</v>
      </c>
      <c r="I586" s="108" t="s">
        <v>3208</v>
      </c>
      <c r="J586" s="108" t="s">
        <v>3975</v>
      </c>
      <c r="K586" s="110"/>
    </row>
    <row r="587" spans="1:11" x14ac:dyDescent="0.3">
      <c r="A587" s="108" t="s">
        <v>18</v>
      </c>
      <c r="B587" s="108" t="s">
        <v>548</v>
      </c>
      <c r="C587" s="110" t="s">
        <v>3974</v>
      </c>
      <c r="D587" s="108" t="s">
        <v>1323</v>
      </c>
      <c r="E587" s="108"/>
      <c r="F587" s="109">
        <v>2</v>
      </c>
      <c r="G587" s="109">
        <v>4</v>
      </c>
      <c r="H587" s="109" t="b">
        <v>1</v>
      </c>
      <c r="I587" s="108" t="s">
        <v>3208</v>
      </c>
      <c r="J587" s="108" t="s">
        <v>3976</v>
      </c>
      <c r="K587" s="110"/>
    </row>
    <row r="588" spans="1:11" x14ac:dyDescent="0.3">
      <c r="A588" s="108" t="s">
        <v>18</v>
      </c>
      <c r="B588" s="108" t="s">
        <v>548</v>
      </c>
      <c r="C588" s="110" t="s">
        <v>3974</v>
      </c>
      <c r="D588" s="108" t="s">
        <v>1323</v>
      </c>
      <c r="E588" s="108"/>
      <c r="F588" s="109">
        <v>3</v>
      </c>
      <c r="G588" s="109">
        <v>4</v>
      </c>
      <c r="H588" s="109" t="b">
        <v>1</v>
      </c>
      <c r="I588" s="108" t="s">
        <v>3208</v>
      </c>
      <c r="J588" s="108" t="s">
        <v>3977</v>
      </c>
      <c r="K588" s="110"/>
    </row>
    <row r="589" spans="1:11" x14ac:dyDescent="0.3">
      <c r="A589" s="108" t="s">
        <v>18</v>
      </c>
      <c r="B589" s="108" t="s">
        <v>548</v>
      </c>
      <c r="C589" s="110" t="s">
        <v>3974</v>
      </c>
      <c r="D589" s="108" t="s">
        <v>1323</v>
      </c>
      <c r="E589" s="108"/>
      <c r="F589" s="109">
        <v>4</v>
      </c>
      <c r="G589" s="109">
        <v>4</v>
      </c>
      <c r="H589" s="109" t="b">
        <v>1</v>
      </c>
      <c r="I589" s="108" t="s">
        <v>3208</v>
      </c>
      <c r="J589" s="108" t="s">
        <v>3978</v>
      </c>
      <c r="K589" s="110"/>
    </row>
    <row r="590" spans="1:11" x14ac:dyDescent="0.3">
      <c r="A590" s="108" t="s">
        <v>18</v>
      </c>
      <c r="B590" s="108" t="s">
        <v>581</v>
      </c>
      <c r="C590" s="110" t="s">
        <v>3979</v>
      </c>
      <c r="D590" s="108" t="s">
        <v>1321</v>
      </c>
      <c r="E590" s="108" t="s">
        <v>3207</v>
      </c>
      <c r="F590" s="109">
        <v>1</v>
      </c>
      <c r="G590" s="109">
        <v>5</v>
      </c>
      <c r="H590" s="109" t="b">
        <v>1</v>
      </c>
      <c r="I590" s="108" t="s">
        <v>3208</v>
      </c>
      <c r="J590" s="108" t="s">
        <v>1322</v>
      </c>
      <c r="K590" s="110"/>
    </row>
    <row r="591" spans="1:11" x14ac:dyDescent="0.3">
      <c r="A591" s="108" t="s">
        <v>18</v>
      </c>
      <c r="B591" s="108" t="s">
        <v>581</v>
      </c>
      <c r="C591" s="110" t="s">
        <v>3979</v>
      </c>
      <c r="D591" s="108" t="s">
        <v>1321</v>
      </c>
      <c r="E591" s="108"/>
      <c r="F591" s="109">
        <v>2</v>
      </c>
      <c r="G591" s="109">
        <v>5</v>
      </c>
      <c r="H591" s="109" t="b">
        <v>1</v>
      </c>
      <c r="I591" s="108" t="s">
        <v>3208</v>
      </c>
      <c r="J591" s="108" t="s">
        <v>3980</v>
      </c>
      <c r="K591" s="110"/>
    </row>
    <row r="592" spans="1:11" x14ac:dyDescent="0.3">
      <c r="A592" s="108" t="s">
        <v>18</v>
      </c>
      <c r="B592" s="108" t="s">
        <v>581</v>
      </c>
      <c r="C592" s="110" t="s">
        <v>3979</v>
      </c>
      <c r="D592" s="108" t="s">
        <v>1321</v>
      </c>
      <c r="E592" s="108"/>
      <c r="F592" s="109">
        <v>3</v>
      </c>
      <c r="G592" s="109">
        <v>5</v>
      </c>
      <c r="H592" s="109" t="b">
        <v>1</v>
      </c>
      <c r="I592" s="108" t="s">
        <v>3208</v>
      </c>
      <c r="J592" s="108" t="s">
        <v>3981</v>
      </c>
      <c r="K592" s="110">
        <v>1</v>
      </c>
    </row>
    <row r="593" spans="1:11" x14ac:dyDescent="0.3">
      <c r="A593" s="108" t="s">
        <v>18</v>
      </c>
      <c r="B593" s="108" t="s">
        <v>581</v>
      </c>
      <c r="C593" s="110" t="s">
        <v>3979</v>
      </c>
      <c r="D593" s="108" t="s">
        <v>1321</v>
      </c>
      <c r="E593" s="108"/>
      <c r="F593" s="109">
        <v>4</v>
      </c>
      <c r="G593" s="109">
        <v>5</v>
      </c>
      <c r="H593" s="109" t="b">
        <v>1</v>
      </c>
      <c r="I593" s="108" t="s">
        <v>3208</v>
      </c>
      <c r="J593" s="108" t="s">
        <v>3982</v>
      </c>
      <c r="K593" s="110"/>
    </row>
    <row r="594" spans="1:11" x14ac:dyDescent="0.3">
      <c r="A594" s="108" t="s">
        <v>18</v>
      </c>
      <c r="B594" s="108" t="s">
        <v>581</v>
      </c>
      <c r="C594" s="110" t="s">
        <v>3979</v>
      </c>
      <c r="D594" s="108" t="s">
        <v>1321</v>
      </c>
      <c r="E594" s="108"/>
      <c r="F594" s="109">
        <v>5</v>
      </c>
      <c r="G594" s="109">
        <v>5</v>
      </c>
      <c r="H594" s="109" t="b">
        <v>1</v>
      </c>
      <c r="I594" s="108" t="s">
        <v>3208</v>
      </c>
      <c r="J594" s="108" t="s">
        <v>3983</v>
      </c>
      <c r="K594" s="110"/>
    </row>
    <row r="595" spans="1:11" x14ac:dyDescent="0.3">
      <c r="A595" s="108" t="s">
        <v>18</v>
      </c>
      <c r="B595" s="108" t="s">
        <v>572</v>
      </c>
      <c r="C595" s="110" t="s">
        <v>3984</v>
      </c>
      <c r="D595" s="108" t="s">
        <v>1324</v>
      </c>
      <c r="E595" s="108" t="s">
        <v>3207</v>
      </c>
      <c r="F595" s="109">
        <v>1</v>
      </c>
      <c r="G595" s="109">
        <v>3</v>
      </c>
      <c r="H595" s="109" t="b">
        <v>1</v>
      </c>
      <c r="I595" s="108" t="s">
        <v>3208</v>
      </c>
      <c r="J595" s="108" t="s">
        <v>1325</v>
      </c>
      <c r="K595" s="110"/>
    </row>
    <row r="596" spans="1:11" x14ac:dyDescent="0.3">
      <c r="A596" s="108" t="s">
        <v>18</v>
      </c>
      <c r="B596" s="108" t="s">
        <v>572</v>
      </c>
      <c r="C596" s="110" t="s">
        <v>3984</v>
      </c>
      <c r="D596" s="108" t="s">
        <v>1324</v>
      </c>
      <c r="E596" s="108"/>
      <c r="F596" s="109">
        <v>2</v>
      </c>
      <c r="G596" s="109">
        <v>3</v>
      </c>
      <c r="H596" s="109" t="b">
        <v>1</v>
      </c>
      <c r="I596" s="108" t="s">
        <v>3208</v>
      </c>
      <c r="J596" s="108" t="s">
        <v>3985</v>
      </c>
      <c r="K596" s="110">
        <v>1</v>
      </c>
    </row>
    <row r="597" spans="1:11" x14ac:dyDescent="0.3">
      <c r="A597" s="108" t="s">
        <v>18</v>
      </c>
      <c r="B597" s="108" t="s">
        <v>572</v>
      </c>
      <c r="C597" s="110" t="s">
        <v>3984</v>
      </c>
      <c r="D597" s="108" t="s">
        <v>1324</v>
      </c>
      <c r="E597" s="108"/>
      <c r="F597" s="109">
        <v>3</v>
      </c>
      <c r="G597" s="109">
        <v>3</v>
      </c>
      <c r="H597" s="109" t="b">
        <v>1</v>
      </c>
      <c r="I597" s="108" t="s">
        <v>3208</v>
      </c>
      <c r="J597" s="108" t="s">
        <v>3986</v>
      </c>
      <c r="K597" s="110"/>
    </row>
    <row r="598" spans="1:11" x14ac:dyDescent="0.3">
      <c r="A598" s="108" t="s">
        <v>18</v>
      </c>
      <c r="B598" s="108" t="s">
        <v>746</v>
      </c>
      <c r="C598" s="110" t="s">
        <v>3987</v>
      </c>
      <c r="D598" s="108" t="s">
        <v>1326</v>
      </c>
      <c r="E598" s="108"/>
      <c r="F598" s="109">
        <v>1</v>
      </c>
      <c r="G598" s="109">
        <v>2</v>
      </c>
      <c r="H598" s="109" t="b">
        <v>1</v>
      </c>
      <c r="I598" s="108" t="s">
        <v>3208</v>
      </c>
      <c r="J598" s="108" t="s">
        <v>3988</v>
      </c>
      <c r="K598" s="110"/>
    </row>
    <row r="599" spans="1:11" x14ac:dyDescent="0.3">
      <c r="A599" s="108" t="s">
        <v>18</v>
      </c>
      <c r="B599" s="108" t="s">
        <v>746</v>
      </c>
      <c r="C599" s="110" t="s">
        <v>3987</v>
      </c>
      <c r="D599" s="108" t="s">
        <v>1326</v>
      </c>
      <c r="E599" s="108"/>
      <c r="F599" s="109">
        <v>2</v>
      </c>
      <c r="G599" s="109">
        <v>2</v>
      </c>
      <c r="H599" s="109" t="b">
        <v>1</v>
      </c>
      <c r="I599" s="108" t="s">
        <v>3208</v>
      </c>
      <c r="J599" s="108" t="s">
        <v>3989</v>
      </c>
      <c r="K599" s="110">
        <v>1</v>
      </c>
    </row>
    <row r="600" spans="1:11" x14ac:dyDescent="0.3">
      <c r="A600" s="108" t="s">
        <v>18</v>
      </c>
      <c r="B600" s="108" t="s">
        <v>546</v>
      </c>
      <c r="C600" s="110" t="s">
        <v>3990</v>
      </c>
      <c r="D600" s="108" t="s">
        <v>547</v>
      </c>
      <c r="E600" s="108"/>
      <c r="F600" s="109">
        <v>1</v>
      </c>
      <c r="G600" s="109">
        <v>2</v>
      </c>
      <c r="H600" s="109" t="b">
        <v>1</v>
      </c>
      <c r="I600" s="108" t="s">
        <v>3208</v>
      </c>
      <c r="J600" s="108" t="s">
        <v>3991</v>
      </c>
      <c r="K600" s="110"/>
    </row>
    <row r="601" spans="1:11" x14ac:dyDescent="0.3">
      <c r="A601" s="108" t="s">
        <v>18</v>
      </c>
      <c r="B601" s="108" t="s">
        <v>546</v>
      </c>
      <c r="C601" s="110" t="s">
        <v>3990</v>
      </c>
      <c r="D601" s="108" t="s">
        <v>547</v>
      </c>
      <c r="E601" s="108"/>
      <c r="F601" s="109">
        <v>2</v>
      </c>
      <c r="G601" s="109">
        <v>2</v>
      </c>
      <c r="H601" s="109" t="b">
        <v>1</v>
      </c>
      <c r="I601" s="108" t="s">
        <v>3208</v>
      </c>
      <c r="J601" s="108" t="s">
        <v>3992</v>
      </c>
      <c r="K601" s="110"/>
    </row>
    <row r="602" spans="1:11" x14ac:dyDescent="0.3">
      <c r="A602" s="108" t="s">
        <v>19</v>
      </c>
      <c r="B602" s="108" t="s">
        <v>805</v>
      </c>
      <c r="C602" s="110" t="s">
        <v>3993</v>
      </c>
      <c r="D602" s="108" t="s">
        <v>1340</v>
      </c>
      <c r="E602" s="108" t="s">
        <v>3207</v>
      </c>
      <c r="F602" s="109">
        <v>1</v>
      </c>
      <c r="G602" s="109">
        <v>2</v>
      </c>
      <c r="H602" s="109" t="b">
        <v>1</v>
      </c>
      <c r="I602" s="108" t="s">
        <v>3208</v>
      </c>
      <c r="J602" s="108" t="s">
        <v>1341</v>
      </c>
      <c r="K602" s="110"/>
    </row>
    <row r="603" spans="1:11" x14ac:dyDescent="0.3">
      <c r="A603" s="108" t="s">
        <v>19</v>
      </c>
      <c r="B603" s="108" t="s">
        <v>805</v>
      </c>
      <c r="C603" s="110" t="s">
        <v>3993</v>
      </c>
      <c r="D603" s="108" t="s">
        <v>1340</v>
      </c>
      <c r="E603" s="108"/>
      <c r="F603" s="109">
        <v>2</v>
      </c>
      <c r="G603" s="109">
        <v>2</v>
      </c>
      <c r="H603" s="109" t="b">
        <v>1</v>
      </c>
      <c r="I603" s="108" t="s">
        <v>3208</v>
      </c>
      <c r="J603" s="108" t="s">
        <v>3994</v>
      </c>
      <c r="K603" s="110"/>
    </row>
    <row r="604" spans="1:11" x14ac:dyDescent="0.3">
      <c r="A604" s="108" t="s">
        <v>19</v>
      </c>
      <c r="B604" s="108" t="s">
        <v>871</v>
      </c>
      <c r="C604" s="110" t="s">
        <v>3995</v>
      </c>
      <c r="D604" s="108" t="s">
        <v>1336</v>
      </c>
      <c r="E604" s="108" t="s">
        <v>3207</v>
      </c>
      <c r="F604" s="109">
        <v>1</v>
      </c>
      <c r="G604" s="109">
        <v>4</v>
      </c>
      <c r="H604" s="109" t="b">
        <v>1</v>
      </c>
      <c r="I604" s="108" t="s">
        <v>3208</v>
      </c>
      <c r="J604" s="108" t="s">
        <v>1337</v>
      </c>
      <c r="K604" s="110"/>
    </row>
    <row r="605" spans="1:11" x14ac:dyDescent="0.3">
      <c r="A605" s="108" t="s">
        <v>19</v>
      </c>
      <c r="B605" s="108" t="s">
        <v>871</v>
      </c>
      <c r="C605" s="110" t="s">
        <v>3995</v>
      </c>
      <c r="D605" s="108" t="s">
        <v>1336</v>
      </c>
      <c r="E605" s="108"/>
      <c r="F605" s="109">
        <v>2</v>
      </c>
      <c r="G605" s="109">
        <v>4</v>
      </c>
      <c r="H605" s="109" t="b">
        <v>1</v>
      </c>
      <c r="I605" s="108" t="s">
        <v>3208</v>
      </c>
      <c r="J605" s="108" t="s">
        <v>3996</v>
      </c>
      <c r="K605" s="110">
        <v>1</v>
      </c>
    </row>
    <row r="606" spans="1:11" x14ac:dyDescent="0.3">
      <c r="A606" s="108" t="s">
        <v>19</v>
      </c>
      <c r="B606" s="108" t="s">
        <v>871</v>
      </c>
      <c r="C606" s="110" t="s">
        <v>3995</v>
      </c>
      <c r="D606" s="108" t="s">
        <v>1336</v>
      </c>
      <c r="E606" s="108"/>
      <c r="F606" s="109">
        <v>3</v>
      </c>
      <c r="G606" s="109">
        <v>4</v>
      </c>
      <c r="H606" s="109" t="b">
        <v>1</v>
      </c>
      <c r="I606" s="108" t="s">
        <v>3208</v>
      </c>
      <c r="J606" s="108" t="s">
        <v>3997</v>
      </c>
      <c r="K606" s="110"/>
    </row>
    <row r="607" spans="1:11" x14ac:dyDescent="0.3">
      <c r="A607" s="108" t="s">
        <v>19</v>
      </c>
      <c r="B607" s="108" t="s">
        <v>871</v>
      </c>
      <c r="C607" s="110" t="s">
        <v>3995</v>
      </c>
      <c r="D607" s="108" t="s">
        <v>1336</v>
      </c>
      <c r="E607" s="108"/>
      <c r="F607" s="109">
        <v>4</v>
      </c>
      <c r="G607" s="109">
        <v>4</v>
      </c>
      <c r="H607" s="109" t="b">
        <v>1</v>
      </c>
      <c r="I607" s="108" t="s">
        <v>3208</v>
      </c>
      <c r="J607" s="108" t="s">
        <v>3998</v>
      </c>
      <c r="K607" s="110"/>
    </row>
    <row r="608" spans="1:11" x14ac:dyDescent="0.3">
      <c r="A608" s="108" t="s">
        <v>19</v>
      </c>
      <c r="B608" s="108" t="s">
        <v>548</v>
      </c>
      <c r="C608" s="110" t="s">
        <v>3999</v>
      </c>
      <c r="D608" s="108" t="s">
        <v>1349</v>
      </c>
      <c r="E608" s="108"/>
      <c r="F608" s="109">
        <v>1</v>
      </c>
      <c r="G608" s="109">
        <v>1</v>
      </c>
      <c r="H608" s="109" t="b">
        <v>1</v>
      </c>
      <c r="I608" s="108" t="s">
        <v>3208</v>
      </c>
      <c r="J608" s="108" t="s">
        <v>4000</v>
      </c>
      <c r="K608" s="110"/>
    </row>
    <row r="609" spans="1:11" x14ac:dyDescent="0.3">
      <c r="A609" s="108" t="s">
        <v>19</v>
      </c>
      <c r="B609" s="108" t="s">
        <v>695</v>
      </c>
      <c r="C609" s="110" t="s">
        <v>4001</v>
      </c>
      <c r="D609" s="108" t="s">
        <v>1344</v>
      </c>
      <c r="E609" s="108"/>
      <c r="F609" s="109">
        <v>1</v>
      </c>
      <c r="G609" s="109">
        <v>2</v>
      </c>
      <c r="H609" s="109" t="b">
        <v>1</v>
      </c>
      <c r="I609" s="108" t="s">
        <v>3208</v>
      </c>
      <c r="J609" s="108" t="s">
        <v>4002</v>
      </c>
      <c r="K609" s="110"/>
    </row>
    <row r="610" spans="1:11" x14ac:dyDescent="0.3">
      <c r="A610" s="108" t="s">
        <v>19</v>
      </c>
      <c r="B610" s="108" t="s">
        <v>695</v>
      </c>
      <c r="C610" s="110" t="s">
        <v>4001</v>
      </c>
      <c r="D610" s="108" t="s">
        <v>1344</v>
      </c>
      <c r="E610" s="108"/>
      <c r="F610" s="109">
        <v>2</v>
      </c>
      <c r="G610" s="109">
        <v>2</v>
      </c>
      <c r="H610" s="109" t="b">
        <v>1</v>
      </c>
      <c r="I610" s="108" t="s">
        <v>3208</v>
      </c>
      <c r="J610" s="108" t="s">
        <v>4003</v>
      </c>
      <c r="K610" s="110">
        <v>1</v>
      </c>
    </row>
    <row r="611" spans="1:11" x14ac:dyDescent="0.3">
      <c r="A611" s="108" t="s">
        <v>19</v>
      </c>
      <c r="B611" s="108" t="s">
        <v>503</v>
      </c>
      <c r="C611" s="110" t="s">
        <v>4004</v>
      </c>
      <c r="D611" s="108" t="s">
        <v>1348</v>
      </c>
      <c r="E611" s="108"/>
      <c r="F611" s="109">
        <v>1</v>
      </c>
      <c r="G611" s="109">
        <v>1</v>
      </c>
      <c r="H611" s="109" t="b">
        <v>1</v>
      </c>
      <c r="I611" s="108" t="s">
        <v>3208</v>
      </c>
      <c r="J611" s="108" t="s">
        <v>4005</v>
      </c>
      <c r="K611" s="110"/>
    </row>
    <row r="612" spans="1:11" x14ac:dyDescent="0.3">
      <c r="A612" s="108" t="s">
        <v>19</v>
      </c>
      <c r="B612" s="108" t="s">
        <v>544</v>
      </c>
      <c r="C612" s="110" t="s">
        <v>4006</v>
      </c>
      <c r="D612" s="108" t="s">
        <v>1338</v>
      </c>
      <c r="E612" s="108" t="s">
        <v>3207</v>
      </c>
      <c r="F612" s="109">
        <v>1</v>
      </c>
      <c r="G612" s="109">
        <v>3</v>
      </c>
      <c r="H612" s="109" t="b">
        <v>1</v>
      </c>
      <c r="I612" s="108" t="s">
        <v>3208</v>
      </c>
      <c r="J612" s="108" t="s">
        <v>1339</v>
      </c>
      <c r="K612" s="110"/>
    </row>
    <row r="613" spans="1:11" x14ac:dyDescent="0.3">
      <c r="A613" s="108" t="s">
        <v>19</v>
      </c>
      <c r="B613" s="108" t="s">
        <v>544</v>
      </c>
      <c r="C613" s="110" t="s">
        <v>4006</v>
      </c>
      <c r="D613" s="108" t="s">
        <v>1338</v>
      </c>
      <c r="E613" s="108"/>
      <c r="F613" s="109">
        <v>2</v>
      </c>
      <c r="G613" s="109">
        <v>3</v>
      </c>
      <c r="H613" s="109" t="b">
        <v>1</v>
      </c>
      <c r="I613" s="108" t="s">
        <v>3208</v>
      </c>
      <c r="J613" s="108" t="s">
        <v>4007</v>
      </c>
      <c r="K613" s="110">
        <v>1</v>
      </c>
    </row>
    <row r="614" spans="1:11" x14ac:dyDescent="0.3">
      <c r="A614" s="108" t="s">
        <v>19</v>
      </c>
      <c r="B614" s="108" t="s">
        <v>544</v>
      </c>
      <c r="C614" s="110" t="s">
        <v>4006</v>
      </c>
      <c r="D614" s="108" t="s">
        <v>1338</v>
      </c>
      <c r="E614" s="108"/>
      <c r="F614" s="109">
        <v>3</v>
      </c>
      <c r="G614" s="109">
        <v>3</v>
      </c>
      <c r="H614" s="109" t="b">
        <v>1</v>
      </c>
      <c r="I614" s="108" t="s">
        <v>3208</v>
      </c>
      <c r="J614" s="108" t="s">
        <v>4008</v>
      </c>
      <c r="K614" s="110">
        <v>1</v>
      </c>
    </row>
    <row r="615" spans="1:11" x14ac:dyDescent="0.3">
      <c r="A615" s="108" t="s">
        <v>19</v>
      </c>
      <c r="B615" s="108" t="s">
        <v>746</v>
      </c>
      <c r="C615" s="110" t="s">
        <v>4009</v>
      </c>
      <c r="D615" s="108" t="s">
        <v>1342</v>
      </c>
      <c r="E615" s="108" t="s">
        <v>3207</v>
      </c>
      <c r="F615" s="109">
        <v>1</v>
      </c>
      <c r="G615" s="109">
        <v>2</v>
      </c>
      <c r="H615" s="109" t="b">
        <v>1</v>
      </c>
      <c r="I615" s="108" t="s">
        <v>3208</v>
      </c>
      <c r="J615" s="108" t="s">
        <v>1343</v>
      </c>
      <c r="K615" s="110"/>
    </row>
    <row r="616" spans="1:11" x14ac:dyDescent="0.3">
      <c r="A616" s="108" t="s">
        <v>19</v>
      </c>
      <c r="B616" s="108" t="s">
        <v>746</v>
      </c>
      <c r="C616" s="110" t="s">
        <v>4009</v>
      </c>
      <c r="D616" s="108" t="s">
        <v>1342</v>
      </c>
      <c r="E616" s="108"/>
      <c r="F616" s="109">
        <v>2</v>
      </c>
      <c r="G616" s="109">
        <v>2</v>
      </c>
      <c r="H616" s="109" t="b">
        <v>1</v>
      </c>
      <c r="I616" s="108" t="s">
        <v>3208</v>
      </c>
      <c r="J616" s="108" t="s">
        <v>4010</v>
      </c>
      <c r="K616" s="110">
        <v>1</v>
      </c>
    </row>
    <row r="617" spans="1:11" x14ac:dyDescent="0.3">
      <c r="A617" s="108" t="s">
        <v>19</v>
      </c>
      <c r="B617" s="108" t="s">
        <v>1345</v>
      </c>
      <c r="C617" s="110" t="s">
        <v>4011</v>
      </c>
      <c r="D617" s="108" t="s">
        <v>1346</v>
      </c>
      <c r="E617" s="108" t="s">
        <v>3207</v>
      </c>
      <c r="F617" s="109">
        <v>1</v>
      </c>
      <c r="G617" s="109">
        <v>2</v>
      </c>
      <c r="H617" s="109" t="b">
        <v>1</v>
      </c>
      <c r="I617" s="108" t="s">
        <v>3208</v>
      </c>
      <c r="J617" s="108" t="s">
        <v>1347</v>
      </c>
      <c r="K617" s="110">
        <v>1</v>
      </c>
    </row>
    <row r="618" spans="1:11" x14ac:dyDescent="0.3">
      <c r="A618" s="108" t="s">
        <v>19</v>
      </c>
      <c r="B618" s="108" t="s">
        <v>1345</v>
      </c>
      <c r="C618" s="110" t="s">
        <v>4011</v>
      </c>
      <c r="D618" s="108" t="s">
        <v>1346</v>
      </c>
      <c r="E618" s="108"/>
      <c r="F618" s="109">
        <v>2</v>
      </c>
      <c r="G618" s="109">
        <v>2</v>
      </c>
      <c r="H618" s="109" t="b">
        <v>1</v>
      </c>
      <c r="I618" s="108" t="s">
        <v>3208</v>
      </c>
      <c r="J618" s="108" t="s">
        <v>4012</v>
      </c>
      <c r="K618" s="110"/>
    </row>
    <row r="619" spans="1:11" x14ac:dyDescent="0.3">
      <c r="A619" s="108" t="s">
        <v>20</v>
      </c>
      <c r="B619" s="108" t="s">
        <v>684</v>
      </c>
      <c r="C619" s="110" t="s">
        <v>4013</v>
      </c>
      <c r="D619" s="108" t="s">
        <v>1378</v>
      </c>
      <c r="E619" s="108"/>
      <c r="F619" s="109">
        <v>1</v>
      </c>
      <c r="G619" s="109">
        <v>1</v>
      </c>
      <c r="H619" s="109" t="b">
        <v>1</v>
      </c>
      <c r="I619" s="108" t="s">
        <v>3208</v>
      </c>
      <c r="J619" s="108" t="s">
        <v>4014</v>
      </c>
      <c r="K619" s="110"/>
    </row>
    <row r="620" spans="1:11" x14ac:dyDescent="0.3">
      <c r="A620" s="108" t="s">
        <v>20</v>
      </c>
      <c r="B620" s="108" t="s">
        <v>1373</v>
      </c>
      <c r="C620" s="110" t="s">
        <v>4015</v>
      </c>
      <c r="D620" s="108" t="s">
        <v>1374</v>
      </c>
      <c r="E620" s="108"/>
      <c r="F620" s="109">
        <v>1</v>
      </c>
      <c r="G620" s="109">
        <v>1</v>
      </c>
      <c r="H620" s="109" t="b">
        <v>1</v>
      </c>
      <c r="I620" s="108" t="s">
        <v>3208</v>
      </c>
      <c r="J620" s="108" t="s">
        <v>4016</v>
      </c>
      <c r="K620" s="110"/>
    </row>
    <row r="621" spans="1:11" x14ac:dyDescent="0.3">
      <c r="A621" s="108" t="s">
        <v>20</v>
      </c>
      <c r="B621" s="108" t="s">
        <v>749</v>
      </c>
      <c r="C621" s="110" t="s">
        <v>4017</v>
      </c>
      <c r="D621" s="108" t="s">
        <v>1367</v>
      </c>
      <c r="E621" s="108" t="s">
        <v>3207</v>
      </c>
      <c r="F621" s="109">
        <v>1</v>
      </c>
      <c r="G621" s="109">
        <v>2</v>
      </c>
      <c r="H621" s="109" t="b">
        <v>1</v>
      </c>
      <c r="I621" s="108" t="s">
        <v>3208</v>
      </c>
      <c r="J621" s="108" t="s">
        <v>1368</v>
      </c>
      <c r="K621" s="110"/>
    </row>
    <row r="622" spans="1:11" x14ac:dyDescent="0.3">
      <c r="A622" s="108" t="s">
        <v>20</v>
      </c>
      <c r="B622" s="108" t="s">
        <v>749</v>
      </c>
      <c r="C622" s="110" t="s">
        <v>4017</v>
      </c>
      <c r="D622" s="108" t="s">
        <v>1367</v>
      </c>
      <c r="E622" s="108"/>
      <c r="F622" s="109">
        <v>2</v>
      </c>
      <c r="G622" s="109">
        <v>2</v>
      </c>
      <c r="H622" s="109" t="b">
        <v>1</v>
      </c>
      <c r="I622" s="108" t="s">
        <v>3208</v>
      </c>
      <c r="J622" s="108" t="s">
        <v>4018</v>
      </c>
      <c r="K622" s="110"/>
    </row>
    <row r="623" spans="1:11" x14ac:dyDescent="0.3">
      <c r="A623" s="108" t="s">
        <v>20</v>
      </c>
      <c r="B623" s="108" t="s">
        <v>730</v>
      </c>
      <c r="C623" s="110" t="s">
        <v>4019</v>
      </c>
      <c r="D623" s="108" t="s">
        <v>1369</v>
      </c>
      <c r="E623" s="108"/>
      <c r="F623" s="109">
        <v>1</v>
      </c>
      <c r="G623" s="109">
        <v>2</v>
      </c>
      <c r="H623" s="109" t="b">
        <v>1</v>
      </c>
      <c r="I623" s="108" t="s">
        <v>3208</v>
      </c>
      <c r="J623" s="108" t="s">
        <v>4020</v>
      </c>
      <c r="K623" s="110"/>
    </row>
    <row r="624" spans="1:11" x14ac:dyDescent="0.3">
      <c r="A624" s="108" t="s">
        <v>20</v>
      </c>
      <c r="B624" s="108" t="s">
        <v>730</v>
      </c>
      <c r="C624" s="110" t="s">
        <v>4019</v>
      </c>
      <c r="D624" s="108" t="s">
        <v>1369</v>
      </c>
      <c r="E624" s="108"/>
      <c r="F624" s="109">
        <v>2</v>
      </c>
      <c r="G624" s="109">
        <v>2</v>
      </c>
      <c r="H624" s="109" t="b">
        <v>1</v>
      </c>
      <c r="I624" s="108" t="s">
        <v>3208</v>
      </c>
      <c r="J624" s="108" t="s">
        <v>4021</v>
      </c>
      <c r="K624" s="110"/>
    </row>
    <row r="625" spans="1:11" x14ac:dyDescent="0.3">
      <c r="A625" s="108" t="s">
        <v>20</v>
      </c>
      <c r="B625" s="108" t="s">
        <v>503</v>
      </c>
      <c r="C625" s="110" t="s">
        <v>4022</v>
      </c>
      <c r="D625" s="108" t="s">
        <v>1376</v>
      </c>
      <c r="E625" s="108" t="s">
        <v>3207</v>
      </c>
      <c r="F625" s="109">
        <v>1</v>
      </c>
      <c r="G625" s="109">
        <v>1</v>
      </c>
      <c r="H625" s="109" t="b">
        <v>1</v>
      </c>
      <c r="I625" s="108" t="s">
        <v>3208</v>
      </c>
      <c r="J625" s="108" t="s">
        <v>1377</v>
      </c>
      <c r="K625" s="110"/>
    </row>
    <row r="626" spans="1:11" x14ac:dyDescent="0.3">
      <c r="A626" s="108" t="s">
        <v>20</v>
      </c>
      <c r="B626" s="108" t="s">
        <v>533</v>
      </c>
      <c r="C626" s="110" t="s">
        <v>4023</v>
      </c>
      <c r="D626" s="108" t="s">
        <v>1370</v>
      </c>
      <c r="E626" s="108" t="s">
        <v>3207</v>
      </c>
      <c r="F626" s="109">
        <v>1</v>
      </c>
      <c r="G626" s="109">
        <v>2</v>
      </c>
      <c r="H626" s="109" t="b">
        <v>1</v>
      </c>
      <c r="I626" s="108" t="s">
        <v>3208</v>
      </c>
      <c r="J626" s="108" t="s">
        <v>1371</v>
      </c>
      <c r="K626" s="110"/>
    </row>
    <row r="627" spans="1:11" x14ac:dyDescent="0.3">
      <c r="A627" s="108" t="s">
        <v>20</v>
      </c>
      <c r="B627" s="108" t="s">
        <v>533</v>
      </c>
      <c r="C627" s="110" t="s">
        <v>4023</v>
      </c>
      <c r="D627" s="108" t="s">
        <v>1370</v>
      </c>
      <c r="E627" s="108"/>
      <c r="F627" s="109">
        <v>2</v>
      </c>
      <c r="G627" s="109">
        <v>2</v>
      </c>
      <c r="H627" s="109" t="b">
        <v>1</v>
      </c>
      <c r="I627" s="108" t="s">
        <v>3208</v>
      </c>
      <c r="J627" s="108" t="s">
        <v>4024</v>
      </c>
      <c r="K627" s="110"/>
    </row>
    <row r="628" spans="1:11" x14ac:dyDescent="0.3">
      <c r="A628" s="108" t="s">
        <v>20</v>
      </c>
      <c r="B628" s="108" t="s">
        <v>544</v>
      </c>
      <c r="C628" s="110" t="s">
        <v>4025</v>
      </c>
      <c r="D628" s="108" t="s">
        <v>1375</v>
      </c>
      <c r="E628" s="108"/>
      <c r="F628" s="109">
        <v>1</v>
      </c>
      <c r="G628" s="109">
        <v>2</v>
      </c>
      <c r="H628" s="109" t="b">
        <v>1</v>
      </c>
      <c r="I628" s="108" t="s">
        <v>3208</v>
      </c>
      <c r="J628" s="108" t="s">
        <v>4026</v>
      </c>
      <c r="K628" s="110">
        <v>1</v>
      </c>
    </row>
    <row r="629" spans="1:11" x14ac:dyDescent="0.3">
      <c r="A629" s="108" t="s">
        <v>20</v>
      </c>
      <c r="B629" s="108" t="s">
        <v>544</v>
      </c>
      <c r="C629" s="110" t="s">
        <v>4025</v>
      </c>
      <c r="D629" s="108" t="s">
        <v>1375</v>
      </c>
      <c r="E629" s="108"/>
      <c r="F629" s="109">
        <v>2</v>
      </c>
      <c r="G629" s="109">
        <v>2</v>
      </c>
      <c r="H629" s="109" t="b">
        <v>1</v>
      </c>
      <c r="I629" s="108" t="s">
        <v>3208</v>
      </c>
      <c r="J629" s="108" t="s">
        <v>4027</v>
      </c>
      <c r="K629" s="110">
        <v>1</v>
      </c>
    </row>
    <row r="630" spans="1:11" x14ac:dyDescent="0.3">
      <c r="A630" s="108" t="s">
        <v>20</v>
      </c>
      <c r="B630" s="108" t="s">
        <v>1365</v>
      </c>
      <c r="C630" s="110" t="s">
        <v>4028</v>
      </c>
      <c r="D630" s="108" t="s">
        <v>1366</v>
      </c>
      <c r="E630" s="108"/>
      <c r="F630" s="109">
        <v>1</v>
      </c>
      <c r="G630" s="109">
        <v>3</v>
      </c>
      <c r="H630" s="109" t="b">
        <v>1</v>
      </c>
      <c r="I630" s="108" t="s">
        <v>3208</v>
      </c>
      <c r="J630" s="108" t="s">
        <v>4029</v>
      </c>
      <c r="K630" s="110">
        <v>1</v>
      </c>
    </row>
    <row r="631" spans="1:11" x14ac:dyDescent="0.3">
      <c r="A631" s="108" t="s">
        <v>20</v>
      </c>
      <c r="B631" s="108" t="s">
        <v>1365</v>
      </c>
      <c r="C631" s="110" t="s">
        <v>4028</v>
      </c>
      <c r="D631" s="108" t="s">
        <v>1366</v>
      </c>
      <c r="E631" s="108"/>
      <c r="F631" s="109">
        <v>2</v>
      </c>
      <c r="G631" s="109">
        <v>3</v>
      </c>
      <c r="H631" s="109" t="b">
        <v>1</v>
      </c>
      <c r="I631" s="108" t="s">
        <v>3208</v>
      </c>
      <c r="J631" s="108" t="s">
        <v>4030</v>
      </c>
      <c r="K631" s="110"/>
    </row>
    <row r="632" spans="1:11" x14ac:dyDescent="0.3">
      <c r="A632" s="108" t="s">
        <v>20</v>
      </c>
      <c r="B632" s="108" t="s">
        <v>1365</v>
      </c>
      <c r="C632" s="110" t="s">
        <v>4028</v>
      </c>
      <c r="D632" s="108" t="s">
        <v>1366</v>
      </c>
      <c r="E632" s="108"/>
      <c r="F632" s="109">
        <v>3</v>
      </c>
      <c r="G632" s="109">
        <v>3</v>
      </c>
      <c r="H632" s="109" t="b">
        <v>1</v>
      </c>
      <c r="I632" s="108" t="s">
        <v>3208</v>
      </c>
      <c r="J632" s="108" t="s">
        <v>4031</v>
      </c>
      <c r="K632" s="110"/>
    </row>
    <row r="633" spans="1:11" x14ac:dyDescent="0.3">
      <c r="A633" s="108" t="s">
        <v>20</v>
      </c>
      <c r="B633" s="108" t="s">
        <v>802</v>
      </c>
      <c r="C633" s="110" t="s">
        <v>4032</v>
      </c>
      <c r="D633" s="108" t="s">
        <v>1363</v>
      </c>
      <c r="E633" s="108" t="s">
        <v>3207</v>
      </c>
      <c r="F633" s="109">
        <v>1</v>
      </c>
      <c r="G633" s="109">
        <v>3</v>
      </c>
      <c r="H633" s="109" t="b">
        <v>1</v>
      </c>
      <c r="I633" s="108" t="s">
        <v>3208</v>
      </c>
      <c r="J633" s="108" t="s">
        <v>1364</v>
      </c>
      <c r="K633" s="110"/>
    </row>
    <row r="634" spans="1:11" x14ac:dyDescent="0.3">
      <c r="A634" s="108" t="s">
        <v>20</v>
      </c>
      <c r="B634" s="108" t="s">
        <v>802</v>
      </c>
      <c r="C634" s="110" t="s">
        <v>4032</v>
      </c>
      <c r="D634" s="108" t="s">
        <v>1363</v>
      </c>
      <c r="E634" s="108"/>
      <c r="F634" s="109">
        <v>2</v>
      </c>
      <c r="G634" s="109">
        <v>3</v>
      </c>
      <c r="H634" s="109" t="b">
        <v>1</v>
      </c>
      <c r="I634" s="108" t="s">
        <v>3208</v>
      </c>
      <c r="J634" s="108" t="s">
        <v>4033</v>
      </c>
      <c r="K634" s="110">
        <v>1</v>
      </c>
    </row>
    <row r="635" spans="1:11" x14ac:dyDescent="0.3">
      <c r="A635" s="108" t="s">
        <v>20</v>
      </c>
      <c r="B635" s="108" t="s">
        <v>802</v>
      </c>
      <c r="C635" s="110" t="s">
        <v>4032</v>
      </c>
      <c r="D635" s="108" t="s">
        <v>1363</v>
      </c>
      <c r="E635" s="108"/>
      <c r="F635" s="109">
        <v>3</v>
      </c>
      <c r="G635" s="109">
        <v>3</v>
      </c>
      <c r="H635" s="109" t="b">
        <v>1</v>
      </c>
      <c r="I635" s="108" t="s">
        <v>3208</v>
      </c>
      <c r="J635" s="108" t="s">
        <v>4034</v>
      </c>
      <c r="K635" s="110"/>
    </row>
    <row r="636" spans="1:11" x14ac:dyDescent="0.3">
      <c r="A636" s="108" t="s">
        <v>20</v>
      </c>
      <c r="B636" s="108" t="s">
        <v>546</v>
      </c>
      <c r="C636" s="110" t="s">
        <v>4035</v>
      </c>
      <c r="D636" s="108" t="s">
        <v>1372</v>
      </c>
      <c r="E636" s="108"/>
      <c r="F636" s="109">
        <v>1</v>
      </c>
      <c r="G636" s="109">
        <v>2</v>
      </c>
      <c r="H636" s="109" t="b">
        <v>1</v>
      </c>
      <c r="I636" s="108" t="s">
        <v>3208</v>
      </c>
      <c r="J636" s="108" t="s">
        <v>4036</v>
      </c>
      <c r="K636" s="110"/>
    </row>
    <row r="637" spans="1:11" x14ac:dyDescent="0.3">
      <c r="A637" s="108" t="s">
        <v>20</v>
      </c>
      <c r="B637" s="108" t="s">
        <v>546</v>
      </c>
      <c r="C637" s="110" t="s">
        <v>4035</v>
      </c>
      <c r="D637" s="108" t="s">
        <v>1372</v>
      </c>
      <c r="E637" s="108"/>
      <c r="F637" s="109">
        <v>2</v>
      </c>
      <c r="G637" s="109">
        <v>2</v>
      </c>
      <c r="H637" s="109" t="b">
        <v>1</v>
      </c>
      <c r="I637" s="108" t="s">
        <v>3208</v>
      </c>
      <c r="J637" s="108" t="s">
        <v>4037</v>
      </c>
      <c r="K637" s="110"/>
    </row>
    <row r="638" spans="1:11" x14ac:dyDescent="0.3">
      <c r="A638" s="108" t="s">
        <v>1390</v>
      </c>
      <c r="B638" s="108" t="s">
        <v>796</v>
      </c>
      <c r="C638" s="110" t="s">
        <v>4038</v>
      </c>
      <c r="D638" s="108" t="s">
        <v>1398</v>
      </c>
      <c r="E638" s="108"/>
      <c r="F638" s="109">
        <v>1</v>
      </c>
      <c r="G638" s="109">
        <v>1</v>
      </c>
      <c r="H638" s="109" t="b">
        <v>1</v>
      </c>
      <c r="I638" s="108" t="s">
        <v>3208</v>
      </c>
      <c r="J638" s="108" t="s">
        <v>4039</v>
      </c>
      <c r="K638" s="110"/>
    </row>
    <row r="639" spans="1:11" x14ac:dyDescent="0.3">
      <c r="A639" s="108" t="s">
        <v>1390</v>
      </c>
      <c r="B639" s="108" t="s">
        <v>567</v>
      </c>
      <c r="C639" s="110" t="s">
        <v>4040</v>
      </c>
      <c r="D639" s="108" t="s">
        <v>1394</v>
      </c>
      <c r="E639" s="108"/>
      <c r="F639" s="109">
        <v>1</v>
      </c>
      <c r="G639" s="109">
        <v>2</v>
      </c>
      <c r="H639" s="109" t="b">
        <v>1</v>
      </c>
      <c r="I639" s="108" t="s">
        <v>3208</v>
      </c>
      <c r="J639" s="108" t="s">
        <v>4041</v>
      </c>
      <c r="K639" s="110"/>
    </row>
    <row r="640" spans="1:11" x14ac:dyDescent="0.3">
      <c r="A640" s="108" t="s">
        <v>1390</v>
      </c>
      <c r="B640" s="108" t="s">
        <v>567</v>
      </c>
      <c r="C640" s="110" t="s">
        <v>4040</v>
      </c>
      <c r="D640" s="108" t="s">
        <v>1394</v>
      </c>
      <c r="E640" s="108"/>
      <c r="F640" s="109">
        <v>2</v>
      </c>
      <c r="G640" s="109">
        <v>2</v>
      </c>
      <c r="H640" s="109" t="b">
        <v>1</v>
      </c>
      <c r="I640" s="108" t="s">
        <v>3208</v>
      </c>
      <c r="J640" s="108" t="s">
        <v>4042</v>
      </c>
      <c r="K640" s="110"/>
    </row>
    <row r="641" spans="1:11" x14ac:dyDescent="0.3">
      <c r="A641" s="108" t="s">
        <v>1390</v>
      </c>
      <c r="B641" s="108" t="s">
        <v>548</v>
      </c>
      <c r="C641" s="110" t="s">
        <v>4043</v>
      </c>
      <c r="D641" s="108" t="s">
        <v>1399</v>
      </c>
      <c r="E641" s="108"/>
      <c r="F641" s="109">
        <v>1</v>
      </c>
      <c r="G641" s="109">
        <v>1</v>
      </c>
      <c r="H641" s="109" t="b">
        <v>1</v>
      </c>
      <c r="I641" s="108" t="s">
        <v>3208</v>
      </c>
      <c r="J641" s="108" t="s">
        <v>4044</v>
      </c>
      <c r="K641" s="110"/>
    </row>
    <row r="642" spans="1:11" x14ac:dyDescent="0.3">
      <c r="A642" s="108" t="s">
        <v>1390</v>
      </c>
      <c r="B642" s="108" t="s">
        <v>575</v>
      </c>
      <c r="C642" s="110" t="s">
        <v>4045</v>
      </c>
      <c r="D642" s="108" t="s">
        <v>1396</v>
      </c>
      <c r="E642" s="108" t="s">
        <v>3207</v>
      </c>
      <c r="F642" s="109">
        <v>1</v>
      </c>
      <c r="G642" s="109">
        <v>2</v>
      </c>
      <c r="H642" s="109" t="b">
        <v>1</v>
      </c>
      <c r="I642" s="108" t="s">
        <v>3208</v>
      </c>
      <c r="J642" s="108" t="s">
        <v>1397</v>
      </c>
      <c r="K642" s="110"/>
    </row>
    <row r="643" spans="1:11" x14ac:dyDescent="0.3">
      <c r="A643" s="108" t="s">
        <v>1390</v>
      </c>
      <c r="B643" s="108" t="s">
        <v>575</v>
      </c>
      <c r="C643" s="110" t="s">
        <v>4045</v>
      </c>
      <c r="D643" s="108" t="s">
        <v>1396</v>
      </c>
      <c r="E643" s="108"/>
      <c r="F643" s="109">
        <v>2</v>
      </c>
      <c r="G643" s="109">
        <v>2</v>
      </c>
      <c r="H643" s="109" t="b">
        <v>1</v>
      </c>
      <c r="I643" s="108" t="s">
        <v>3208</v>
      </c>
      <c r="J643" s="108" t="s">
        <v>4046</v>
      </c>
      <c r="K643" s="110"/>
    </row>
    <row r="644" spans="1:11" x14ac:dyDescent="0.3">
      <c r="A644" s="108" t="s">
        <v>1390</v>
      </c>
      <c r="B644" s="108" t="s">
        <v>1391</v>
      </c>
      <c r="C644" s="110" t="s">
        <v>4047</v>
      </c>
      <c r="D644" s="108" t="s">
        <v>1392</v>
      </c>
      <c r="E644" s="108" t="s">
        <v>3207</v>
      </c>
      <c r="F644" s="109">
        <v>1</v>
      </c>
      <c r="G644" s="109">
        <v>5</v>
      </c>
      <c r="H644" s="109" t="b">
        <v>1</v>
      </c>
      <c r="I644" s="108" t="s">
        <v>3208</v>
      </c>
      <c r="J644" s="108" t="s">
        <v>1393</v>
      </c>
      <c r="K644" s="110"/>
    </row>
    <row r="645" spans="1:11" x14ac:dyDescent="0.3">
      <c r="A645" s="108" t="s">
        <v>1390</v>
      </c>
      <c r="B645" s="108" t="s">
        <v>1391</v>
      </c>
      <c r="C645" s="110" t="s">
        <v>4047</v>
      </c>
      <c r="D645" s="108" t="s">
        <v>1392</v>
      </c>
      <c r="E645" s="108"/>
      <c r="F645" s="109">
        <v>2</v>
      </c>
      <c r="G645" s="109">
        <v>5</v>
      </c>
      <c r="H645" s="109" t="b">
        <v>1</v>
      </c>
      <c r="I645" s="108" t="s">
        <v>3208</v>
      </c>
      <c r="J645" s="108" t="s">
        <v>4048</v>
      </c>
      <c r="K645" s="110"/>
    </row>
    <row r="646" spans="1:11" x14ac:dyDescent="0.3">
      <c r="A646" s="108" t="s">
        <v>1390</v>
      </c>
      <c r="B646" s="108" t="s">
        <v>1391</v>
      </c>
      <c r="C646" s="110" t="s">
        <v>4047</v>
      </c>
      <c r="D646" s="108" t="s">
        <v>1392</v>
      </c>
      <c r="E646" s="108"/>
      <c r="F646" s="109">
        <v>3</v>
      </c>
      <c r="G646" s="109">
        <v>5</v>
      </c>
      <c r="H646" s="109" t="b">
        <v>1</v>
      </c>
      <c r="I646" s="108" t="s">
        <v>3208</v>
      </c>
      <c r="J646" s="108" t="s">
        <v>4049</v>
      </c>
      <c r="K646" s="110">
        <v>1</v>
      </c>
    </row>
    <row r="647" spans="1:11" x14ac:dyDescent="0.3">
      <c r="A647" s="108" t="s">
        <v>1390</v>
      </c>
      <c r="B647" s="108" t="s">
        <v>1391</v>
      </c>
      <c r="C647" s="110" t="s">
        <v>4047</v>
      </c>
      <c r="D647" s="108" t="s">
        <v>1392</v>
      </c>
      <c r="E647" s="108"/>
      <c r="F647" s="109">
        <v>4</v>
      </c>
      <c r="G647" s="109">
        <v>5</v>
      </c>
      <c r="H647" s="109" t="b">
        <v>1</v>
      </c>
      <c r="I647" s="108" t="s">
        <v>3208</v>
      </c>
      <c r="J647" s="108" t="s">
        <v>4050</v>
      </c>
      <c r="K647" s="110">
        <v>1</v>
      </c>
    </row>
    <row r="648" spans="1:11" x14ac:dyDescent="0.3">
      <c r="A648" s="108" t="s">
        <v>1390</v>
      </c>
      <c r="B648" s="108" t="s">
        <v>1391</v>
      </c>
      <c r="C648" s="110" t="s">
        <v>4047</v>
      </c>
      <c r="D648" s="108" t="s">
        <v>1392</v>
      </c>
      <c r="E648" s="108"/>
      <c r="F648" s="109">
        <v>5</v>
      </c>
      <c r="G648" s="109">
        <v>5</v>
      </c>
      <c r="H648" s="109" t="b">
        <v>1</v>
      </c>
      <c r="I648" s="108" t="s">
        <v>3208</v>
      </c>
      <c r="J648" s="108" t="s">
        <v>4051</v>
      </c>
      <c r="K648" s="110"/>
    </row>
    <row r="649" spans="1:11" x14ac:dyDescent="0.3">
      <c r="A649" s="108" t="s">
        <v>1390</v>
      </c>
      <c r="B649" s="108" t="s">
        <v>572</v>
      </c>
      <c r="C649" s="110" t="s">
        <v>4052</v>
      </c>
      <c r="D649" s="108" t="s">
        <v>1395</v>
      </c>
      <c r="E649" s="108"/>
      <c r="F649" s="109">
        <v>1</v>
      </c>
      <c r="G649" s="109">
        <v>2</v>
      </c>
      <c r="H649" s="109" t="b">
        <v>1</v>
      </c>
      <c r="I649" s="108" t="s">
        <v>3208</v>
      </c>
      <c r="J649" s="108" t="s">
        <v>4053</v>
      </c>
      <c r="K649" s="110"/>
    </row>
    <row r="650" spans="1:11" x14ac:dyDescent="0.3">
      <c r="A650" s="108" t="s">
        <v>1390</v>
      </c>
      <c r="B650" s="108" t="s">
        <v>572</v>
      </c>
      <c r="C650" s="110" t="s">
        <v>4052</v>
      </c>
      <c r="D650" s="108" t="s">
        <v>1395</v>
      </c>
      <c r="E650" s="108"/>
      <c r="F650" s="109">
        <v>2</v>
      </c>
      <c r="G650" s="109">
        <v>2</v>
      </c>
      <c r="H650" s="109" t="b">
        <v>1</v>
      </c>
      <c r="I650" s="108" t="s">
        <v>3208</v>
      </c>
      <c r="J650" s="108" t="s">
        <v>4054</v>
      </c>
      <c r="K650" s="110">
        <v>1</v>
      </c>
    </row>
    <row r="651" spans="1:11" x14ac:dyDescent="0.3">
      <c r="A651" s="108" t="s">
        <v>1390</v>
      </c>
      <c r="B651" s="108" t="s">
        <v>544</v>
      </c>
      <c r="C651" s="110" t="s">
        <v>4055</v>
      </c>
      <c r="D651" s="108" t="s">
        <v>1400</v>
      </c>
      <c r="E651" s="108"/>
      <c r="F651" s="109">
        <v>1</v>
      </c>
      <c r="G651" s="109">
        <v>1</v>
      </c>
      <c r="H651" s="109" t="b">
        <v>1</v>
      </c>
      <c r="I651" s="108" t="s">
        <v>3208</v>
      </c>
      <c r="J651" s="108" t="s">
        <v>4056</v>
      </c>
      <c r="K651" s="110">
        <v>1</v>
      </c>
    </row>
    <row r="652" spans="1:11" x14ac:dyDescent="0.3">
      <c r="A652" s="108" t="s">
        <v>1401</v>
      </c>
      <c r="B652" s="108" t="s">
        <v>1117</v>
      </c>
      <c r="C652" s="110" t="s">
        <v>4057</v>
      </c>
      <c r="D652" s="108" t="s">
        <v>1406</v>
      </c>
      <c r="E652" s="108"/>
      <c r="F652" s="109">
        <v>1</v>
      </c>
      <c r="G652" s="109">
        <v>1</v>
      </c>
      <c r="H652" s="109" t="b">
        <v>1</v>
      </c>
      <c r="I652" s="108" t="s">
        <v>3208</v>
      </c>
      <c r="J652" s="108" t="s">
        <v>4058</v>
      </c>
      <c r="K652" s="110"/>
    </row>
    <row r="653" spans="1:11" x14ac:dyDescent="0.3">
      <c r="A653" s="108" t="s">
        <v>1401</v>
      </c>
      <c r="B653" s="108" t="s">
        <v>585</v>
      </c>
      <c r="C653" s="110" t="s">
        <v>4059</v>
      </c>
      <c r="D653" s="108" t="s">
        <v>1403</v>
      </c>
      <c r="E653" s="108"/>
      <c r="F653" s="109">
        <v>1</v>
      </c>
      <c r="G653" s="109">
        <v>1</v>
      </c>
      <c r="H653" s="109" t="b">
        <v>1</v>
      </c>
      <c r="I653" s="108" t="s">
        <v>3208</v>
      </c>
      <c r="J653" s="108" t="s">
        <v>4060</v>
      </c>
      <c r="K653" s="110"/>
    </row>
    <row r="654" spans="1:11" x14ac:dyDescent="0.3">
      <c r="A654" s="108" t="s">
        <v>1401</v>
      </c>
      <c r="B654" s="108" t="s">
        <v>676</v>
      </c>
      <c r="C654" s="110" t="s">
        <v>4061</v>
      </c>
      <c r="D654" s="108" t="s">
        <v>1405</v>
      </c>
      <c r="E654" s="108"/>
      <c r="F654" s="109">
        <v>1</v>
      </c>
      <c r="G654" s="109">
        <v>1</v>
      </c>
      <c r="H654" s="109" t="b">
        <v>1</v>
      </c>
      <c r="I654" s="108" t="s">
        <v>3208</v>
      </c>
      <c r="J654" s="108" t="s">
        <v>4062</v>
      </c>
      <c r="K654" s="110"/>
    </row>
    <row r="655" spans="1:11" x14ac:dyDescent="0.3">
      <c r="A655" s="108" t="s">
        <v>1401</v>
      </c>
      <c r="B655" s="108" t="s">
        <v>501</v>
      </c>
      <c r="C655" s="110" t="s">
        <v>4063</v>
      </c>
      <c r="D655" s="108" t="s">
        <v>1409</v>
      </c>
      <c r="E655" s="108"/>
      <c r="F655" s="109">
        <v>1</v>
      </c>
      <c r="G655" s="109">
        <v>1</v>
      </c>
      <c r="H655" s="109" t="b">
        <v>1</v>
      </c>
      <c r="I655" s="108" t="s">
        <v>3208</v>
      </c>
      <c r="J655" s="108" t="s">
        <v>4064</v>
      </c>
      <c r="K655" s="110"/>
    </row>
    <row r="656" spans="1:11" x14ac:dyDescent="0.3">
      <c r="A656" s="108" t="s">
        <v>1401</v>
      </c>
      <c r="B656" s="108" t="s">
        <v>583</v>
      </c>
      <c r="C656" s="110" t="s">
        <v>4065</v>
      </c>
      <c r="D656" s="108" t="s">
        <v>1402</v>
      </c>
      <c r="E656" s="108"/>
      <c r="F656" s="109">
        <v>1</v>
      </c>
      <c r="G656" s="109">
        <v>1</v>
      </c>
      <c r="H656" s="109" t="b">
        <v>1</v>
      </c>
      <c r="I656" s="108" t="s">
        <v>3208</v>
      </c>
      <c r="J656" s="108" t="s">
        <v>4066</v>
      </c>
      <c r="K656" s="110"/>
    </row>
    <row r="657" spans="1:11" x14ac:dyDescent="0.3">
      <c r="A657" s="108" t="s">
        <v>1401</v>
      </c>
      <c r="B657" s="108" t="s">
        <v>860</v>
      </c>
      <c r="C657" s="110" t="s">
        <v>4067</v>
      </c>
      <c r="D657" s="108" t="s">
        <v>1404</v>
      </c>
      <c r="E657" s="108"/>
      <c r="F657" s="109">
        <v>1</v>
      </c>
      <c r="G657" s="109">
        <v>1</v>
      </c>
      <c r="H657" s="109" t="b">
        <v>1</v>
      </c>
      <c r="I657" s="108" t="s">
        <v>3208</v>
      </c>
      <c r="J657" s="108" t="s">
        <v>4068</v>
      </c>
      <c r="K657" s="110"/>
    </row>
    <row r="658" spans="1:11" x14ac:dyDescent="0.3">
      <c r="A658" s="108" t="s">
        <v>1401</v>
      </c>
      <c r="B658" s="108" t="s">
        <v>1407</v>
      </c>
      <c r="C658" s="110" t="s">
        <v>4069</v>
      </c>
      <c r="D658" s="108" t="s">
        <v>1408</v>
      </c>
      <c r="E658" s="108"/>
      <c r="F658" s="109">
        <v>1</v>
      </c>
      <c r="G658" s="109">
        <v>1</v>
      </c>
      <c r="H658" s="109" t="b">
        <v>1</v>
      </c>
      <c r="I658" s="108" t="s">
        <v>3208</v>
      </c>
      <c r="J658" s="108" t="s">
        <v>4070</v>
      </c>
      <c r="K658" s="110"/>
    </row>
    <row r="659" spans="1:11" x14ac:dyDescent="0.3">
      <c r="A659" s="108" t="s">
        <v>1401</v>
      </c>
      <c r="B659" s="108" t="s">
        <v>1032</v>
      </c>
      <c r="C659" s="110" t="s">
        <v>4071</v>
      </c>
      <c r="D659" s="108" t="s">
        <v>1156</v>
      </c>
      <c r="E659" s="108"/>
      <c r="F659" s="109">
        <v>1</v>
      </c>
      <c r="G659" s="109">
        <v>1</v>
      </c>
      <c r="H659" s="109" t="b">
        <v>1</v>
      </c>
      <c r="I659" s="108" t="s">
        <v>3208</v>
      </c>
      <c r="J659" s="108" t="s">
        <v>4072</v>
      </c>
      <c r="K659" s="110"/>
    </row>
    <row r="660" spans="1:11" x14ac:dyDescent="0.3">
      <c r="A660" s="108" t="s">
        <v>1420</v>
      </c>
      <c r="B660" s="108" t="s">
        <v>562</v>
      </c>
      <c r="C660" s="110" t="s">
        <v>4073</v>
      </c>
      <c r="D660" s="108" t="s">
        <v>1422</v>
      </c>
      <c r="E660" s="108"/>
      <c r="F660" s="109">
        <v>1</v>
      </c>
      <c r="G660" s="109">
        <v>2</v>
      </c>
      <c r="H660" s="109" t="b">
        <v>1</v>
      </c>
      <c r="I660" s="108" t="s">
        <v>3208</v>
      </c>
      <c r="J660" s="108" t="s">
        <v>4074</v>
      </c>
      <c r="K660" s="110"/>
    </row>
    <row r="661" spans="1:11" x14ac:dyDescent="0.3">
      <c r="A661" s="108" t="s">
        <v>1420</v>
      </c>
      <c r="B661" s="108" t="s">
        <v>562</v>
      </c>
      <c r="C661" s="110" t="s">
        <v>4073</v>
      </c>
      <c r="D661" s="108" t="s">
        <v>1422</v>
      </c>
      <c r="E661" s="108"/>
      <c r="F661" s="109">
        <v>2</v>
      </c>
      <c r="G661" s="109">
        <v>2</v>
      </c>
      <c r="H661" s="109" t="b">
        <v>1</v>
      </c>
      <c r="I661" s="108" t="s">
        <v>3208</v>
      </c>
      <c r="J661" s="108" t="s">
        <v>4075</v>
      </c>
      <c r="K661" s="110"/>
    </row>
    <row r="662" spans="1:11" x14ac:dyDescent="0.3">
      <c r="A662" s="108" t="s">
        <v>1420</v>
      </c>
      <c r="B662" s="108" t="s">
        <v>525</v>
      </c>
      <c r="C662" s="110" t="s">
        <v>4076</v>
      </c>
      <c r="D662" s="108" t="s">
        <v>1421</v>
      </c>
      <c r="E662" s="108"/>
      <c r="F662" s="109">
        <v>1</v>
      </c>
      <c r="G662" s="109">
        <v>2</v>
      </c>
      <c r="H662" s="109" t="b">
        <v>1</v>
      </c>
      <c r="I662" s="108" t="s">
        <v>3208</v>
      </c>
      <c r="J662" s="108" t="s">
        <v>4077</v>
      </c>
      <c r="K662" s="110"/>
    </row>
    <row r="663" spans="1:11" x14ac:dyDescent="0.3">
      <c r="A663" s="108" t="s">
        <v>1420</v>
      </c>
      <c r="B663" s="108" t="s">
        <v>525</v>
      </c>
      <c r="C663" s="110" t="s">
        <v>4076</v>
      </c>
      <c r="D663" s="108" t="s">
        <v>1421</v>
      </c>
      <c r="E663" s="108"/>
      <c r="F663" s="109">
        <v>2</v>
      </c>
      <c r="G663" s="109">
        <v>2</v>
      </c>
      <c r="H663" s="109" t="b">
        <v>1</v>
      </c>
      <c r="I663" s="108" t="s">
        <v>3208</v>
      </c>
      <c r="J663" s="108" t="s">
        <v>4078</v>
      </c>
      <c r="K663" s="110"/>
    </row>
    <row r="664" spans="1:11" x14ac:dyDescent="0.3">
      <c r="A664" s="108" t="s">
        <v>1420</v>
      </c>
      <c r="B664" s="108" t="s">
        <v>1426</v>
      </c>
      <c r="C664" s="110" t="s">
        <v>4079</v>
      </c>
      <c r="D664" s="108" t="s">
        <v>1120</v>
      </c>
      <c r="E664" s="108" t="s">
        <v>3207</v>
      </c>
      <c r="F664" s="109">
        <v>1</v>
      </c>
      <c r="G664" s="109">
        <v>1</v>
      </c>
      <c r="H664" s="109" t="b">
        <v>1</v>
      </c>
      <c r="I664" s="108" t="s">
        <v>3208</v>
      </c>
      <c r="J664" s="108" t="s">
        <v>1427</v>
      </c>
      <c r="K664" s="110"/>
    </row>
    <row r="665" spans="1:11" x14ac:dyDescent="0.3">
      <c r="A665" s="108" t="s">
        <v>1420</v>
      </c>
      <c r="B665" s="108" t="s">
        <v>583</v>
      </c>
      <c r="C665" s="110" t="s">
        <v>4080</v>
      </c>
      <c r="D665" s="108" t="s">
        <v>882</v>
      </c>
      <c r="E665" s="108"/>
      <c r="F665" s="109">
        <v>1</v>
      </c>
      <c r="G665" s="109">
        <v>3</v>
      </c>
      <c r="H665" s="109" t="b">
        <v>1</v>
      </c>
      <c r="I665" s="108" t="s">
        <v>3208</v>
      </c>
      <c r="J665" s="108" t="s">
        <v>4081</v>
      </c>
      <c r="K665" s="110"/>
    </row>
    <row r="666" spans="1:11" x14ac:dyDescent="0.3">
      <c r="A666" s="108" t="s">
        <v>1420</v>
      </c>
      <c r="B666" s="108" t="s">
        <v>583</v>
      </c>
      <c r="C666" s="110" t="s">
        <v>4080</v>
      </c>
      <c r="D666" s="108" t="s">
        <v>882</v>
      </c>
      <c r="E666" s="108"/>
      <c r="F666" s="109">
        <v>2</v>
      </c>
      <c r="G666" s="109">
        <v>3</v>
      </c>
      <c r="H666" s="109" t="b">
        <v>1</v>
      </c>
      <c r="I666" s="108" t="s">
        <v>3208</v>
      </c>
      <c r="J666" s="108" t="s">
        <v>4082</v>
      </c>
      <c r="K666" s="110"/>
    </row>
    <row r="667" spans="1:11" x14ac:dyDescent="0.3">
      <c r="A667" s="108" t="s">
        <v>1420</v>
      </c>
      <c r="B667" s="108" t="s">
        <v>583</v>
      </c>
      <c r="C667" s="110" t="s">
        <v>4080</v>
      </c>
      <c r="D667" s="108" t="s">
        <v>882</v>
      </c>
      <c r="E667" s="108"/>
      <c r="F667" s="109">
        <v>3</v>
      </c>
      <c r="G667" s="109">
        <v>3</v>
      </c>
      <c r="H667" s="109" t="b">
        <v>1</v>
      </c>
      <c r="I667" s="108" t="s">
        <v>3208</v>
      </c>
      <c r="J667" s="108" t="s">
        <v>870</v>
      </c>
      <c r="K667" s="110"/>
    </row>
    <row r="668" spans="1:11" x14ac:dyDescent="0.3">
      <c r="A668" s="108" t="s">
        <v>1420</v>
      </c>
      <c r="B668" s="108" t="s">
        <v>1423</v>
      </c>
      <c r="C668" s="110" t="s">
        <v>4083</v>
      </c>
      <c r="D668" s="108" t="s">
        <v>1424</v>
      </c>
      <c r="E668" s="108" t="s">
        <v>3207</v>
      </c>
      <c r="F668" s="109">
        <v>1</v>
      </c>
      <c r="G668" s="109">
        <v>2</v>
      </c>
      <c r="H668" s="109" t="b">
        <v>1</v>
      </c>
      <c r="I668" s="108" t="s">
        <v>3208</v>
      </c>
      <c r="J668" s="108" t="s">
        <v>1425</v>
      </c>
      <c r="K668" s="110"/>
    </row>
    <row r="669" spans="1:11" x14ac:dyDescent="0.3">
      <c r="A669" s="108" t="s">
        <v>1420</v>
      </c>
      <c r="B669" s="108" t="s">
        <v>1423</v>
      </c>
      <c r="C669" s="110" t="s">
        <v>4083</v>
      </c>
      <c r="D669" s="108" t="s">
        <v>1424</v>
      </c>
      <c r="E669" s="108"/>
      <c r="F669" s="109">
        <v>2</v>
      </c>
      <c r="G669" s="109">
        <v>2</v>
      </c>
      <c r="H669" s="109" t="b">
        <v>1</v>
      </c>
      <c r="I669" s="108" t="s">
        <v>3208</v>
      </c>
      <c r="J669" s="108" t="s">
        <v>4084</v>
      </c>
      <c r="K669" s="110"/>
    </row>
    <row r="670" spans="1:11" x14ac:dyDescent="0.3">
      <c r="A670" s="108" t="s">
        <v>21</v>
      </c>
      <c r="B670" s="108" t="s">
        <v>548</v>
      </c>
      <c r="C670" s="110" t="s">
        <v>4085</v>
      </c>
      <c r="D670" s="108" t="s">
        <v>1447</v>
      </c>
      <c r="E670" s="108"/>
      <c r="F670" s="109">
        <v>1</v>
      </c>
      <c r="G670" s="109">
        <v>1</v>
      </c>
      <c r="H670" s="109" t="b">
        <v>1</v>
      </c>
      <c r="I670" s="108" t="s">
        <v>3208</v>
      </c>
      <c r="J670" s="108" t="s">
        <v>4086</v>
      </c>
      <c r="K670" s="110"/>
    </row>
    <row r="671" spans="1:11" x14ac:dyDescent="0.3">
      <c r="A671" s="108" t="s">
        <v>21</v>
      </c>
      <c r="B671" s="108" t="s">
        <v>636</v>
      </c>
      <c r="C671" s="110" t="s">
        <v>4087</v>
      </c>
      <c r="D671" s="108" t="s">
        <v>1448</v>
      </c>
      <c r="E671" s="108"/>
      <c r="F671" s="109">
        <v>1</v>
      </c>
      <c r="G671" s="109">
        <v>2</v>
      </c>
      <c r="H671" s="109" t="b">
        <v>1</v>
      </c>
      <c r="I671" s="108" t="s">
        <v>3208</v>
      </c>
      <c r="J671" s="108" t="s">
        <v>4088</v>
      </c>
      <c r="K671" s="110"/>
    </row>
    <row r="672" spans="1:11" x14ac:dyDescent="0.3">
      <c r="A672" s="108" t="s">
        <v>21</v>
      </c>
      <c r="B672" s="108" t="s">
        <v>636</v>
      </c>
      <c r="C672" s="110" t="s">
        <v>4087</v>
      </c>
      <c r="D672" s="108" t="s">
        <v>1448</v>
      </c>
      <c r="E672" s="108"/>
      <c r="F672" s="109">
        <v>2</v>
      </c>
      <c r="G672" s="109">
        <v>2</v>
      </c>
      <c r="H672" s="109" t="b">
        <v>1</v>
      </c>
      <c r="I672" s="108" t="s">
        <v>3208</v>
      </c>
      <c r="J672" s="108" t="s">
        <v>4089</v>
      </c>
      <c r="K672" s="110"/>
    </row>
    <row r="673" spans="1:11" x14ac:dyDescent="0.3">
      <c r="A673" s="108" t="s">
        <v>21</v>
      </c>
      <c r="B673" s="108" t="s">
        <v>581</v>
      </c>
      <c r="C673" s="110" t="s">
        <v>4090</v>
      </c>
      <c r="D673" s="108" t="s">
        <v>1445</v>
      </c>
      <c r="E673" s="108"/>
      <c r="F673" s="109">
        <v>1</v>
      </c>
      <c r="G673" s="109">
        <v>2</v>
      </c>
      <c r="H673" s="109" t="b">
        <v>1</v>
      </c>
      <c r="I673" s="108" t="s">
        <v>3208</v>
      </c>
      <c r="J673" s="108" t="s">
        <v>4091</v>
      </c>
      <c r="K673" s="110"/>
    </row>
    <row r="674" spans="1:11" x14ac:dyDescent="0.3">
      <c r="A674" s="108" t="s">
        <v>21</v>
      </c>
      <c r="B674" s="108" t="s">
        <v>581</v>
      </c>
      <c r="C674" s="110" t="s">
        <v>4090</v>
      </c>
      <c r="D674" s="108" t="s">
        <v>1445</v>
      </c>
      <c r="E674" s="108"/>
      <c r="F674" s="109">
        <v>2</v>
      </c>
      <c r="G674" s="109">
        <v>2</v>
      </c>
      <c r="H674" s="109" t="b">
        <v>1</v>
      </c>
      <c r="I674" s="108" t="s">
        <v>3208</v>
      </c>
      <c r="J674" s="108" t="s">
        <v>4092</v>
      </c>
      <c r="K674" s="110">
        <v>1</v>
      </c>
    </row>
    <row r="675" spans="1:11" x14ac:dyDescent="0.3">
      <c r="A675" s="108" t="s">
        <v>21</v>
      </c>
      <c r="B675" s="108" t="s">
        <v>572</v>
      </c>
      <c r="C675" s="110" t="s">
        <v>4093</v>
      </c>
      <c r="D675" s="108" t="s">
        <v>1436</v>
      </c>
      <c r="E675" s="108" t="s">
        <v>3207</v>
      </c>
      <c r="F675" s="109">
        <v>1</v>
      </c>
      <c r="G675" s="109">
        <v>3</v>
      </c>
      <c r="H675" s="109" t="b">
        <v>1</v>
      </c>
      <c r="I675" s="108" t="s">
        <v>3208</v>
      </c>
      <c r="J675" s="108" t="s">
        <v>1437</v>
      </c>
      <c r="K675" s="110"/>
    </row>
    <row r="676" spans="1:11" x14ac:dyDescent="0.3">
      <c r="A676" s="108" t="s">
        <v>21</v>
      </c>
      <c r="B676" s="108" t="s">
        <v>572</v>
      </c>
      <c r="C676" s="110" t="s">
        <v>4093</v>
      </c>
      <c r="D676" s="108" t="s">
        <v>1436</v>
      </c>
      <c r="E676" s="108"/>
      <c r="F676" s="109">
        <v>2</v>
      </c>
      <c r="G676" s="109">
        <v>3</v>
      </c>
      <c r="H676" s="109" t="b">
        <v>1</v>
      </c>
      <c r="I676" s="108" t="s">
        <v>3208</v>
      </c>
      <c r="J676" s="108" t="s">
        <v>4094</v>
      </c>
      <c r="K676" s="110"/>
    </row>
    <row r="677" spans="1:11" x14ac:dyDescent="0.3">
      <c r="A677" s="108" t="s">
        <v>21</v>
      </c>
      <c r="B677" s="108" t="s">
        <v>572</v>
      </c>
      <c r="C677" s="110" t="s">
        <v>4093</v>
      </c>
      <c r="D677" s="108" t="s">
        <v>1436</v>
      </c>
      <c r="E677" s="108"/>
      <c r="F677" s="109">
        <v>3</v>
      </c>
      <c r="G677" s="109">
        <v>3</v>
      </c>
      <c r="H677" s="109" t="b">
        <v>1</v>
      </c>
      <c r="I677" s="108" t="s">
        <v>3208</v>
      </c>
      <c r="J677" s="108" t="s">
        <v>4095</v>
      </c>
      <c r="K677" s="110"/>
    </row>
    <row r="678" spans="1:11" x14ac:dyDescent="0.3">
      <c r="A678" s="108" t="s">
        <v>21</v>
      </c>
      <c r="B678" s="108" t="s">
        <v>525</v>
      </c>
      <c r="C678" s="110" t="s">
        <v>4096</v>
      </c>
      <c r="D678" s="108" t="s">
        <v>1449</v>
      </c>
      <c r="E678" s="108"/>
      <c r="F678" s="109">
        <v>1</v>
      </c>
      <c r="G678" s="109">
        <v>1</v>
      </c>
      <c r="H678" s="109" t="b">
        <v>1</v>
      </c>
      <c r="I678" s="108" t="s">
        <v>3208</v>
      </c>
      <c r="J678" s="108" t="s">
        <v>4097</v>
      </c>
      <c r="K678" s="110"/>
    </row>
    <row r="679" spans="1:11" x14ac:dyDescent="0.3">
      <c r="A679" s="108" t="s">
        <v>21</v>
      </c>
      <c r="B679" s="108" t="s">
        <v>1440</v>
      </c>
      <c r="C679" s="110" t="s">
        <v>4098</v>
      </c>
      <c r="D679" s="108" t="s">
        <v>1441</v>
      </c>
      <c r="E679" s="108"/>
      <c r="F679" s="109">
        <v>1</v>
      </c>
      <c r="G679" s="109">
        <v>3</v>
      </c>
      <c r="H679" s="109" t="b">
        <v>1</v>
      </c>
      <c r="I679" s="108" t="s">
        <v>3208</v>
      </c>
      <c r="J679" s="108" t="s">
        <v>4099</v>
      </c>
      <c r="K679" s="110"/>
    </row>
    <row r="680" spans="1:11" x14ac:dyDescent="0.3">
      <c r="A680" s="108" t="s">
        <v>21</v>
      </c>
      <c r="B680" s="108" t="s">
        <v>1440</v>
      </c>
      <c r="C680" s="110" t="s">
        <v>4098</v>
      </c>
      <c r="D680" s="108" t="s">
        <v>1441</v>
      </c>
      <c r="E680" s="108"/>
      <c r="F680" s="109">
        <v>2</v>
      </c>
      <c r="G680" s="109">
        <v>3</v>
      </c>
      <c r="H680" s="109" t="b">
        <v>1</v>
      </c>
      <c r="I680" s="108" t="s">
        <v>3208</v>
      </c>
      <c r="J680" s="108" t="s">
        <v>4100</v>
      </c>
      <c r="K680" s="110"/>
    </row>
    <row r="681" spans="1:11" x14ac:dyDescent="0.3">
      <c r="A681" s="108" t="s">
        <v>21</v>
      </c>
      <c r="B681" s="108" t="s">
        <v>1440</v>
      </c>
      <c r="C681" s="110" t="s">
        <v>4098</v>
      </c>
      <c r="D681" s="108" t="s">
        <v>1441</v>
      </c>
      <c r="E681" s="108"/>
      <c r="F681" s="109">
        <v>3</v>
      </c>
      <c r="G681" s="109">
        <v>3</v>
      </c>
      <c r="H681" s="109" t="b">
        <v>1</v>
      </c>
      <c r="I681" s="108" t="s">
        <v>3208</v>
      </c>
      <c r="J681" s="108" t="s">
        <v>4101</v>
      </c>
      <c r="K681" s="110"/>
    </row>
    <row r="682" spans="1:11" x14ac:dyDescent="0.3">
      <c r="A682" s="108" t="s">
        <v>21</v>
      </c>
      <c r="B682" s="108" t="s">
        <v>544</v>
      </c>
      <c r="C682" s="110" t="s">
        <v>4102</v>
      </c>
      <c r="D682" s="108" t="s">
        <v>1438</v>
      </c>
      <c r="E682" s="108" t="s">
        <v>3207</v>
      </c>
      <c r="F682" s="109">
        <v>1</v>
      </c>
      <c r="G682" s="109">
        <v>3</v>
      </c>
      <c r="H682" s="109" t="b">
        <v>1</v>
      </c>
      <c r="I682" s="108" t="s">
        <v>3208</v>
      </c>
      <c r="J682" s="108" t="s">
        <v>1439</v>
      </c>
      <c r="K682" s="110"/>
    </row>
    <row r="683" spans="1:11" x14ac:dyDescent="0.3">
      <c r="A683" s="108" t="s">
        <v>21</v>
      </c>
      <c r="B683" s="108" t="s">
        <v>544</v>
      </c>
      <c r="C683" s="110" t="s">
        <v>4102</v>
      </c>
      <c r="D683" s="108" t="s">
        <v>1438</v>
      </c>
      <c r="E683" s="108"/>
      <c r="F683" s="109">
        <v>2</v>
      </c>
      <c r="G683" s="109">
        <v>3</v>
      </c>
      <c r="H683" s="109" t="b">
        <v>1</v>
      </c>
      <c r="I683" s="108" t="s">
        <v>3208</v>
      </c>
      <c r="J683" s="108" t="s">
        <v>4103</v>
      </c>
      <c r="K683" s="110">
        <v>1</v>
      </c>
    </row>
    <row r="684" spans="1:11" x14ac:dyDescent="0.3">
      <c r="A684" s="108" t="s">
        <v>21</v>
      </c>
      <c r="B684" s="108" t="s">
        <v>544</v>
      </c>
      <c r="C684" s="110" t="s">
        <v>4102</v>
      </c>
      <c r="D684" s="108" t="s">
        <v>1438</v>
      </c>
      <c r="E684" s="108"/>
      <c r="F684" s="109">
        <v>3</v>
      </c>
      <c r="G684" s="109">
        <v>3</v>
      </c>
      <c r="H684" s="109" t="b">
        <v>1</v>
      </c>
      <c r="I684" s="108" t="s">
        <v>3208</v>
      </c>
      <c r="J684" s="108" t="s">
        <v>4104</v>
      </c>
      <c r="K684" s="110"/>
    </row>
    <row r="685" spans="1:11" x14ac:dyDescent="0.3">
      <c r="A685" s="108" t="s">
        <v>21</v>
      </c>
      <c r="B685" s="108" t="s">
        <v>746</v>
      </c>
      <c r="C685" s="110" t="s">
        <v>4105</v>
      </c>
      <c r="D685" s="108" t="s">
        <v>1446</v>
      </c>
      <c r="E685" s="108"/>
      <c r="F685" s="109">
        <v>1</v>
      </c>
      <c r="G685" s="109">
        <v>1</v>
      </c>
      <c r="H685" s="109" t="b">
        <v>1</v>
      </c>
      <c r="I685" s="108" t="s">
        <v>3208</v>
      </c>
      <c r="J685" s="108" t="s">
        <v>4106</v>
      </c>
      <c r="K685" s="110"/>
    </row>
    <row r="686" spans="1:11" x14ac:dyDescent="0.3">
      <c r="A686" s="108" t="s">
        <v>21</v>
      </c>
      <c r="B686" s="108" t="s">
        <v>772</v>
      </c>
      <c r="C686" s="110" t="s">
        <v>4107</v>
      </c>
      <c r="D686" s="108" t="s">
        <v>1442</v>
      </c>
      <c r="E686" s="108" t="s">
        <v>3207</v>
      </c>
      <c r="F686" s="109">
        <v>1</v>
      </c>
      <c r="G686" s="109">
        <v>2</v>
      </c>
      <c r="H686" s="109" t="b">
        <v>1</v>
      </c>
      <c r="I686" s="108" t="s">
        <v>3208</v>
      </c>
      <c r="J686" s="108" t="s">
        <v>1443</v>
      </c>
      <c r="K686" s="110">
        <v>1</v>
      </c>
    </row>
    <row r="687" spans="1:11" x14ac:dyDescent="0.3">
      <c r="A687" s="108" t="s">
        <v>21</v>
      </c>
      <c r="B687" s="108" t="s">
        <v>772</v>
      </c>
      <c r="C687" s="110" t="s">
        <v>4107</v>
      </c>
      <c r="D687" s="108" t="s">
        <v>1442</v>
      </c>
      <c r="E687" s="108"/>
      <c r="F687" s="109">
        <v>2</v>
      </c>
      <c r="G687" s="109">
        <v>2</v>
      </c>
      <c r="H687" s="109" t="b">
        <v>1</v>
      </c>
      <c r="I687" s="108" t="s">
        <v>3208</v>
      </c>
      <c r="J687" s="108" t="s">
        <v>4108</v>
      </c>
      <c r="K687" s="110"/>
    </row>
    <row r="688" spans="1:11" x14ac:dyDescent="0.3">
      <c r="A688" s="108" t="s">
        <v>21</v>
      </c>
      <c r="B688" s="108" t="s">
        <v>546</v>
      </c>
      <c r="C688" s="110" t="s">
        <v>4109</v>
      </c>
      <c r="D688" s="108" t="s">
        <v>1444</v>
      </c>
      <c r="E688" s="108"/>
      <c r="F688" s="109">
        <v>1</v>
      </c>
      <c r="G688" s="109">
        <v>2</v>
      </c>
      <c r="H688" s="109" t="b">
        <v>1</v>
      </c>
      <c r="I688" s="108" t="s">
        <v>3208</v>
      </c>
      <c r="J688" s="108" t="s">
        <v>4110</v>
      </c>
      <c r="K688" s="110"/>
    </row>
    <row r="689" spans="1:11" x14ac:dyDescent="0.3">
      <c r="A689" s="108" t="s">
        <v>21</v>
      </c>
      <c r="B689" s="108" t="s">
        <v>546</v>
      </c>
      <c r="C689" s="110" t="s">
        <v>4109</v>
      </c>
      <c r="D689" s="108" t="s">
        <v>1444</v>
      </c>
      <c r="E689" s="108"/>
      <c r="F689" s="109">
        <v>2</v>
      </c>
      <c r="G689" s="109">
        <v>2</v>
      </c>
      <c r="H689" s="109" t="b">
        <v>1</v>
      </c>
      <c r="I689" s="108" t="s">
        <v>3208</v>
      </c>
      <c r="J689" s="108" t="s">
        <v>4111</v>
      </c>
      <c r="K689" s="110"/>
    </row>
    <row r="690" spans="1:11" x14ac:dyDescent="0.3">
      <c r="A690" s="108" t="s">
        <v>22</v>
      </c>
      <c r="B690" s="108" t="s">
        <v>820</v>
      </c>
      <c r="C690" s="110" t="s">
        <v>4112</v>
      </c>
      <c r="D690" s="108" t="s">
        <v>1458</v>
      </c>
      <c r="E690" s="108" t="s">
        <v>3207</v>
      </c>
      <c r="F690" s="109">
        <v>1</v>
      </c>
      <c r="G690" s="109">
        <v>10</v>
      </c>
      <c r="H690" s="109" t="b">
        <v>1</v>
      </c>
      <c r="I690" s="108" t="s">
        <v>3208</v>
      </c>
      <c r="J690" s="108" t="s">
        <v>1459</v>
      </c>
      <c r="K690" s="110"/>
    </row>
    <row r="691" spans="1:11" x14ac:dyDescent="0.3">
      <c r="A691" s="108" t="s">
        <v>22</v>
      </c>
      <c r="B691" s="108" t="s">
        <v>820</v>
      </c>
      <c r="C691" s="110" t="s">
        <v>4112</v>
      </c>
      <c r="D691" s="108" t="s">
        <v>1458</v>
      </c>
      <c r="E691" s="108"/>
      <c r="F691" s="109">
        <v>2</v>
      </c>
      <c r="G691" s="109">
        <v>10</v>
      </c>
      <c r="H691" s="109" t="b">
        <v>1</v>
      </c>
      <c r="I691" s="108" t="s">
        <v>3208</v>
      </c>
      <c r="J691" s="108" t="s">
        <v>4113</v>
      </c>
      <c r="K691" s="110"/>
    </row>
    <row r="692" spans="1:11" x14ac:dyDescent="0.3">
      <c r="A692" s="108" t="s">
        <v>22</v>
      </c>
      <c r="B692" s="108" t="s">
        <v>820</v>
      </c>
      <c r="C692" s="110" t="s">
        <v>4112</v>
      </c>
      <c r="D692" s="108" t="s">
        <v>1458</v>
      </c>
      <c r="E692" s="108"/>
      <c r="F692" s="109">
        <v>3</v>
      </c>
      <c r="G692" s="109">
        <v>10</v>
      </c>
      <c r="H692" s="109" t="b">
        <v>1</v>
      </c>
      <c r="I692" s="108" t="s">
        <v>3208</v>
      </c>
      <c r="J692" s="108" t="s">
        <v>4114</v>
      </c>
      <c r="K692" s="110">
        <v>1</v>
      </c>
    </row>
    <row r="693" spans="1:11" x14ac:dyDescent="0.3">
      <c r="A693" s="108" t="s">
        <v>22</v>
      </c>
      <c r="B693" s="108" t="s">
        <v>820</v>
      </c>
      <c r="C693" s="110" t="s">
        <v>4112</v>
      </c>
      <c r="D693" s="108" t="s">
        <v>1458</v>
      </c>
      <c r="E693" s="108"/>
      <c r="F693" s="109">
        <v>4</v>
      </c>
      <c r="G693" s="109">
        <v>10</v>
      </c>
      <c r="H693" s="109" t="b">
        <v>1</v>
      </c>
      <c r="I693" s="108" t="s">
        <v>3208</v>
      </c>
      <c r="J693" s="108" t="s">
        <v>4115</v>
      </c>
      <c r="K693" s="110"/>
    </row>
    <row r="694" spans="1:11" x14ac:dyDescent="0.3">
      <c r="A694" s="108" t="s">
        <v>22</v>
      </c>
      <c r="B694" s="108" t="s">
        <v>820</v>
      </c>
      <c r="C694" s="110" t="s">
        <v>4112</v>
      </c>
      <c r="D694" s="108" t="s">
        <v>1458</v>
      </c>
      <c r="E694" s="108"/>
      <c r="F694" s="109">
        <v>5</v>
      </c>
      <c r="G694" s="109">
        <v>10</v>
      </c>
      <c r="H694" s="109" t="b">
        <v>1</v>
      </c>
      <c r="I694" s="108" t="s">
        <v>3208</v>
      </c>
      <c r="J694" s="108" t="s">
        <v>4116</v>
      </c>
      <c r="K694" s="110"/>
    </row>
    <row r="695" spans="1:11" x14ac:dyDescent="0.3">
      <c r="A695" s="108" t="s">
        <v>22</v>
      </c>
      <c r="B695" s="108" t="s">
        <v>820</v>
      </c>
      <c r="C695" s="110" t="s">
        <v>4112</v>
      </c>
      <c r="D695" s="108" t="s">
        <v>1458</v>
      </c>
      <c r="E695" s="108"/>
      <c r="F695" s="109">
        <v>6</v>
      </c>
      <c r="G695" s="109">
        <v>10</v>
      </c>
      <c r="H695" s="109" t="b">
        <v>1</v>
      </c>
      <c r="I695" s="108" t="s">
        <v>3208</v>
      </c>
      <c r="J695" s="108" t="s">
        <v>4117</v>
      </c>
      <c r="K695" s="110"/>
    </row>
    <row r="696" spans="1:11" x14ac:dyDescent="0.3">
      <c r="A696" s="108" t="s">
        <v>22</v>
      </c>
      <c r="B696" s="108" t="s">
        <v>820</v>
      </c>
      <c r="C696" s="110" t="s">
        <v>4112</v>
      </c>
      <c r="D696" s="108" t="s">
        <v>1458</v>
      </c>
      <c r="E696" s="108"/>
      <c r="F696" s="109">
        <v>7</v>
      </c>
      <c r="G696" s="109">
        <v>10</v>
      </c>
      <c r="H696" s="109" t="b">
        <v>1</v>
      </c>
      <c r="I696" s="108" t="s">
        <v>3208</v>
      </c>
      <c r="J696" s="108" t="s">
        <v>4118</v>
      </c>
      <c r="K696" s="110"/>
    </row>
    <row r="697" spans="1:11" x14ac:dyDescent="0.3">
      <c r="A697" s="108" t="s">
        <v>22</v>
      </c>
      <c r="B697" s="108" t="s">
        <v>820</v>
      </c>
      <c r="C697" s="110" t="s">
        <v>4112</v>
      </c>
      <c r="D697" s="108" t="s">
        <v>1458</v>
      </c>
      <c r="E697" s="108"/>
      <c r="F697" s="109">
        <v>8</v>
      </c>
      <c r="G697" s="109">
        <v>10</v>
      </c>
      <c r="H697" s="109" t="b">
        <v>1</v>
      </c>
      <c r="I697" s="108" t="s">
        <v>3208</v>
      </c>
      <c r="J697" s="108" t="s">
        <v>4119</v>
      </c>
      <c r="K697" s="110"/>
    </row>
    <row r="698" spans="1:11" x14ac:dyDescent="0.3">
      <c r="A698" s="108" t="s">
        <v>22</v>
      </c>
      <c r="B698" s="108" t="s">
        <v>820</v>
      </c>
      <c r="C698" s="110" t="s">
        <v>4112</v>
      </c>
      <c r="D698" s="108" t="s">
        <v>1458</v>
      </c>
      <c r="E698" s="108"/>
      <c r="F698" s="109">
        <v>9</v>
      </c>
      <c r="G698" s="109">
        <v>10</v>
      </c>
      <c r="H698" s="109" t="b">
        <v>1</v>
      </c>
      <c r="I698" s="108" t="s">
        <v>3208</v>
      </c>
      <c r="J698" s="108" t="s">
        <v>4120</v>
      </c>
      <c r="K698" s="110">
        <v>1</v>
      </c>
    </row>
    <row r="699" spans="1:11" x14ac:dyDescent="0.3">
      <c r="A699" s="108" t="s">
        <v>22</v>
      </c>
      <c r="B699" s="108" t="s">
        <v>820</v>
      </c>
      <c r="C699" s="110" t="s">
        <v>4112</v>
      </c>
      <c r="D699" s="108" t="s">
        <v>1458</v>
      </c>
      <c r="E699" s="108"/>
      <c r="F699" s="109">
        <v>10</v>
      </c>
      <c r="G699" s="109">
        <v>10</v>
      </c>
      <c r="H699" s="109" t="b">
        <v>1</v>
      </c>
      <c r="I699" s="108" t="s">
        <v>3208</v>
      </c>
      <c r="J699" s="108" t="s">
        <v>4121</v>
      </c>
      <c r="K699" s="110"/>
    </row>
    <row r="700" spans="1:11" x14ac:dyDescent="0.3">
      <c r="A700" s="108" t="s">
        <v>22</v>
      </c>
      <c r="B700" s="108" t="s">
        <v>1460</v>
      </c>
      <c r="C700" s="110" t="s">
        <v>4122</v>
      </c>
      <c r="D700" s="108" t="s">
        <v>1461</v>
      </c>
      <c r="E700" s="108"/>
      <c r="F700" s="109">
        <v>1</v>
      </c>
      <c r="G700" s="109">
        <v>3</v>
      </c>
      <c r="H700" s="109" t="b">
        <v>1</v>
      </c>
      <c r="I700" s="108" t="s">
        <v>3208</v>
      </c>
      <c r="J700" s="108" t="s">
        <v>4123</v>
      </c>
      <c r="K700" s="110"/>
    </row>
    <row r="701" spans="1:11" x14ac:dyDescent="0.3">
      <c r="A701" s="108" t="s">
        <v>22</v>
      </c>
      <c r="B701" s="108" t="s">
        <v>1460</v>
      </c>
      <c r="C701" s="110" t="s">
        <v>4122</v>
      </c>
      <c r="D701" s="108" t="s">
        <v>1461</v>
      </c>
      <c r="E701" s="108"/>
      <c r="F701" s="109">
        <v>2</v>
      </c>
      <c r="G701" s="109">
        <v>3</v>
      </c>
      <c r="H701" s="109" t="b">
        <v>1</v>
      </c>
      <c r="I701" s="108" t="s">
        <v>3208</v>
      </c>
      <c r="J701" s="108" t="s">
        <v>4124</v>
      </c>
      <c r="K701" s="110"/>
    </row>
    <row r="702" spans="1:11" x14ac:dyDescent="0.3">
      <c r="A702" s="108" t="s">
        <v>22</v>
      </c>
      <c r="B702" s="108" t="s">
        <v>1460</v>
      </c>
      <c r="C702" s="110" t="s">
        <v>4122</v>
      </c>
      <c r="D702" s="108" t="s">
        <v>1461</v>
      </c>
      <c r="E702" s="108"/>
      <c r="F702" s="109">
        <v>3</v>
      </c>
      <c r="G702" s="109">
        <v>3</v>
      </c>
      <c r="H702" s="109" t="b">
        <v>1</v>
      </c>
      <c r="I702" s="108" t="s">
        <v>3208</v>
      </c>
      <c r="J702" s="108" t="s">
        <v>4125</v>
      </c>
      <c r="K702" s="110"/>
    </row>
    <row r="703" spans="1:11" x14ac:dyDescent="0.3">
      <c r="A703" s="108" t="s">
        <v>22</v>
      </c>
      <c r="B703" s="108" t="s">
        <v>636</v>
      </c>
      <c r="C703" s="110" t="s">
        <v>4126</v>
      </c>
      <c r="D703" s="108" t="s">
        <v>1465</v>
      </c>
      <c r="E703" s="108" t="s">
        <v>3207</v>
      </c>
      <c r="F703" s="109">
        <v>1</v>
      </c>
      <c r="G703" s="109">
        <v>1</v>
      </c>
      <c r="H703" s="109" t="b">
        <v>1</v>
      </c>
      <c r="I703" s="108" t="s">
        <v>3208</v>
      </c>
      <c r="J703" s="108" t="s">
        <v>1466</v>
      </c>
      <c r="K703" s="110"/>
    </row>
    <row r="704" spans="1:11" x14ac:dyDescent="0.3">
      <c r="A704" s="108" t="s">
        <v>22</v>
      </c>
      <c r="B704" s="108" t="s">
        <v>581</v>
      </c>
      <c r="C704" s="110" t="s">
        <v>4127</v>
      </c>
      <c r="D704" s="108" t="s">
        <v>1463</v>
      </c>
      <c r="E704" s="108"/>
      <c r="F704" s="109">
        <v>1</v>
      </c>
      <c r="G704" s="109">
        <v>2</v>
      </c>
      <c r="H704" s="109" t="b">
        <v>1</v>
      </c>
      <c r="I704" s="108" t="s">
        <v>3208</v>
      </c>
      <c r="J704" s="108" t="s">
        <v>4128</v>
      </c>
      <c r="K704" s="110">
        <v>1</v>
      </c>
    </row>
    <row r="705" spans="1:11" x14ac:dyDescent="0.3">
      <c r="A705" s="108" t="s">
        <v>22</v>
      </c>
      <c r="B705" s="108" t="s">
        <v>581</v>
      </c>
      <c r="C705" s="110" t="s">
        <v>4127</v>
      </c>
      <c r="D705" s="108" t="s">
        <v>1463</v>
      </c>
      <c r="E705" s="108"/>
      <c r="F705" s="109">
        <v>2</v>
      </c>
      <c r="G705" s="109">
        <v>2</v>
      </c>
      <c r="H705" s="109" t="b">
        <v>1</v>
      </c>
      <c r="I705" s="108" t="s">
        <v>3208</v>
      </c>
      <c r="J705" s="108" t="s">
        <v>4129</v>
      </c>
      <c r="K705" s="110"/>
    </row>
    <row r="706" spans="1:11" x14ac:dyDescent="0.3">
      <c r="A706" s="108" t="s">
        <v>22</v>
      </c>
      <c r="B706" s="108" t="s">
        <v>572</v>
      </c>
      <c r="C706" s="110" t="s">
        <v>4130</v>
      </c>
      <c r="D706" s="108" t="s">
        <v>1468</v>
      </c>
      <c r="E706" s="108" t="s">
        <v>3207</v>
      </c>
      <c r="F706" s="109">
        <v>1</v>
      </c>
      <c r="G706" s="109">
        <v>1</v>
      </c>
      <c r="H706" s="109" t="b">
        <v>1</v>
      </c>
      <c r="I706" s="108" t="s">
        <v>3208</v>
      </c>
      <c r="J706" s="108" t="s">
        <v>1469</v>
      </c>
      <c r="K706" s="110"/>
    </row>
    <row r="707" spans="1:11" x14ac:dyDescent="0.3">
      <c r="A707" s="108" t="s">
        <v>22</v>
      </c>
      <c r="B707" s="108" t="s">
        <v>503</v>
      </c>
      <c r="C707" s="110" t="s">
        <v>4131</v>
      </c>
      <c r="D707" s="108" t="s">
        <v>1464</v>
      </c>
      <c r="E707" s="108"/>
      <c r="F707" s="109">
        <v>1</v>
      </c>
      <c r="G707" s="109">
        <v>2</v>
      </c>
      <c r="H707" s="109" t="b">
        <v>1</v>
      </c>
      <c r="I707" s="108" t="s">
        <v>3208</v>
      </c>
      <c r="J707" s="108" t="s">
        <v>4132</v>
      </c>
      <c r="K707" s="110"/>
    </row>
    <row r="708" spans="1:11" x14ac:dyDescent="0.3">
      <c r="A708" s="108" t="s">
        <v>22</v>
      </c>
      <c r="B708" s="108" t="s">
        <v>503</v>
      </c>
      <c r="C708" s="110" t="s">
        <v>4131</v>
      </c>
      <c r="D708" s="108" t="s">
        <v>1464</v>
      </c>
      <c r="E708" s="108"/>
      <c r="F708" s="109">
        <v>2</v>
      </c>
      <c r="G708" s="109">
        <v>2</v>
      </c>
      <c r="H708" s="109" t="b">
        <v>1</v>
      </c>
      <c r="I708" s="108" t="s">
        <v>3208</v>
      </c>
      <c r="J708" s="108" t="s">
        <v>4133</v>
      </c>
      <c r="K708" s="110"/>
    </row>
    <row r="709" spans="1:11" x14ac:dyDescent="0.3">
      <c r="A709" s="108" t="s">
        <v>22</v>
      </c>
      <c r="B709" s="108" t="s">
        <v>757</v>
      </c>
      <c r="C709" s="110" t="s">
        <v>4134</v>
      </c>
      <c r="D709" s="108" t="s">
        <v>1467</v>
      </c>
      <c r="E709" s="108"/>
      <c r="F709" s="109">
        <v>1</v>
      </c>
      <c r="G709" s="109">
        <v>1</v>
      </c>
      <c r="H709" s="109" t="b">
        <v>1</v>
      </c>
      <c r="I709" s="108" t="s">
        <v>3208</v>
      </c>
      <c r="J709" s="108" t="s">
        <v>4135</v>
      </c>
      <c r="K709" s="110"/>
    </row>
    <row r="710" spans="1:11" x14ac:dyDescent="0.3">
      <c r="A710" s="108" t="s">
        <v>22</v>
      </c>
      <c r="B710" s="108" t="s">
        <v>746</v>
      </c>
      <c r="C710" s="110" t="s">
        <v>4136</v>
      </c>
      <c r="D710" s="108" t="s">
        <v>1462</v>
      </c>
      <c r="E710" s="108"/>
      <c r="F710" s="109">
        <v>1</v>
      </c>
      <c r="G710" s="109">
        <v>2</v>
      </c>
      <c r="H710" s="109" t="b">
        <v>1</v>
      </c>
      <c r="I710" s="108" t="s">
        <v>3208</v>
      </c>
      <c r="J710" s="108" t="s">
        <v>4137</v>
      </c>
      <c r="K710" s="110"/>
    </row>
    <row r="711" spans="1:11" x14ac:dyDescent="0.3">
      <c r="A711" s="108" t="s">
        <v>22</v>
      </c>
      <c r="B711" s="108" t="s">
        <v>746</v>
      </c>
      <c r="C711" s="110" t="s">
        <v>4136</v>
      </c>
      <c r="D711" s="108" t="s">
        <v>1462</v>
      </c>
      <c r="E711" s="108"/>
      <c r="F711" s="109">
        <v>2</v>
      </c>
      <c r="G711" s="109">
        <v>2</v>
      </c>
      <c r="H711" s="109" t="b">
        <v>1</v>
      </c>
      <c r="I711" s="108" t="s">
        <v>3208</v>
      </c>
      <c r="J711" s="108" t="s">
        <v>4138</v>
      </c>
      <c r="K711" s="110"/>
    </row>
    <row r="712" spans="1:11" x14ac:dyDescent="0.3">
      <c r="A712" s="108" t="s">
        <v>22</v>
      </c>
      <c r="B712" s="108" t="s">
        <v>772</v>
      </c>
      <c r="C712" s="110" t="s">
        <v>4139</v>
      </c>
      <c r="D712" s="108" t="s">
        <v>1470</v>
      </c>
      <c r="E712" s="108"/>
      <c r="F712" s="109">
        <v>1</v>
      </c>
      <c r="G712" s="109">
        <v>1</v>
      </c>
      <c r="H712" s="109" t="b">
        <v>1</v>
      </c>
      <c r="I712" s="108" t="s">
        <v>3208</v>
      </c>
      <c r="J712" s="108" t="s">
        <v>4140</v>
      </c>
      <c r="K712" s="110"/>
    </row>
    <row r="713" spans="1:11" x14ac:dyDescent="0.3">
      <c r="A713" s="108" t="s">
        <v>22</v>
      </c>
      <c r="B713" s="108" t="s">
        <v>546</v>
      </c>
      <c r="C713" s="110" t="s">
        <v>4141</v>
      </c>
      <c r="D713" s="108" t="s">
        <v>547</v>
      </c>
      <c r="E713" s="108"/>
      <c r="F713" s="109">
        <v>1</v>
      </c>
      <c r="G713" s="109">
        <v>5</v>
      </c>
      <c r="H713" s="109" t="b">
        <v>1</v>
      </c>
      <c r="I713" s="108" t="s">
        <v>3208</v>
      </c>
      <c r="J713" s="108" t="s">
        <v>4142</v>
      </c>
      <c r="K713" s="110"/>
    </row>
    <row r="714" spans="1:11" x14ac:dyDescent="0.3">
      <c r="A714" s="108" t="s">
        <v>22</v>
      </c>
      <c r="B714" s="108" t="s">
        <v>546</v>
      </c>
      <c r="C714" s="110" t="s">
        <v>4141</v>
      </c>
      <c r="D714" s="108" t="s">
        <v>547</v>
      </c>
      <c r="E714" s="108"/>
      <c r="F714" s="109">
        <v>2</v>
      </c>
      <c r="G714" s="109">
        <v>5</v>
      </c>
      <c r="H714" s="109" t="b">
        <v>1</v>
      </c>
      <c r="I714" s="108" t="s">
        <v>3208</v>
      </c>
      <c r="J714" s="108" t="s">
        <v>4143</v>
      </c>
      <c r="K714" s="110"/>
    </row>
    <row r="715" spans="1:11" x14ac:dyDescent="0.3">
      <c r="A715" s="108" t="s">
        <v>22</v>
      </c>
      <c r="B715" s="108" t="s">
        <v>546</v>
      </c>
      <c r="C715" s="110" t="s">
        <v>4141</v>
      </c>
      <c r="D715" s="108" t="s">
        <v>547</v>
      </c>
      <c r="E715" s="108"/>
      <c r="F715" s="109">
        <v>3</v>
      </c>
      <c r="G715" s="109">
        <v>5</v>
      </c>
      <c r="H715" s="109" t="b">
        <v>1</v>
      </c>
      <c r="I715" s="108" t="s">
        <v>3208</v>
      </c>
      <c r="J715" s="108" t="s">
        <v>4144</v>
      </c>
      <c r="K715" s="110"/>
    </row>
    <row r="716" spans="1:11" x14ac:dyDescent="0.3">
      <c r="A716" s="108" t="s">
        <v>22</v>
      </c>
      <c r="B716" s="108" t="s">
        <v>546</v>
      </c>
      <c r="C716" s="110" t="s">
        <v>4141</v>
      </c>
      <c r="D716" s="108" t="s">
        <v>547</v>
      </c>
      <c r="E716" s="108"/>
      <c r="F716" s="109">
        <v>4</v>
      </c>
      <c r="G716" s="109">
        <v>5</v>
      </c>
      <c r="H716" s="109" t="b">
        <v>1</v>
      </c>
      <c r="I716" s="108" t="s">
        <v>3208</v>
      </c>
      <c r="J716" s="108" t="s">
        <v>4145</v>
      </c>
      <c r="K716" s="110"/>
    </row>
    <row r="717" spans="1:11" x14ac:dyDescent="0.3">
      <c r="A717" s="108" t="s">
        <v>22</v>
      </c>
      <c r="B717" s="108" t="s">
        <v>546</v>
      </c>
      <c r="C717" s="110" t="s">
        <v>4141</v>
      </c>
      <c r="D717" s="108" t="s">
        <v>547</v>
      </c>
      <c r="E717" s="108"/>
      <c r="F717" s="109">
        <v>5</v>
      </c>
      <c r="G717" s="109">
        <v>5</v>
      </c>
      <c r="H717" s="109" t="b">
        <v>1</v>
      </c>
      <c r="I717" s="108" t="s">
        <v>3208</v>
      </c>
      <c r="J717" s="108" t="s">
        <v>4146</v>
      </c>
      <c r="K717" s="110"/>
    </row>
    <row r="718" spans="1:11" x14ac:dyDescent="0.3">
      <c r="A718" s="108" t="s">
        <v>1474</v>
      </c>
      <c r="B718" s="108" t="s">
        <v>525</v>
      </c>
      <c r="C718" s="110" t="s">
        <v>4147</v>
      </c>
      <c r="D718" s="108" t="s">
        <v>1475</v>
      </c>
      <c r="E718" s="108" t="s">
        <v>3207</v>
      </c>
      <c r="F718" s="109">
        <v>1</v>
      </c>
      <c r="G718" s="109">
        <v>7</v>
      </c>
      <c r="H718" s="109" t="b">
        <v>1</v>
      </c>
      <c r="I718" s="108" t="s">
        <v>3208</v>
      </c>
      <c r="J718" s="108" t="s">
        <v>1476</v>
      </c>
      <c r="K718" s="110"/>
    </row>
    <row r="719" spans="1:11" x14ac:dyDescent="0.3">
      <c r="A719" s="108" t="s">
        <v>1474</v>
      </c>
      <c r="B719" s="108" t="s">
        <v>525</v>
      </c>
      <c r="C719" s="110" t="s">
        <v>4147</v>
      </c>
      <c r="D719" s="108" t="s">
        <v>1475</v>
      </c>
      <c r="E719" s="108"/>
      <c r="F719" s="109">
        <v>2</v>
      </c>
      <c r="G719" s="109">
        <v>7</v>
      </c>
      <c r="H719" s="109" t="b">
        <v>1</v>
      </c>
      <c r="I719" s="108" t="s">
        <v>3208</v>
      </c>
      <c r="J719" s="108" t="s">
        <v>4148</v>
      </c>
      <c r="K719" s="110"/>
    </row>
    <row r="720" spans="1:11" x14ac:dyDescent="0.3">
      <c r="A720" s="108" t="s">
        <v>1474</v>
      </c>
      <c r="B720" s="108" t="s">
        <v>525</v>
      </c>
      <c r="C720" s="110" t="s">
        <v>4147</v>
      </c>
      <c r="D720" s="108" t="s">
        <v>1475</v>
      </c>
      <c r="E720" s="108"/>
      <c r="F720" s="109">
        <v>3</v>
      </c>
      <c r="G720" s="109">
        <v>7</v>
      </c>
      <c r="H720" s="109" t="b">
        <v>1</v>
      </c>
      <c r="I720" s="108" t="s">
        <v>3208</v>
      </c>
      <c r="J720" s="108" t="s">
        <v>4149</v>
      </c>
      <c r="K720" s="110"/>
    </row>
    <row r="721" spans="1:11" x14ac:dyDescent="0.3">
      <c r="A721" s="108" t="s">
        <v>1474</v>
      </c>
      <c r="B721" s="108" t="s">
        <v>525</v>
      </c>
      <c r="C721" s="110" t="s">
        <v>4147</v>
      </c>
      <c r="D721" s="108" t="s">
        <v>1475</v>
      </c>
      <c r="E721" s="108"/>
      <c r="F721" s="109">
        <v>4</v>
      </c>
      <c r="G721" s="109">
        <v>7</v>
      </c>
      <c r="H721" s="109" t="b">
        <v>1</v>
      </c>
      <c r="I721" s="108" t="s">
        <v>3208</v>
      </c>
      <c r="J721" s="108" t="s">
        <v>4150</v>
      </c>
      <c r="K721" s="110"/>
    </row>
    <row r="722" spans="1:11" x14ac:dyDescent="0.3">
      <c r="A722" s="108" t="s">
        <v>1474</v>
      </c>
      <c r="B722" s="108" t="s">
        <v>525</v>
      </c>
      <c r="C722" s="110" t="s">
        <v>4147</v>
      </c>
      <c r="D722" s="108" t="s">
        <v>1475</v>
      </c>
      <c r="E722" s="108"/>
      <c r="F722" s="109">
        <v>5</v>
      </c>
      <c r="G722" s="109">
        <v>7</v>
      </c>
      <c r="H722" s="109" t="b">
        <v>1</v>
      </c>
      <c r="I722" s="108" t="s">
        <v>3208</v>
      </c>
      <c r="J722" s="108" t="s">
        <v>4151</v>
      </c>
      <c r="K722" s="110"/>
    </row>
    <row r="723" spans="1:11" x14ac:dyDescent="0.3">
      <c r="A723" s="108" t="s">
        <v>1474</v>
      </c>
      <c r="B723" s="108" t="s">
        <v>525</v>
      </c>
      <c r="C723" s="110" t="s">
        <v>4147</v>
      </c>
      <c r="D723" s="108" t="s">
        <v>1475</v>
      </c>
      <c r="E723" s="108"/>
      <c r="F723" s="109">
        <v>6</v>
      </c>
      <c r="G723" s="109">
        <v>7</v>
      </c>
      <c r="H723" s="109" t="b">
        <v>1</v>
      </c>
      <c r="I723" s="108" t="s">
        <v>3208</v>
      </c>
      <c r="J723" s="108" t="s">
        <v>4152</v>
      </c>
      <c r="K723" s="110"/>
    </row>
    <row r="724" spans="1:11" x14ac:dyDescent="0.3">
      <c r="A724" s="108" t="s">
        <v>1474</v>
      </c>
      <c r="B724" s="108" t="s">
        <v>525</v>
      </c>
      <c r="C724" s="110" t="s">
        <v>4147</v>
      </c>
      <c r="D724" s="108" t="s">
        <v>1475</v>
      </c>
      <c r="E724" s="108"/>
      <c r="F724" s="109">
        <v>7</v>
      </c>
      <c r="G724" s="109">
        <v>7</v>
      </c>
      <c r="H724" s="109" t="b">
        <v>1</v>
      </c>
      <c r="I724" s="108" t="s">
        <v>3208</v>
      </c>
      <c r="J724" s="108" t="s">
        <v>4153</v>
      </c>
      <c r="K724" s="110"/>
    </row>
    <row r="725" spans="1:11" x14ac:dyDescent="0.3">
      <c r="A725" s="108" t="s">
        <v>1474</v>
      </c>
      <c r="B725" s="108" t="s">
        <v>746</v>
      </c>
      <c r="C725" s="110" t="s">
        <v>4154</v>
      </c>
      <c r="D725" s="108" t="s">
        <v>1478</v>
      </c>
      <c r="E725" s="108" t="s">
        <v>3207</v>
      </c>
      <c r="F725" s="109">
        <v>1</v>
      </c>
      <c r="G725" s="109">
        <v>2</v>
      </c>
      <c r="H725" s="109" t="b">
        <v>1</v>
      </c>
      <c r="I725" s="108" t="s">
        <v>3208</v>
      </c>
      <c r="J725" s="108" t="s">
        <v>1479</v>
      </c>
      <c r="K725" s="110"/>
    </row>
    <row r="726" spans="1:11" x14ac:dyDescent="0.3">
      <c r="A726" s="108" t="s">
        <v>1474</v>
      </c>
      <c r="B726" s="108" t="s">
        <v>746</v>
      </c>
      <c r="C726" s="110" t="s">
        <v>4154</v>
      </c>
      <c r="D726" s="108" t="s">
        <v>1478</v>
      </c>
      <c r="E726" s="108"/>
      <c r="F726" s="109">
        <v>2</v>
      </c>
      <c r="G726" s="109">
        <v>2</v>
      </c>
      <c r="H726" s="109" t="b">
        <v>1</v>
      </c>
      <c r="I726" s="108" t="s">
        <v>3208</v>
      </c>
      <c r="J726" s="108" t="s">
        <v>4155</v>
      </c>
      <c r="K726" s="110"/>
    </row>
    <row r="727" spans="1:11" x14ac:dyDescent="0.3">
      <c r="A727" s="108" t="s">
        <v>1474</v>
      </c>
      <c r="B727" s="108" t="s">
        <v>583</v>
      </c>
      <c r="C727" s="110" t="s">
        <v>4156</v>
      </c>
      <c r="D727" s="108" t="s">
        <v>1477</v>
      </c>
      <c r="E727" s="108"/>
      <c r="F727" s="109">
        <v>1</v>
      </c>
      <c r="G727" s="109">
        <v>3</v>
      </c>
      <c r="H727" s="109" t="b">
        <v>1</v>
      </c>
      <c r="I727" s="108" t="s">
        <v>3208</v>
      </c>
      <c r="J727" s="108" t="s">
        <v>4157</v>
      </c>
      <c r="K727" s="110"/>
    </row>
    <row r="728" spans="1:11" x14ac:dyDescent="0.3">
      <c r="A728" s="108" t="s">
        <v>1474</v>
      </c>
      <c r="B728" s="108" t="s">
        <v>583</v>
      </c>
      <c r="C728" s="110" t="s">
        <v>4156</v>
      </c>
      <c r="D728" s="108" t="s">
        <v>1477</v>
      </c>
      <c r="E728" s="108"/>
      <c r="F728" s="109">
        <v>2</v>
      </c>
      <c r="G728" s="109">
        <v>3</v>
      </c>
      <c r="H728" s="109" t="b">
        <v>1</v>
      </c>
      <c r="I728" s="108" t="s">
        <v>3208</v>
      </c>
      <c r="J728" s="108" t="s">
        <v>4158</v>
      </c>
      <c r="K728" s="110"/>
    </row>
    <row r="729" spans="1:11" x14ac:dyDescent="0.3">
      <c r="A729" s="108" t="s">
        <v>1474</v>
      </c>
      <c r="B729" s="108" t="s">
        <v>583</v>
      </c>
      <c r="C729" s="110" t="s">
        <v>4156</v>
      </c>
      <c r="D729" s="108" t="s">
        <v>1477</v>
      </c>
      <c r="E729" s="108"/>
      <c r="F729" s="109">
        <v>3</v>
      </c>
      <c r="G729" s="109">
        <v>3</v>
      </c>
      <c r="H729" s="109" t="b">
        <v>1</v>
      </c>
      <c r="I729" s="108" t="s">
        <v>3208</v>
      </c>
      <c r="J729" s="108" t="s">
        <v>4159</v>
      </c>
      <c r="K729" s="110"/>
    </row>
    <row r="730" spans="1:11" x14ac:dyDescent="0.3">
      <c r="A730" s="108" t="s">
        <v>1480</v>
      </c>
      <c r="B730" s="108" t="s">
        <v>592</v>
      </c>
      <c r="C730" s="110" t="s">
        <v>4160</v>
      </c>
      <c r="D730" s="108" t="s">
        <v>1141</v>
      </c>
      <c r="E730" s="108"/>
      <c r="F730" s="109">
        <v>1</v>
      </c>
      <c r="G730" s="109">
        <v>1</v>
      </c>
      <c r="H730" s="109" t="b">
        <v>1</v>
      </c>
      <c r="I730" s="108" t="s">
        <v>3208</v>
      </c>
      <c r="J730" s="108" t="s">
        <v>4161</v>
      </c>
      <c r="K730" s="110"/>
    </row>
    <row r="731" spans="1:11" x14ac:dyDescent="0.3">
      <c r="A731" s="108" t="s">
        <v>1480</v>
      </c>
      <c r="B731" s="108" t="s">
        <v>691</v>
      </c>
      <c r="C731" s="110" t="s">
        <v>4162</v>
      </c>
      <c r="D731" s="108" t="s">
        <v>528</v>
      </c>
      <c r="E731" s="108"/>
      <c r="F731" s="109">
        <v>1</v>
      </c>
      <c r="G731" s="109">
        <v>1</v>
      </c>
      <c r="H731" s="109" t="b">
        <v>1</v>
      </c>
      <c r="I731" s="108" t="s">
        <v>3208</v>
      </c>
      <c r="J731" s="108" t="s">
        <v>4163</v>
      </c>
      <c r="K731" s="110"/>
    </row>
    <row r="732" spans="1:11" x14ac:dyDescent="0.3">
      <c r="A732" s="108" t="s">
        <v>1480</v>
      </c>
      <c r="B732" s="108" t="s">
        <v>1488</v>
      </c>
      <c r="C732" s="110" t="s">
        <v>4164</v>
      </c>
      <c r="D732" s="108" t="s">
        <v>1489</v>
      </c>
      <c r="E732" s="108"/>
      <c r="F732" s="109">
        <v>1</v>
      </c>
      <c r="G732" s="109">
        <v>1</v>
      </c>
      <c r="H732" s="109" t="b">
        <v>1</v>
      </c>
      <c r="I732" s="108" t="s">
        <v>3208</v>
      </c>
      <c r="J732" s="108" t="s">
        <v>4165</v>
      </c>
      <c r="K732" s="110"/>
    </row>
    <row r="733" spans="1:11" x14ac:dyDescent="0.3">
      <c r="A733" s="108" t="s">
        <v>1480</v>
      </c>
      <c r="B733" s="108" t="s">
        <v>636</v>
      </c>
      <c r="C733" s="110" t="s">
        <v>4166</v>
      </c>
      <c r="D733" s="108" t="s">
        <v>1002</v>
      </c>
      <c r="E733" s="108"/>
      <c r="F733" s="109">
        <v>1</v>
      </c>
      <c r="G733" s="109">
        <v>1</v>
      </c>
      <c r="H733" s="109" t="b">
        <v>1</v>
      </c>
      <c r="I733" s="108" t="s">
        <v>3208</v>
      </c>
      <c r="J733" s="108" t="s">
        <v>4167</v>
      </c>
      <c r="K733" s="110"/>
    </row>
    <row r="734" spans="1:11" x14ac:dyDescent="0.3">
      <c r="A734" s="108" t="s">
        <v>1480</v>
      </c>
      <c r="B734" s="108" t="s">
        <v>522</v>
      </c>
      <c r="C734" s="110" t="s">
        <v>4168</v>
      </c>
      <c r="D734" s="108" t="s">
        <v>874</v>
      </c>
      <c r="E734" s="108"/>
      <c r="F734" s="109">
        <v>1</v>
      </c>
      <c r="G734" s="109">
        <v>1</v>
      </c>
      <c r="H734" s="109" t="b">
        <v>1</v>
      </c>
      <c r="I734" s="108" t="s">
        <v>3208</v>
      </c>
      <c r="J734" s="108" t="s">
        <v>4169</v>
      </c>
      <c r="K734" s="110"/>
    </row>
    <row r="735" spans="1:11" x14ac:dyDescent="0.3">
      <c r="A735" s="108" t="s">
        <v>1480</v>
      </c>
      <c r="B735" s="108" t="s">
        <v>1486</v>
      </c>
      <c r="C735" s="110" t="s">
        <v>4170</v>
      </c>
      <c r="D735" s="108" t="s">
        <v>1487</v>
      </c>
      <c r="E735" s="108"/>
      <c r="F735" s="109">
        <v>1</v>
      </c>
      <c r="G735" s="109">
        <v>1</v>
      </c>
      <c r="H735" s="109" t="b">
        <v>1</v>
      </c>
      <c r="I735" s="108" t="s">
        <v>3208</v>
      </c>
      <c r="J735" s="108" t="s">
        <v>4171</v>
      </c>
      <c r="K735" s="110"/>
    </row>
    <row r="736" spans="1:11" x14ac:dyDescent="0.3">
      <c r="A736" s="108" t="s">
        <v>1480</v>
      </c>
      <c r="B736" s="108" t="s">
        <v>1483</v>
      </c>
      <c r="C736" s="110" t="s">
        <v>4172</v>
      </c>
      <c r="D736" s="108" t="s">
        <v>1484</v>
      </c>
      <c r="E736" s="108"/>
      <c r="F736" s="109">
        <v>1</v>
      </c>
      <c r="G736" s="109">
        <v>1</v>
      </c>
      <c r="H736" s="109" t="b">
        <v>1</v>
      </c>
      <c r="I736" s="108" t="s">
        <v>3208</v>
      </c>
      <c r="J736" s="108" t="s">
        <v>4173</v>
      </c>
      <c r="K736" s="110"/>
    </row>
    <row r="737" spans="1:11" x14ac:dyDescent="0.3">
      <c r="A737" s="108" t="s">
        <v>1480</v>
      </c>
      <c r="B737" s="108" t="s">
        <v>1481</v>
      </c>
      <c r="C737" s="110" t="s">
        <v>4174</v>
      </c>
      <c r="D737" s="108" t="s">
        <v>1482</v>
      </c>
      <c r="E737" s="108"/>
      <c r="F737" s="109">
        <v>1</v>
      </c>
      <c r="G737" s="109">
        <v>1</v>
      </c>
      <c r="H737" s="109" t="b">
        <v>1</v>
      </c>
      <c r="I737" s="108" t="s">
        <v>3208</v>
      </c>
      <c r="J737" s="108" t="s">
        <v>4175</v>
      </c>
      <c r="K737" s="110"/>
    </row>
    <row r="738" spans="1:11" x14ac:dyDescent="0.3">
      <c r="A738" s="108" t="s">
        <v>1480</v>
      </c>
      <c r="B738" s="108" t="s">
        <v>757</v>
      </c>
      <c r="C738" s="110" t="s">
        <v>4176</v>
      </c>
      <c r="D738" s="108" t="s">
        <v>565</v>
      </c>
      <c r="E738" s="108"/>
      <c r="F738" s="109">
        <v>1</v>
      </c>
      <c r="G738" s="109">
        <v>1</v>
      </c>
      <c r="H738" s="109" t="b">
        <v>1</v>
      </c>
      <c r="I738" s="108" t="s">
        <v>3208</v>
      </c>
      <c r="J738" s="108" t="s">
        <v>4177</v>
      </c>
      <c r="K738" s="110"/>
    </row>
    <row r="739" spans="1:11" x14ac:dyDescent="0.3">
      <c r="A739" s="108" t="s">
        <v>1480</v>
      </c>
      <c r="B739" s="108" t="s">
        <v>746</v>
      </c>
      <c r="C739" s="110" t="s">
        <v>4178</v>
      </c>
      <c r="D739" s="108" t="s">
        <v>1485</v>
      </c>
      <c r="E739" s="108"/>
      <c r="F739" s="109">
        <v>1</v>
      </c>
      <c r="G739" s="109">
        <v>1</v>
      </c>
      <c r="H739" s="109" t="b">
        <v>1</v>
      </c>
      <c r="I739" s="108" t="s">
        <v>3208</v>
      </c>
      <c r="J739" s="108" t="s">
        <v>4179</v>
      </c>
      <c r="K739" s="110"/>
    </row>
    <row r="740" spans="1:11" x14ac:dyDescent="0.3">
      <c r="A740" s="108" t="s">
        <v>23</v>
      </c>
      <c r="B740" s="108" t="s">
        <v>495</v>
      </c>
      <c r="C740" s="110" t="s">
        <v>4180</v>
      </c>
      <c r="D740" s="108" t="s">
        <v>1509</v>
      </c>
      <c r="E740" s="108" t="s">
        <v>3207</v>
      </c>
      <c r="F740" s="109">
        <v>1</v>
      </c>
      <c r="G740" s="109">
        <v>1</v>
      </c>
      <c r="H740" s="109" t="b">
        <v>1</v>
      </c>
      <c r="I740" s="108" t="s">
        <v>3208</v>
      </c>
      <c r="J740" s="108" t="s">
        <v>1510</v>
      </c>
      <c r="K740" s="110"/>
    </row>
    <row r="741" spans="1:11" x14ac:dyDescent="0.3">
      <c r="A741" s="108" t="s">
        <v>23</v>
      </c>
      <c r="B741" s="108" t="s">
        <v>820</v>
      </c>
      <c r="C741" s="110" t="s">
        <v>4181</v>
      </c>
      <c r="D741" s="108" t="s">
        <v>1027</v>
      </c>
      <c r="E741" s="108"/>
      <c r="F741" s="109">
        <v>1</v>
      </c>
      <c r="G741" s="109">
        <v>1</v>
      </c>
      <c r="H741" s="109" t="b">
        <v>1</v>
      </c>
      <c r="I741" s="108" t="s">
        <v>3208</v>
      </c>
      <c r="J741" s="108" t="s">
        <v>4182</v>
      </c>
      <c r="K741" s="110"/>
    </row>
    <row r="742" spans="1:11" x14ac:dyDescent="0.3">
      <c r="A742" s="108" t="s">
        <v>23</v>
      </c>
      <c r="B742" s="108" t="s">
        <v>679</v>
      </c>
      <c r="C742" s="110" t="s">
        <v>4183</v>
      </c>
      <c r="D742" s="108" t="s">
        <v>1507</v>
      </c>
      <c r="E742" s="108"/>
      <c r="F742" s="109">
        <v>1</v>
      </c>
      <c r="G742" s="109">
        <v>1</v>
      </c>
      <c r="H742" s="109" t="b">
        <v>1</v>
      </c>
      <c r="I742" s="108" t="s">
        <v>3208</v>
      </c>
      <c r="J742" s="108" t="s">
        <v>4184</v>
      </c>
      <c r="K742" s="110"/>
    </row>
    <row r="743" spans="1:11" x14ac:dyDescent="0.3">
      <c r="A743" s="108" t="s">
        <v>23</v>
      </c>
      <c r="B743" s="108" t="s">
        <v>506</v>
      </c>
      <c r="C743" s="110" t="s">
        <v>4185</v>
      </c>
      <c r="D743" s="108" t="s">
        <v>1499</v>
      </c>
      <c r="E743" s="108"/>
      <c r="F743" s="109">
        <v>1</v>
      </c>
      <c r="G743" s="109">
        <v>2</v>
      </c>
      <c r="H743" s="109" t="b">
        <v>1</v>
      </c>
      <c r="I743" s="108" t="s">
        <v>3208</v>
      </c>
      <c r="J743" s="108" t="s">
        <v>4186</v>
      </c>
      <c r="K743" s="110"/>
    </row>
    <row r="744" spans="1:11" x14ac:dyDescent="0.3">
      <c r="A744" s="108" t="s">
        <v>23</v>
      </c>
      <c r="B744" s="108" t="s">
        <v>506</v>
      </c>
      <c r="C744" s="110" t="s">
        <v>4185</v>
      </c>
      <c r="D744" s="108" t="s">
        <v>1499</v>
      </c>
      <c r="E744" s="108"/>
      <c r="F744" s="109">
        <v>2</v>
      </c>
      <c r="G744" s="109">
        <v>2</v>
      </c>
      <c r="H744" s="109" t="b">
        <v>1</v>
      </c>
      <c r="I744" s="108" t="s">
        <v>3208</v>
      </c>
      <c r="J744" s="108" t="s">
        <v>4187</v>
      </c>
      <c r="K744" s="110"/>
    </row>
    <row r="745" spans="1:11" x14ac:dyDescent="0.3">
      <c r="A745" s="108" t="s">
        <v>23</v>
      </c>
      <c r="B745" s="108" t="s">
        <v>585</v>
      </c>
      <c r="C745" s="110" t="s">
        <v>4188</v>
      </c>
      <c r="D745" s="108" t="s">
        <v>1505</v>
      </c>
      <c r="E745" s="108"/>
      <c r="F745" s="109">
        <v>1</v>
      </c>
      <c r="G745" s="109">
        <v>1</v>
      </c>
      <c r="H745" s="109" t="b">
        <v>1</v>
      </c>
      <c r="I745" s="108" t="s">
        <v>3208</v>
      </c>
      <c r="J745" s="108" t="s">
        <v>4189</v>
      </c>
      <c r="K745" s="110"/>
    </row>
    <row r="746" spans="1:11" x14ac:dyDescent="0.3">
      <c r="A746" s="108" t="s">
        <v>23</v>
      </c>
      <c r="B746" s="108" t="s">
        <v>604</v>
      </c>
      <c r="C746" s="110" t="s">
        <v>4190</v>
      </c>
      <c r="D746" s="108" t="s">
        <v>1506</v>
      </c>
      <c r="E746" s="108"/>
      <c r="F746" s="109">
        <v>1</v>
      </c>
      <c r="G746" s="109">
        <v>1</v>
      </c>
      <c r="H746" s="109" t="b">
        <v>1</v>
      </c>
      <c r="I746" s="108" t="s">
        <v>3208</v>
      </c>
      <c r="J746" s="108" t="s">
        <v>4191</v>
      </c>
      <c r="K746" s="110"/>
    </row>
    <row r="747" spans="1:11" x14ac:dyDescent="0.3">
      <c r="A747" s="108" t="s">
        <v>23</v>
      </c>
      <c r="B747" s="108" t="s">
        <v>548</v>
      </c>
      <c r="C747" s="110" t="s">
        <v>4192</v>
      </c>
      <c r="D747" s="108" t="s">
        <v>577</v>
      </c>
      <c r="E747" s="108"/>
      <c r="F747" s="109">
        <v>1</v>
      </c>
      <c r="G747" s="109">
        <v>1</v>
      </c>
      <c r="H747" s="109" t="b">
        <v>1</v>
      </c>
      <c r="I747" s="108" t="s">
        <v>3208</v>
      </c>
      <c r="J747" s="108" t="s">
        <v>4193</v>
      </c>
      <c r="K747" s="110"/>
    </row>
    <row r="748" spans="1:11" x14ac:dyDescent="0.3">
      <c r="A748" s="108" t="s">
        <v>23</v>
      </c>
      <c r="B748" s="108" t="s">
        <v>1501</v>
      </c>
      <c r="C748" s="110" t="s">
        <v>4194</v>
      </c>
      <c r="D748" s="108" t="s">
        <v>1502</v>
      </c>
      <c r="E748" s="108" t="s">
        <v>3207</v>
      </c>
      <c r="F748" s="109">
        <v>1</v>
      </c>
      <c r="G748" s="109">
        <v>2</v>
      </c>
      <c r="H748" s="109" t="b">
        <v>1</v>
      </c>
      <c r="I748" s="108" t="s">
        <v>3208</v>
      </c>
      <c r="J748" s="108" t="s">
        <v>1503</v>
      </c>
      <c r="K748" s="110"/>
    </row>
    <row r="749" spans="1:11" x14ac:dyDescent="0.3">
      <c r="A749" s="108" t="s">
        <v>23</v>
      </c>
      <c r="B749" s="108" t="s">
        <v>1501</v>
      </c>
      <c r="C749" s="110" t="s">
        <v>4194</v>
      </c>
      <c r="D749" s="108" t="s">
        <v>1502</v>
      </c>
      <c r="E749" s="108"/>
      <c r="F749" s="109">
        <v>2</v>
      </c>
      <c r="G749" s="109">
        <v>2</v>
      </c>
      <c r="H749" s="109" t="b">
        <v>1</v>
      </c>
      <c r="I749" s="108" t="s">
        <v>3208</v>
      </c>
      <c r="J749" s="108" t="s">
        <v>3464</v>
      </c>
      <c r="K749" s="110"/>
    </row>
    <row r="750" spans="1:11" x14ac:dyDescent="0.3">
      <c r="A750" s="108" t="s">
        <v>23</v>
      </c>
      <c r="B750" s="108" t="s">
        <v>575</v>
      </c>
      <c r="C750" s="110" t="s">
        <v>4195</v>
      </c>
      <c r="D750" s="108" t="s">
        <v>1492</v>
      </c>
      <c r="E750" s="108" t="s">
        <v>3207</v>
      </c>
      <c r="F750" s="109">
        <v>1</v>
      </c>
      <c r="G750" s="109">
        <v>5</v>
      </c>
      <c r="H750" s="109" t="b">
        <v>1</v>
      </c>
      <c r="I750" s="108" t="s">
        <v>3208</v>
      </c>
      <c r="J750" s="108" t="s">
        <v>1493</v>
      </c>
      <c r="K750" s="110"/>
    </row>
    <row r="751" spans="1:11" x14ac:dyDescent="0.3">
      <c r="A751" s="108" t="s">
        <v>23</v>
      </c>
      <c r="B751" s="108" t="s">
        <v>575</v>
      </c>
      <c r="C751" s="110" t="s">
        <v>4195</v>
      </c>
      <c r="D751" s="108" t="s">
        <v>1492</v>
      </c>
      <c r="E751" s="108"/>
      <c r="F751" s="109">
        <v>2</v>
      </c>
      <c r="G751" s="109">
        <v>5</v>
      </c>
      <c r="H751" s="109" t="b">
        <v>1</v>
      </c>
      <c r="I751" s="108" t="s">
        <v>3208</v>
      </c>
      <c r="J751" s="108" t="s">
        <v>4196</v>
      </c>
      <c r="K751" s="110">
        <v>1</v>
      </c>
    </row>
    <row r="752" spans="1:11" x14ac:dyDescent="0.3">
      <c r="A752" s="108" t="s">
        <v>23</v>
      </c>
      <c r="B752" s="108" t="s">
        <v>575</v>
      </c>
      <c r="C752" s="110" t="s">
        <v>4195</v>
      </c>
      <c r="D752" s="108" t="s">
        <v>1492</v>
      </c>
      <c r="E752" s="108"/>
      <c r="F752" s="109">
        <v>3</v>
      </c>
      <c r="G752" s="109">
        <v>5</v>
      </c>
      <c r="H752" s="109" t="b">
        <v>1</v>
      </c>
      <c r="I752" s="108" t="s">
        <v>3208</v>
      </c>
      <c r="J752" s="108" t="s">
        <v>4197</v>
      </c>
      <c r="K752" s="110"/>
    </row>
    <row r="753" spans="1:11" x14ac:dyDescent="0.3">
      <c r="A753" s="108" t="s">
        <v>23</v>
      </c>
      <c r="B753" s="108" t="s">
        <v>575</v>
      </c>
      <c r="C753" s="110" t="s">
        <v>4195</v>
      </c>
      <c r="D753" s="108" t="s">
        <v>1492</v>
      </c>
      <c r="E753" s="108"/>
      <c r="F753" s="109">
        <v>4</v>
      </c>
      <c r="G753" s="109">
        <v>5</v>
      </c>
      <c r="H753" s="109" t="b">
        <v>1</v>
      </c>
      <c r="I753" s="108" t="s">
        <v>3208</v>
      </c>
      <c r="J753" s="108" t="s">
        <v>4198</v>
      </c>
      <c r="K753" s="110">
        <v>1</v>
      </c>
    </row>
    <row r="754" spans="1:11" x14ac:dyDescent="0.3">
      <c r="A754" s="108" t="s">
        <v>23</v>
      </c>
      <c r="B754" s="108" t="s">
        <v>575</v>
      </c>
      <c r="C754" s="110" t="s">
        <v>4195</v>
      </c>
      <c r="D754" s="108" t="s">
        <v>1492</v>
      </c>
      <c r="E754" s="108"/>
      <c r="F754" s="109">
        <v>5</v>
      </c>
      <c r="G754" s="109">
        <v>5</v>
      </c>
      <c r="H754" s="109" t="b">
        <v>1</v>
      </c>
      <c r="I754" s="108" t="s">
        <v>3208</v>
      </c>
      <c r="J754" s="108" t="s">
        <v>4199</v>
      </c>
      <c r="K754" s="110">
        <v>1</v>
      </c>
    </row>
    <row r="755" spans="1:11" x14ac:dyDescent="0.3">
      <c r="A755" s="108" t="s">
        <v>23</v>
      </c>
      <c r="B755" s="108" t="s">
        <v>581</v>
      </c>
      <c r="C755" s="110" t="s">
        <v>4200</v>
      </c>
      <c r="D755" s="108" t="s">
        <v>1496</v>
      </c>
      <c r="E755" s="108"/>
      <c r="F755" s="109">
        <v>1</v>
      </c>
      <c r="G755" s="109">
        <v>3</v>
      </c>
      <c r="H755" s="109" t="b">
        <v>1</v>
      </c>
      <c r="I755" s="108" t="s">
        <v>3208</v>
      </c>
      <c r="J755" s="108" t="s">
        <v>4201</v>
      </c>
      <c r="K755" s="110">
        <v>1</v>
      </c>
    </row>
    <row r="756" spans="1:11" x14ac:dyDescent="0.3">
      <c r="A756" s="108" t="s">
        <v>23</v>
      </c>
      <c r="B756" s="108" t="s">
        <v>581</v>
      </c>
      <c r="C756" s="110" t="s">
        <v>4200</v>
      </c>
      <c r="D756" s="108" t="s">
        <v>1496</v>
      </c>
      <c r="E756" s="108"/>
      <c r="F756" s="109">
        <v>2</v>
      </c>
      <c r="G756" s="109">
        <v>3</v>
      </c>
      <c r="H756" s="109" t="b">
        <v>1</v>
      </c>
      <c r="I756" s="108" t="s">
        <v>3208</v>
      </c>
      <c r="J756" s="108" t="s">
        <v>4202</v>
      </c>
      <c r="K756" s="110"/>
    </row>
    <row r="757" spans="1:11" x14ac:dyDescent="0.3">
      <c r="A757" s="108" t="s">
        <v>23</v>
      </c>
      <c r="B757" s="108" t="s">
        <v>581</v>
      </c>
      <c r="C757" s="110" t="s">
        <v>4200</v>
      </c>
      <c r="D757" s="108" t="s">
        <v>1496</v>
      </c>
      <c r="E757" s="108"/>
      <c r="F757" s="109">
        <v>3</v>
      </c>
      <c r="G757" s="109">
        <v>3</v>
      </c>
      <c r="H757" s="109" t="b">
        <v>1</v>
      </c>
      <c r="I757" s="108" t="s">
        <v>3208</v>
      </c>
      <c r="J757" s="108" t="s">
        <v>4203</v>
      </c>
      <c r="K757" s="110"/>
    </row>
    <row r="758" spans="1:11" x14ac:dyDescent="0.3">
      <c r="A758" s="108" t="s">
        <v>23</v>
      </c>
      <c r="B758" s="108" t="s">
        <v>572</v>
      </c>
      <c r="C758" s="110" t="s">
        <v>4204</v>
      </c>
      <c r="D758" s="108" t="s">
        <v>1504</v>
      </c>
      <c r="E758" s="108"/>
      <c r="F758" s="109">
        <v>1</v>
      </c>
      <c r="G758" s="109">
        <v>1</v>
      </c>
      <c r="H758" s="109" t="b">
        <v>1</v>
      </c>
      <c r="I758" s="108" t="s">
        <v>3208</v>
      </c>
      <c r="J758" s="108" t="s">
        <v>4205</v>
      </c>
      <c r="K758" s="110"/>
    </row>
    <row r="759" spans="1:11" x14ac:dyDescent="0.3">
      <c r="A759" s="108" t="s">
        <v>23</v>
      </c>
      <c r="B759" s="108" t="s">
        <v>533</v>
      </c>
      <c r="C759" s="110" t="s">
        <v>4206</v>
      </c>
      <c r="D759" s="108" t="s">
        <v>1508</v>
      </c>
      <c r="E759" s="108"/>
      <c r="F759" s="109">
        <v>1</v>
      </c>
      <c r="G759" s="109">
        <v>1</v>
      </c>
      <c r="H759" s="109" t="b">
        <v>1</v>
      </c>
      <c r="I759" s="108" t="s">
        <v>3208</v>
      </c>
      <c r="J759" s="108" t="s">
        <v>4207</v>
      </c>
      <c r="K759" s="110"/>
    </row>
    <row r="760" spans="1:11" x14ac:dyDescent="0.3">
      <c r="A760" s="108" t="s">
        <v>23</v>
      </c>
      <c r="B760" s="108" t="s">
        <v>544</v>
      </c>
      <c r="C760" s="110" t="s">
        <v>4208</v>
      </c>
      <c r="D760" s="108" t="s">
        <v>1495</v>
      </c>
      <c r="E760" s="108"/>
      <c r="F760" s="109">
        <v>1</v>
      </c>
      <c r="G760" s="109">
        <v>3</v>
      </c>
      <c r="H760" s="109" t="b">
        <v>1</v>
      </c>
      <c r="I760" s="108" t="s">
        <v>3208</v>
      </c>
      <c r="J760" s="108" t="s">
        <v>4209</v>
      </c>
      <c r="K760" s="110"/>
    </row>
    <row r="761" spans="1:11" x14ac:dyDescent="0.3">
      <c r="A761" s="108" t="s">
        <v>23</v>
      </c>
      <c r="B761" s="108" t="s">
        <v>544</v>
      </c>
      <c r="C761" s="110" t="s">
        <v>4208</v>
      </c>
      <c r="D761" s="108" t="s">
        <v>1495</v>
      </c>
      <c r="E761" s="108"/>
      <c r="F761" s="109">
        <v>2</v>
      </c>
      <c r="G761" s="109">
        <v>3</v>
      </c>
      <c r="H761" s="109" t="b">
        <v>1</v>
      </c>
      <c r="I761" s="108" t="s">
        <v>3208</v>
      </c>
      <c r="J761" s="108" t="s">
        <v>4210</v>
      </c>
      <c r="K761" s="110"/>
    </row>
    <row r="762" spans="1:11" x14ac:dyDescent="0.3">
      <c r="A762" s="108" t="s">
        <v>23</v>
      </c>
      <c r="B762" s="108" t="s">
        <v>544</v>
      </c>
      <c r="C762" s="110" t="s">
        <v>4208</v>
      </c>
      <c r="D762" s="108" t="s">
        <v>1495</v>
      </c>
      <c r="E762" s="108"/>
      <c r="F762" s="109">
        <v>3</v>
      </c>
      <c r="G762" s="109">
        <v>3</v>
      </c>
      <c r="H762" s="109" t="b">
        <v>1</v>
      </c>
      <c r="I762" s="108" t="s">
        <v>3208</v>
      </c>
      <c r="J762" s="108" t="s">
        <v>4211</v>
      </c>
      <c r="K762" s="110"/>
    </row>
    <row r="763" spans="1:11" x14ac:dyDescent="0.3">
      <c r="A763" s="108" t="s">
        <v>23</v>
      </c>
      <c r="B763" s="108" t="s">
        <v>1032</v>
      </c>
      <c r="C763" s="110" t="s">
        <v>4212</v>
      </c>
      <c r="D763" s="108" t="s">
        <v>1497</v>
      </c>
      <c r="E763" s="108" t="s">
        <v>3207</v>
      </c>
      <c r="F763" s="109">
        <v>1</v>
      </c>
      <c r="G763" s="109">
        <v>3</v>
      </c>
      <c r="H763" s="109" t="b">
        <v>1</v>
      </c>
      <c r="I763" s="108" t="s">
        <v>3208</v>
      </c>
      <c r="J763" s="108" t="s">
        <v>1498</v>
      </c>
      <c r="K763" s="110">
        <v>1</v>
      </c>
    </row>
    <row r="764" spans="1:11" x14ac:dyDescent="0.3">
      <c r="A764" s="108" t="s">
        <v>23</v>
      </c>
      <c r="B764" s="108" t="s">
        <v>1032</v>
      </c>
      <c r="C764" s="110" t="s">
        <v>4212</v>
      </c>
      <c r="D764" s="108" t="s">
        <v>1497</v>
      </c>
      <c r="E764" s="108"/>
      <c r="F764" s="109">
        <v>2</v>
      </c>
      <c r="G764" s="109">
        <v>3</v>
      </c>
      <c r="H764" s="109" t="b">
        <v>1</v>
      </c>
      <c r="I764" s="108" t="s">
        <v>3208</v>
      </c>
      <c r="J764" s="108" t="s">
        <v>4213</v>
      </c>
      <c r="K764" s="110"/>
    </row>
    <row r="765" spans="1:11" x14ac:dyDescent="0.3">
      <c r="A765" s="108" t="s">
        <v>23</v>
      </c>
      <c r="B765" s="108" t="s">
        <v>1032</v>
      </c>
      <c r="C765" s="110" t="s">
        <v>4212</v>
      </c>
      <c r="D765" s="108" t="s">
        <v>1497</v>
      </c>
      <c r="E765" s="108"/>
      <c r="F765" s="109">
        <v>3</v>
      </c>
      <c r="G765" s="109">
        <v>3</v>
      </c>
      <c r="H765" s="109" t="b">
        <v>1</v>
      </c>
      <c r="I765" s="108" t="s">
        <v>3208</v>
      </c>
      <c r="J765" s="108" t="s">
        <v>4214</v>
      </c>
      <c r="K765" s="110">
        <v>1</v>
      </c>
    </row>
    <row r="766" spans="1:11" x14ac:dyDescent="0.3">
      <c r="A766" s="108" t="s">
        <v>23</v>
      </c>
      <c r="B766" s="108" t="s">
        <v>772</v>
      </c>
      <c r="C766" s="110" t="s">
        <v>4215</v>
      </c>
      <c r="D766" s="108" t="s">
        <v>1500</v>
      </c>
      <c r="E766" s="108"/>
      <c r="F766" s="109">
        <v>1</v>
      </c>
      <c r="G766" s="109">
        <v>2</v>
      </c>
      <c r="H766" s="109" t="b">
        <v>1</v>
      </c>
      <c r="I766" s="108" t="s">
        <v>3208</v>
      </c>
      <c r="J766" s="108" t="s">
        <v>4216</v>
      </c>
      <c r="K766" s="110"/>
    </row>
    <row r="767" spans="1:11" x14ac:dyDescent="0.3">
      <c r="A767" s="108" t="s">
        <v>23</v>
      </c>
      <c r="B767" s="108" t="s">
        <v>772</v>
      </c>
      <c r="C767" s="110" t="s">
        <v>4215</v>
      </c>
      <c r="D767" s="108" t="s">
        <v>1500</v>
      </c>
      <c r="E767" s="108"/>
      <c r="F767" s="109">
        <v>2</v>
      </c>
      <c r="G767" s="109">
        <v>2</v>
      </c>
      <c r="H767" s="109" t="b">
        <v>1</v>
      </c>
      <c r="I767" s="108" t="s">
        <v>3208</v>
      </c>
      <c r="J767" s="108" t="s">
        <v>4217</v>
      </c>
      <c r="K767" s="110"/>
    </row>
    <row r="768" spans="1:11" x14ac:dyDescent="0.3">
      <c r="A768" s="108" t="s">
        <v>23</v>
      </c>
      <c r="B768" s="108" t="s">
        <v>630</v>
      </c>
      <c r="C768" s="110" t="s">
        <v>4218</v>
      </c>
      <c r="D768" s="108" t="s">
        <v>1494</v>
      </c>
      <c r="E768" s="108"/>
      <c r="F768" s="109">
        <v>1</v>
      </c>
      <c r="G768" s="109">
        <v>4</v>
      </c>
      <c r="H768" s="109" t="b">
        <v>1</v>
      </c>
      <c r="I768" s="108" t="s">
        <v>3208</v>
      </c>
      <c r="J768" s="108" t="s">
        <v>4219</v>
      </c>
      <c r="K768" s="110"/>
    </row>
    <row r="769" spans="1:11" x14ac:dyDescent="0.3">
      <c r="A769" s="108" t="s">
        <v>23</v>
      </c>
      <c r="B769" s="108" t="s">
        <v>630</v>
      </c>
      <c r="C769" s="110" t="s">
        <v>4218</v>
      </c>
      <c r="D769" s="108" t="s">
        <v>1494</v>
      </c>
      <c r="E769" s="108"/>
      <c r="F769" s="109">
        <v>2</v>
      </c>
      <c r="G769" s="109">
        <v>4</v>
      </c>
      <c r="H769" s="109" t="b">
        <v>1</v>
      </c>
      <c r="I769" s="108" t="s">
        <v>3208</v>
      </c>
      <c r="J769" s="108" t="s">
        <v>4220</v>
      </c>
      <c r="K769" s="110"/>
    </row>
    <row r="770" spans="1:11" x14ac:dyDescent="0.3">
      <c r="A770" s="108" t="s">
        <v>23</v>
      </c>
      <c r="B770" s="108" t="s">
        <v>630</v>
      </c>
      <c r="C770" s="110" t="s">
        <v>4218</v>
      </c>
      <c r="D770" s="108" t="s">
        <v>1494</v>
      </c>
      <c r="E770" s="108"/>
      <c r="F770" s="109">
        <v>3</v>
      </c>
      <c r="G770" s="109">
        <v>4</v>
      </c>
      <c r="H770" s="109" t="b">
        <v>1</v>
      </c>
      <c r="I770" s="108" t="s">
        <v>3208</v>
      </c>
      <c r="J770" s="108" t="s">
        <v>4221</v>
      </c>
      <c r="K770" s="110"/>
    </row>
    <row r="771" spans="1:11" x14ac:dyDescent="0.3">
      <c r="A771" s="108" t="s">
        <v>23</v>
      </c>
      <c r="B771" s="108" t="s">
        <v>630</v>
      </c>
      <c r="C771" s="110" t="s">
        <v>4218</v>
      </c>
      <c r="D771" s="108" t="s">
        <v>1494</v>
      </c>
      <c r="E771" s="108"/>
      <c r="F771" s="109">
        <v>4</v>
      </c>
      <c r="G771" s="109">
        <v>4</v>
      </c>
      <c r="H771" s="109" t="b">
        <v>1</v>
      </c>
      <c r="I771" s="108" t="s">
        <v>3208</v>
      </c>
      <c r="J771" s="108" t="s">
        <v>4222</v>
      </c>
      <c r="K771" s="110"/>
    </row>
    <row r="772" spans="1:11" x14ac:dyDescent="0.3">
      <c r="A772" s="108" t="s">
        <v>1523</v>
      </c>
      <c r="B772" s="108" t="s">
        <v>1206</v>
      </c>
      <c r="C772" s="110" t="s">
        <v>4223</v>
      </c>
      <c r="D772" s="108" t="s">
        <v>1524</v>
      </c>
      <c r="E772" s="108"/>
      <c r="F772" s="109">
        <v>1</v>
      </c>
      <c r="G772" s="109">
        <v>2</v>
      </c>
      <c r="H772" s="109" t="b">
        <v>1</v>
      </c>
      <c r="I772" s="108" t="s">
        <v>3208</v>
      </c>
      <c r="J772" s="108" t="s">
        <v>4224</v>
      </c>
      <c r="K772" s="110"/>
    </row>
    <row r="773" spans="1:11" x14ac:dyDescent="0.3">
      <c r="A773" s="108" t="s">
        <v>1523</v>
      </c>
      <c r="B773" s="108" t="s">
        <v>1206</v>
      </c>
      <c r="C773" s="110" t="s">
        <v>4223</v>
      </c>
      <c r="D773" s="108" t="s">
        <v>1524</v>
      </c>
      <c r="E773" s="108"/>
      <c r="F773" s="109">
        <v>2</v>
      </c>
      <c r="G773" s="109">
        <v>2</v>
      </c>
      <c r="H773" s="109" t="b">
        <v>1</v>
      </c>
      <c r="I773" s="108" t="s">
        <v>3208</v>
      </c>
      <c r="J773" s="108" t="s">
        <v>4225</v>
      </c>
      <c r="K773" s="110"/>
    </row>
    <row r="774" spans="1:11" x14ac:dyDescent="0.3">
      <c r="A774" s="108" t="s">
        <v>1523</v>
      </c>
      <c r="B774" s="108" t="s">
        <v>604</v>
      </c>
      <c r="C774" s="110" t="s">
        <v>4226</v>
      </c>
      <c r="D774" s="108" t="s">
        <v>1530</v>
      </c>
      <c r="E774" s="108" t="s">
        <v>3207</v>
      </c>
      <c r="F774" s="109">
        <v>1</v>
      </c>
      <c r="G774" s="109">
        <v>1</v>
      </c>
      <c r="H774" s="109" t="b">
        <v>1</v>
      </c>
      <c r="I774" s="108" t="s">
        <v>3208</v>
      </c>
      <c r="J774" s="108" t="s">
        <v>1531</v>
      </c>
      <c r="K774" s="110"/>
    </row>
    <row r="775" spans="1:11" x14ac:dyDescent="0.3">
      <c r="A775" s="108" t="s">
        <v>1523</v>
      </c>
      <c r="B775" s="108" t="s">
        <v>636</v>
      </c>
      <c r="C775" s="110" t="s">
        <v>4227</v>
      </c>
      <c r="D775" s="108" t="s">
        <v>1529</v>
      </c>
      <c r="E775" s="108"/>
      <c r="F775" s="109">
        <v>1</v>
      </c>
      <c r="G775" s="109">
        <v>1</v>
      </c>
      <c r="H775" s="109" t="b">
        <v>1</v>
      </c>
      <c r="I775" s="108" t="s">
        <v>3208</v>
      </c>
      <c r="J775" s="108" t="s">
        <v>4228</v>
      </c>
      <c r="K775" s="110"/>
    </row>
    <row r="776" spans="1:11" x14ac:dyDescent="0.3">
      <c r="A776" s="108" t="s">
        <v>1523</v>
      </c>
      <c r="B776" s="108" t="s">
        <v>572</v>
      </c>
      <c r="C776" s="110" t="s">
        <v>4229</v>
      </c>
      <c r="D776" s="108" t="s">
        <v>1525</v>
      </c>
      <c r="E776" s="108" t="s">
        <v>3207</v>
      </c>
      <c r="F776" s="109">
        <v>1</v>
      </c>
      <c r="G776" s="109">
        <v>3</v>
      </c>
      <c r="H776" s="109" t="b">
        <v>1</v>
      </c>
      <c r="I776" s="108" t="s">
        <v>3208</v>
      </c>
      <c r="J776" s="108" t="s">
        <v>1526</v>
      </c>
      <c r="K776" s="110"/>
    </row>
    <row r="777" spans="1:11" x14ac:dyDescent="0.3">
      <c r="A777" s="108" t="s">
        <v>1523</v>
      </c>
      <c r="B777" s="108" t="s">
        <v>572</v>
      </c>
      <c r="C777" s="110" t="s">
        <v>4229</v>
      </c>
      <c r="D777" s="108" t="s">
        <v>1525</v>
      </c>
      <c r="E777" s="108"/>
      <c r="F777" s="109">
        <v>2</v>
      </c>
      <c r="G777" s="109">
        <v>3</v>
      </c>
      <c r="H777" s="109" t="b">
        <v>1</v>
      </c>
      <c r="I777" s="108" t="s">
        <v>3208</v>
      </c>
      <c r="J777" s="108" t="s">
        <v>4230</v>
      </c>
      <c r="K777" s="110"/>
    </row>
    <row r="778" spans="1:11" x14ac:dyDescent="0.3">
      <c r="A778" s="108" t="s">
        <v>1523</v>
      </c>
      <c r="B778" s="108" t="s">
        <v>572</v>
      </c>
      <c r="C778" s="110" t="s">
        <v>4229</v>
      </c>
      <c r="D778" s="108" t="s">
        <v>1525</v>
      </c>
      <c r="E778" s="108"/>
      <c r="F778" s="109">
        <v>3</v>
      </c>
      <c r="G778" s="109">
        <v>3</v>
      </c>
      <c r="H778" s="109" t="b">
        <v>1</v>
      </c>
      <c r="I778" s="108" t="s">
        <v>3208</v>
      </c>
      <c r="J778" s="108" t="s">
        <v>4231</v>
      </c>
      <c r="K778" s="110"/>
    </row>
    <row r="779" spans="1:11" x14ac:dyDescent="0.3">
      <c r="A779" s="108" t="s">
        <v>1523</v>
      </c>
      <c r="B779" s="108" t="s">
        <v>1527</v>
      </c>
      <c r="C779" s="110" t="s">
        <v>4232</v>
      </c>
      <c r="D779" s="108" t="s">
        <v>1528</v>
      </c>
      <c r="E779" s="108"/>
      <c r="F779" s="109">
        <v>1</v>
      </c>
      <c r="G779" s="109">
        <v>1</v>
      </c>
      <c r="H779" s="109" t="b">
        <v>1</v>
      </c>
      <c r="I779" s="108" t="s">
        <v>3208</v>
      </c>
      <c r="J779" s="108" t="s">
        <v>4233</v>
      </c>
      <c r="K779" s="110"/>
    </row>
    <row r="780" spans="1:11" x14ac:dyDescent="0.3">
      <c r="A780" s="108" t="s">
        <v>1523</v>
      </c>
      <c r="B780" s="108" t="s">
        <v>544</v>
      </c>
      <c r="C780" s="110" t="s">
        <v>4234</v>
      </c>
      <c r="D780" s="108" t="s">
        <v>1532</v>
      </c>
      <c r="E780" s="108"/>
      <c r="F780" s="109">
        <v>1</v>
      </c>
      <c r="G780" s="109">
        <v>1</v>
      </c>
      <c r="H780" s="109" t="b">
        <v>1</v>
      </c>
      <c r="I780" s="108" t="s">
        <v>3208</v>
      </c>
      <c r="J780" s="108" t="s">
        <v>4235</v>
      </c>
      <c r="K780" s="110">
        <v>1</v>
      </c>
    </row>
    <row r="781" spans="1:11" x14ac:dyDescent="0.3">
      <c r="A781" s="108" t="s">
        <v>1540</v>
      </c>
      <c r="B781" s="108" t="s">
        <v>548</v>
      </c>
      <c r="C781" s="110" t="s">
        <v>4236</v>
      </c>
      <c r="D781" s="108" t="s">
        <v>1543</v>
      </c>
      <c r="E781" s="108" t="s">
        <v>3207</v>
      </c>
      <c r="F781" s="109">
        <v>1</v>
      </c>
      <c r="G781" s="109">
        <v>3</v>
      </c>
      <c r="H781" s="109" t="b">
        <v>1</v>
      </c>
      <c r="I781" s="108" t="s">
        <v>3208</v>
      </c>
      <c r="J781" s="108" t="s">
        <v>1544</v>
      </c>
      <c r="K781" s="110"/>
    </row>
    <row r="782" spans="1:11" x14ac:dyDescent="0.3">
      <c r="A782" s="108" t="s">
        <v>1540</v>
      </c>
      <c r="B782" s="108" t="s">
        <v>548</v>
      </c>
      <c r="C782" s="110" t="s">
        <v>4236</v>
      </c>
      <c r="D782" s="108" t="s">
        <v>1543</v>
      </c>
      <c r="E782" s="108"/>
      <c r="F782" s="109">
        <v>2</v>
      </c>
      <c r="G782" s="109">
        <v>3</v>
      </c>
      <c r="H782" s="109" t="b">
        <v>1</v>
      </c>
      <c r="I782" s="108" t="s">
        <v>3208</v>
      </c>
      <c r="J782" s="108" t="s">
        <v>4237</v>
      </c>
      <c r="K782" s="110"/>
    </row>
    <row r="783" spans="1:11" x14ac:dyDescent="0.3">
      <c r="A783" s="108" t="s">
        <v>1540</v>
      </c>
      <c r="B783" s="108" t="s">
        <v>548</v>
      </c>
      <c r="C783" s="110" t="s">
        <v>4236</v>
      </c>
      <c r="D783" s="108" t="s">
        <v>1543</v>
      </c>
      <c r="E783" s="108"/>
      <c r="F783" s="109">
        <v>3</v>
      </c>
      <c r="G783" s="109">
        <v>3</v>
      </c>
      <c r="H783" s="109" t="b">
        <v>1</v>
      </c>
      <c r="I783" s="108" t="s">
        <v>3208</v>
      </c>
      <c r="J783" s="108" t="s">
        <v>4238</v>
      </c>
      <c r="K783" s="110">
        <v>1</v>
      </c>
    </row>
    <row r="784" spans="1:11" x14ac:dyDescent="0.3">
      <c r="A784" s="108" t="s">
        <v>1540</v>
      </c>
      <c r="B784" s="108" t="s">
        <v>572</v>
      </c>
      <c r="C784" s="110" t="s">
        <v>4239</v>
      </c>
      <c r="D784" s="108" t="s">
        <v>1541</v>
      </c>
      <c r="E784" s="108" t="s">
        <v>3207</v>
      </c>
      <c r="F784" s="109">
        <v>1</v>
      </c>
      <c r="G784" s="109">
        <v>5</v>
      </c>
      <c r="H784" s="109" t="b">
        <v>1</v>
      </c>
      <c r="I784" s="108" t="s">
        <v>3208</v>
      </c>
      <c r="J784" s="108" t="s">
        <v>1542</v>
      </c>
      <c r="K784" s="110"/>
    </row>
    <row r="785" spans="1:11" x14ac:dyDescent="0.3">
      <c r="A785" s="108" t="s">
        <v>1540</v>
      </c>
      <c r="B785" s="108" t="s">
        <v>572</v>
      </c>
      <c r="C785" s="110" t="s">
        <v>4239</v>
      </c>
      <c r="D785" s="108" t="s">
        <v>1541</v>
      </c>
      <c r="E785" s="108"/>
      <c r="F785" s="109">
        <v>2</v>
      </c>
      <c r="G785" s="109">
        <v>5</v>
      </c>
      <c r="H785" s="109" t="b">
        <v>1</v>
      </c>
      <c r="I785" s="108" t="s">
        <v>3208</v>
      </c>
      <c r="J785" s="108" t="s">
        <v>4240</v>
      </c>
      <c r="K785" s="110"/>
    </row>
    <row r="786" spans="1:11" x14ac:dyDescent="0.3">
      <c r="A786" s="108" t="s">
        <v>1540</v>
      </c>
      <c r="B786" s="108" t="s">
        <v>572</v>
      </c>
      <c r="C786" s="110" t="s">
        <v>4239</v>
      </c>
      <c r="D786" s="108" t="s">
        <v>1541</v>
      </c>
      <c r="E786" s="108"/>
      <c r="F786" s="109">
        <v>3</v>
      </c>
      <c r="G786" s="109">
        <v>5</v>
      </c>
      <c r="H786" s="109" t="b">
        <v>1</v>
      </c>
      <c r="I786" s="108" t="s">
        <v>3208</v>
      </c>
      <c r="J786" s="108" t="s">
        <v>4241</v>
      </c>
      <c r="K786" s="110"/>
    </row>
    <row r="787" spans="1:11" x14ac:dyDescent="0.3">
      <c r="A787" s="108" t="s">
        <v>1540</v>
      </c>
      <c r="B787" s="108" t="s">
        <v>572</v>
      </c>
      <c r="C787" s="110" t="s">
        <v>4239</v>
      </c>
      <c r="D787" s="108" t="s">
        <v>1541</v>
      </c>
      <c r="E787" s="108"/>
      <c r="F787" s="109">
        <v>4</v>
      </c>
      <c r="G787" s="109">
        <v>5</v>
      </c>
      <c r="H787" s="109" t="b">
        <v>1</v>
      </c>
      <c r="I787" s="108" t="s">
        <v>3208</v>
      </c>
      <c r="J787" s="108" t="s">
        <v>4242</v>
      </c>
      <c r="K787" s="110">
        <v>1</v>
      </c>
    </row>
    <row r="788" spans="1:11" x14ac:dyDescent="0.3">
      <c r="A788" s="108" t="s">
        <v>1540</v>
      </c>
      <c r="B788" s="108" t="s">
        <v>572</v>
      </c>
      <c r="C788" s="110" t="s">
        <v>4239</v>
      </c>
      <c r="D788" s="108" t="s">
        <v>1541</v>
      </c>
      <c r="E788" s="108"/>
      <c r="F788" s="109">
        <v>5</v>
      </c>
      <c r="G788" s="109">
        <v>5</v>
      </c>
      <c r="H788" s="109" t="b">
        <v>1</v>
      </c>
      <c r="I788" s="108" t="s">
        <v>3208</v>
      </c>
      <c r="J788" s="108" t="s">
        <v>4243</v>
      </c>
      <c r="K788" s="110">
        <v>1</v>
      </c>
    </row>
    <row r="789" spans="1:11" x14ac:dyDescent="0.3">
      <c r="A789" s="108" t="s">
        <v>24</v>
      </c>
      <c r="B789" s="108" t="s">
        <v>684</v>
      </c>
      <c r="C789" s="110" t="s">
        <v>4244</v>
      </c>
      <c r="D789" s="108" t="s">
        <v>1551</v>
      </c>
      <c r="E789" s="108"/>
      <c r="F789" s="109">
        <v>1</v>
      </c>
      <c r="G789" s="109">
        <v>1</v>
      </c>
      <c r="H789" s="109" t="b">
        <v>1</v>
      </c>
      <c r="I789" s="108" t="s">
        <v>3208</v>
      </c>
      <c r="J789" s="108" t="s">
        <v>4245</v>
      </c>
      <c r="K789" s="110"/>
    </row>
    <row r="790" spans="1:11" x14ac:dyDescent="0.3">
      <c r="A790" s="108" t="s">
        <v>24</v>
      </c>
      <c r="B790" s="108" t="s">
        <v>575</v>
      </c>
      <c r="C790" s="110" t="s">
        <v>4246</v>
      </c>
      <c r="D790" s="108" t="s">
        <v>1548</v>
      </c>
      <c r="E790" s="108"/>
      <c r="F790" s="109">
        <v>1</v>
      </c>
      <c r="G790" s="109">
        <v>1</v>
      </c>
      <c r="H790" s="109" t="b">
        <v>1</v>
      </c>
      <c r="I790" s="108" t="s">
        <v>3208</v>
      </c>
      <c r="J790" s="108" t="s">
        <v>4247</v>
      </c>
      <c r="K790" s="110"/>
    </row>
    <row r="791" spans="1:11" x14ac:dyDescent="0.3">
      <c r="A791" s="108" t="s">
        <v>24</v>
      </c>
      <c r="B791" s="108" t="s">
        <v>730</v>
      </c>
      <c r="C791" s="110" t="s">
        <v>4248</v>
      </c>
      <c r="D791" s="108" t="s">
        <v>1546</v>
      </c>
      <c r="E791" s="108" t="s">
        <v>3207</v>
      </c>
      <c r="F791" s="109">
        <v>1</v>
      </c>
      <c r="G791" s="109">
        <v>3</v>
      </c>
      <c r="H791" s="109" t="b">
        <v>1</v>
      </c>
      <c r="I791" s="108" t="s">
        <v>3208</v>
      </c>
      <c r="J791" s="108" t="s">
        <v>1547</v>
      </c>
      <c r="K791" s="110"/>
    </row>
    <row r="792" spans="1:11" x14ac:dyDescent="0.3">
      <c r="A792" s="108" t="s">
        <v>24</v>
      </c>
      <c r="B792" s="108" t="s">
        <v>730</v>
      </c>
      <c r="C792" s="110" t="s">
        <v>4248</v>
      </c>
      <c r="D792" s="108" t="s">
        <v>1546</v>
      </c>
      <c r="E792" s="108"/>
      <c r="F792" s="109">
        <v>2</v>
      </c>
      <c r="G792" s="109">
        <v>3</v>
      </c>
      <c r="H792" s="109" t="b">
        <v>1</v>
      </c>
      <c r="I792" s="108" t="s">
        <v>3208</v>
      </c>
      <c r="J792" s="108" t="s">
        <v>4249</v>
      </c>
      <c r="K792" s="110"/>
    </row>
    <row r="793" spans="1:11" x14ac:dyDescent="0.3">
      <c r="A793" s="108" t="s">
        <v>24</v>
      </c>
      <c r="B793" s="108" t="s">
        <v>730</v>
      </c>
      <c r="C793" s="110" t="s">
        <v>4248</v>
      </c>
      <c r="D793" s="108" t="s">
        <v>1546</v>
      </c>
      <c r="E793" s="108"/>
      <c r="F793" s="109">
        <v>3</v>
      </c>
      <c r="G793" s="109">
        <v>3</v>
      </c>
      <c r="H793" s="109" t="b">
        <v>1</v>
      </c>
      <c r="I793" s="108" t="s">
        <v>3208</v>
      </c>
      <c r="J793" s="108" t="s">
        <v>4250</v>
      </c>
      <c r="K793" s="110"/>
    </row>
    <row r="794" spans="1:11" x14ac:dyDescent="0.3">
      <c r="A794" s="108" t="s">
        <v>24</v>
      </c>
      <c r="B794" s="108" t="s">
        <v>572</v>
      </c>
      <c r="C794" s="110" t="s">
        <v>4251</v>
      </c>
      <c r="D794" s="108" t="s">
        <v>1549</v>
      </c>
      <c r="E794" s="108" t="s">
        <v>3207</v>
      </c>
      <c r="F794" s="109">
        <v>1</v>
      </c>
      <c r="G794" s="109">
        <v>1</v>
      </c>
      <c r="H794" s="109" t="b">
        <v>1</v>
      </c>
      <c r="I794" s="108" t="s">
        <v>3208</v>
      </c>
      <c r="J794" s="108" t="s">
        <v>1550</v>
      </c>
      <c r="K794" s="110"/>
    </row>
    <row r="795" spans="1:11" x14ac:dyDescent="0.3">
      <c r="A795" s="108" t="s">
        <v>24</v>
      </c>
      <c r="B795" s="108" t="s">
        <v>546</v>
      </c>
      <c r="C795" s="110" t="s">
        <v>4252</v>
      </c>
      <c r="D795" s="108" t="s">
        <v>1545</v>
      </c>
      <c r="E795" s="108"/>
      <c r="F795" s="109">
        <v>1</v>
      </c>
      <c r="G795" s="109">
        <v>9</v>
      </c>
      <c r="H795" s="109" t="b">
        <v>1</v>
      </c>
      <c r="I795" s="108" t="s">
        <v>3208</v>
      </c>
      <c r="J795" s="108" t="s">
        <v>4253</v>
      </c>
      <c r="K795" s="110"/>
    </row>
    <row r="796" spans="1:11" x14ac:dyDescent="0.3">
      <c r="A796" s="108" t="s">
        <v>24</v>
      </c>
      <c r="B796" s="108" t="s">
        <v>546</v>
      </c>
      <c r="C796" s="110" t="s">
        <v>4252</v>
      </c>
      <c r="D796" s="108" t="s">
        <v>1545</v>
      </c>
      <c r="E796" s="108"/>
      <c r="F796" s="109">
        <v>2</v>
      </c>
      <c r="G796" s="109">
        <v>9</v>
      </c>
      <c r="H796" s="109" t="b">
        <v>1</v>
      </c>
      <c r="I796" s="108" t="s">
        <v>3208</v>
      </c>
      <c r="J796" s="108" t="s">
        <v>4254</v>
      </c>
      <c r="K796" s="110"/>
    </row>
    <row r="797" spans="1:11" x14ac:dyDescent="0.3">
      <c r="A797" s="108" t="s">
        <v>24</v>
      </c>
      <c r="B797" s="108" t="s">
        <v>546</v>
      </c>
      <c r="C797" s="110" t="s">
        <v>4252</v>
      </c>
      <c r="D797" s="108" t="s">
        <v>1545</v>
      </c>
      <c r="E797" s="108"/>
      <c r="F797" s="109">
        <v>3</v>
      </c>
      <c r="G797" s="109">
        <v>9</v>
      </c>
      <c r="H797" s="109" t="b">
        <v>1</v>
      </c>
      <c r="I797" s="108" t="s">
        <v>3208</v>
      </c>
      <c r="J797" s="108" t="s">
        <v>4255</v>
      </c>
      <c r="K797" s="110"/>
    </row>
    <row r="798" spans="1:11" x14ac:dyDescent="0.3">
      <c r="A798" s="108" t="s">
        <v>24</v>
      </c>
      <c r="B798" s="108" t="s">
        <v>546</v>
      </c>
      <c r="C798" s="110" t="s">
        <v>4252</v>
      </c>
      <c r="D798" s="108" t="s">
        <v>1545</v>
      </c>
      <c r="E798" s="108"/>
      <c r="F798" s="109">
        <v>4</v>
      </c>
      <c r="G798" s="109">
        <v>9</v>
      </c>
      <c r="H798" s="109" t="b">
        <v>1</v>
      </c>
      <c r="I798" s="108" t="s">
        <v>3208</v>
      </c>
      <c r="J798" s="108" t="s">
        <v>4256</v>
      </c>
      <c r="K798" s="110"/>
    </row>
    <row r="799" spans="1:11" x14ac:dyDescent="0.3">
      <c r="A799" s="108" t="s">
        <v>24</v>
      </c>
      <c r="B799" s="108" t="s">
        <v>546</v>
      </c>
      <c r="C799" s="110" t="s">
        <v>4252</v>
      </c>
      <c r="D799" s="108" t="s">
        <v>1545</v>
      </c>
      <c r="E799" s="108"/>
      <c r="F799" s="109">
        <v>5</v>
      </c>
      <c r="G799" s="109">
        <v>9</v>
      </c>
      <c r="H799" s="109" t="b">
        <v>1</v>
      </c>
      <c r="I799" s="108" t="s">
        <v>3208</v>
      </c>
      <c r="J799" s="108" t="s">
        <v>4257</v>
      </c>
      <c r="K799" s="110"/>
    </row>
    <row r="800" spans="1:11" x14ac:dyDescent="0.3">
      <c r="A800" s="108" t="s">
        <v>24</v>
      </c>
      <c r="B800" s="108" t="s">
        <v>546</v>
      </c>
      <c r="C800" s="110" t="s">
        <v>4252</v>
      </c>
      <c r="D800" s="108" t="s">
        <v>1545</v>
      </c>
      <c r="E800" s="108"/>
      <c r="F800" s="109">
        <v>6</v>
      </c>
      <c r="G800" s="109">
        <v>9</v>
      </c>
      <c r="H800" s="109" t="b">
        <v>1</v>
      </c>
      <c r="I800" s="108" t="s">
        <v>3208</v>
      </c>
      <c r="J800" s="108" t="s">
        <v>4258</v>
      </c>
      <c r="K800" s="110"/>
    </row>
    <row r="801" spans="1:11" x14ac:dyDescent="0.3">
      <c r="A801" s="108" t="s">
        <v>24</v>
      </c>
      <c r="B801" s="108" t="s">
        <v>546</v>
      </c>
      <c r="C801" s="110" t="s">
        <v>4252</v>
      </c>
      <c r="D801" s="108" t="s">
        <v>1545</v>
      </c>
      <c r="E801" s="108"/>
      <c r="F801" s="109">
        <v>7</v>
      </c>
      <c r="G801" s="109">
        <v>9</v>
      </c>
      <c r="H801" s="109" t="b">
        <v>1</v>
      </c>
      <c r="I801" s="108" t="s">
        <v>3208</v>
      </c>
      <c r="J801" s="108" t="s">
        <v>4259</v>
      </c>
      <c r="K801" s="110"/>
    </row>
    <row r="802" spans="1:11" x14ac:dyDescent="0.3">
      <c r="A802" s="108" t="s">
        <v>24</v>
      </c>
      <c r="B802" s="108" t="s">
        <v>546</v>
      </c>
      <c r="C802" s="110" t="s">
        <v>4252</v>
      </c>
      <c r="D802" s="108" t="s">
        <v>1545</v>
      </c>
      <c r="E802" s="108"/>
      <c r="F802" s="109">
        <v>8</v>
      </c>
      <c r="G802" s="109">
        <v>9</v>
      </c>
      <c r="H802" s="109" t="b">
        <v>1</v>
      </c>
      <c r="I802" s="108" t="s">
        <v>3208</v>
      </c>
      <c r="J802" s="108" t="s">
        <v>4260</v>
      </c>
      <c r="K802" s="110"/>
    </row>
    <row r="803" spans="1:11" x14ac:dyDescent="0.3">
      <c r="A803" s="108" t="s">
        <v>24</v>
      </c>
      <c r="B803" s="108" t="s">
        <v>546</v>
      </c>
      <c r="C803" s="110" t="s">
        <v>4252</v>
      </c>
      <c r="D803" s="108" t="s">
        <v>1545</v>
      </c>
      <c r="E803" s="108"/>
      <c r="F803" s="109">
        <v>9</v>
      </c>
      <c r="G803" s="109">
        <v>9</v>
      </c>
      <c r="H803" s="109" t="b">
        <v>1</v>
      </c>
      <c r="I803" s="108" t="s">
        <v>3208</v>
      </c>
      <c r="J803" s="108" t="s">
        <v>4261</v>
      </c>
      <c r="K803" s="110"/>
    </row>
    <row r="804" spans="1:11" x14ac:dyDescent="0.3">
      <c r="A804" s="108" t="s">
        <v>1559</v>
      </c>
      <c r="B804" s="108" t="s">
        <v>572</v>
      </c>
      <c r="C804" s="110" t="s">
        <v>4262</v>
      </c>
      <c r="D804" s="108" t="s">
        <v>1560</v>
      </c>
      <c r="E804" s="108" t="s">
        <v>3207</v>
      </c>
      <c r="F804" s="109">
        <v>1</v>
      </c>
      <c r="G804" s="109">
        <v>6</v>
      </c>
      <c r="H804" s="109" t="b">
        <v>1</v>
      </c>
      <c r="I804" s="108" t="s">
        <v>3208</v>
      </c>
      <c r="J804" s="108" t="s">
        <v>1561</v>
      </c>
      <c r="K804" s="110"/>
    </row>
    <row r="805" spans="1:11" x14ac:dyDescent="0.3">
      <c r="A805" s="108" t="s">
        <v>1559</v>
      </c>
      <c r="B805" s="108" t="s">
        <v>572</v>
      </c>
      <c r="C805" s="110" t="s">
        <v>4262</v>
      </c>
      <c r="D805" s="108" t="s">
        <v>1560</v>
      </c>
      <c r="E805" s="108"/>
      <c r="F805" s="109">
        <v>2</v>
      </c>
      <c r="G805" s="109">
        <v>6</v>
      </c>
      <c r="H805" s="109" t="b">
        <v>1</v>
      </c>
      <c r="I805" s="108" t="s">
        <v>3208</v>
      </c>
      <c r="J805" s="108" t="s">
        <v>4263</v>
      </c>
      <c r="K805" s="110"/>
    </row>
    <row r="806" spans="1:11" x14ac:dyDescent="0.3">
      <c r="A806" s="108" t="s">
        <v>1559</v>
      </c>
      <c r="B806" s="108" t="s">
        <v>572</v>
      </c>
      <c r="C806" s="110" t="s">
        <v>4262</v>
      </c>
      <c r="D806" s="108" t="s">
        <v>1560</v>
      </c>
      <c r="E806" s="108"/>
      <c r="F806" s="109">
        <v>3</v>
      </c>
      <c r="G806" s="109">
        <v>6</v>
      </c>
      <c r="H806" s="109" t="b">
        <v>1</v>
      </c>
      <c r="I806" s="108" t="s">
        <v>3208</v>
      </c>
      <c r="J806" s="108" t="s">
        <v>4264</v>
      </c>
      <c r="K806" s="110"/>
    </row>
    <row r="807" spans="1:11" x14ac:dyDescent="0.3">
      <c r="A807" s="108" t="s">
        <v>1559</v>
      </c>
      <c r="B807" s="108" t="s">
        <v>572</v>
      </c>
      <c r="C807" s="110" t="s">
        <v>4262</v>
      </c>
      <c r="D807" s="108" t="s">
        <v>1560</v>
      </c>
      <c r="E807" s="108"/>
      <c r="F807" s="109">
        <v>4</v>
      </c>
      <c r="G807" s="109">
        <v>6</v>
      </c>
      <c r="H807" s="109" t="b">
        <v>1</v>
      </c>
      <c r="I807" s="108" t="s">
        <v>3208</v>
      </c>
      <c r="J807" s="108" t="s">
        <v>4265</v>
      </c>
      <c r="K807" s="110"/>
    </row>
    <row r="808" spans="1:11" x14ac:dyDescent="0.3">
      <c r="A808" s="108" t="s">
        <v>1559</v>
      </c>
      <c r="B808" s="108" t="s">
        <v>572</v>
      </c>
      <c r="C808" s="110" t="s">
        <v>4262</v>
      </c>
      <c r="D808" s="108" t="s">
        <v>1560</v>
      </c>
      <c r="E808" s="108"/>
      <c r="F808" s="109">
        <v>5</v>
      </c>
      <c r="G808" s="109">
        <v>6</v>
      </c>
      <c r="H808" s="109" t="b">
        <v>1</v>
      </c>
      <c r="I808" s="108" t="s">
        <v>3208</v>
      </c>
      <c r="J808" s="108" t="s">
        <v>4266</v>
      </c>
      <c r="K808" s="110"/>
    </row>
    <row r="809" spans="1:11" x14ac:dyDescent="0.3">
      <c r="A809" s="108" t="s">
        <v>1559</v>
      </c>
      <c r="B809" s="108" t="s">
        <v>572</v>
      </c>
      <c r="C809" s="110" t="s">
        <v>4262</v>
      </c>
      <c r="D809" s="108" t="s">
        <v>1560</v>
      </c>
      <c r="E809" s="108"/>
      <c r="F809" s="109">
        <v>6</v>
      </c>
      <c r="G809" s="109">
        <v>6</v>
      </c>
      <c r="H809" s="109" t="b">
        <v>1</v>
      </c>
      <c r="I809" s="108" t="s">
        <v>3208</v>
      </c>
      <c r="J809" s="108" t="s">
        <v>4267</v>
      </c>
      <c r="K809" s="110"/>
    </row>
    <row r="810" spans="1:11" x14ac:dyDescent="0.3">
      <c r="A810" s="108" t="s">
        <v>1559</v>
      </c>
      <c r="B810" s="108" t="s">
        <v>1095</v>
      </c>
      <c r="C810" s="110" t="s">
        <v>4268</v>
      </c>
      <c r="D810" s="108" t="s">
        <v>1562</v>
      </c>
      <c r="E810" s="108" t="s">
        <v>3207</v>
      </c>
      <c r="F810" s="109">
        <v>1</v>
      </c>
      <c r="G810" s="109">
        <v>4</v>
      </c>
      <c r="H810" s="109" t="b">
        <v>1</v>
      </c>
      <c r="I810" s="108" t="s">
        <v>3208</v>
      </c>
      <c r="J810" s="108" t="s">
        <v>1563</v>
      </c>
      <c r="K810" s="110"/>
    </row>
    <row r="811" spans="1:11" x14ac:dyDescent="0.3">
      <c r="A811" s="108" t="s">
        <v>1559</v>
      </c>
      <c r="B811" s="108" t="s">
        <v>1095</v>
      </c>
      <c r="C811" s="110" t="s">
        <v>4268</v>
      </c>
      <c r="D811" s="108" t="s">
        <v>1562</v>
      </c>
      <c r="E811" s="108"/>
      <c r="F811" s="109">
        <v>2</v>
      </c>
      <c r="G811" s="109">
        <v>4</v>
      </c>
      <c r="H811" s="109" t="b">
        <v>1</v>
      </c>
      <c r="I811" s="108" t="s">
        <v>3208</v>
      </c>
      <c r="J811" s="108" t="s">
        <v>4269</v>
      </c>
      <c r="K811" s="110"/>
    </row>
    <row r="812" spans="1:11" x14ac:dyDescent="0.3">
      <c r="A812" s="108" t="s">
        <v>1559</v>
      </c>
      <c r="B812" s="108" t="s">
        <v>1095</v>
      </c>
      <c r="C812" s="110" t="s">
        <v>4268</v>
      </c>
      <c r="D812" s="108" t="s">
        <v>1562</v>
      </c>
      <c r="E812" s="108"/>
      <c r="F812" s="109">
        <v>3</v>
      </c>
      <c r="G812" s="109">
        <v>4</v>
      </c>
      <c r="H812" s="109" t="b">
        <v>1</v>
      </c>
      <c r="I812" s="108" t="s">
        <v>3208</v>
      </c>
      <c r="J812" s="108" t="s">
        <v>4270</v>
      </c>
      <c r="K812" s="110"/>
    </row>
    <row r="813" spans="1:11" x14ac:dyDescent="0.3">
      <c r="A813" s="108" t="s">
        <v>1559</v>
      </c>
      <c r="B813" s="108" t="s">
        <v>1095</v>
      </c>
      <c r="C813" s="110" t="s">
        <v>4268</v>
      </c>
      <c r="D813" s="108" t="s">
        <v>1562</v>
      </c>
      <c r="E813" s="108"/>
      <c r="F813" s="109">
        <v>4</v>
      </c>
      <c r="G813" s="109">
        <v>4</v>
      </c>
      <c r="H813" s="109" t="b">
        <v>1</v>
      </c>
      <c r="I813" s="108" t="s">
        <v>3208</v>
      </c>
      <c r="J813" s="108" t="s">
        <v>4271</v>
      </c>
      <c r="K813" s="110"/>
    </row>
    <row r="814" spans="1:11" x14ac:dyDescent="0.3">
      <c r="A814" s="108" t="s">
        <v>1565</v>
      </c>
      <c r="B814" s="108" t="s">
        <v>506</v>
      </c>
      <c r="C814" s="110" t="s">
        <v>4272</v>
      </c>
      <c r="D814" s="108" t="s">
        <v>507</v>
      </c>
      <c r="E814" s="108"/>
      <c r="F814" s="109">
        <v>1</v>
      </c>
      <c r="G814" s="109">
        <v>2</v>
      </c>
      <c r="H814" s="109" t="b">
        <v>1</v>
      </c>
      <c r="I814" s="108" t="s">
        <v>3208</v>
      </c>
      <c r="J814" s="108" t="s">
        <v>4273</v>
      </c>
      <c r="K814" s="110"/>
    </row>
    <row r="815" spans="1:11" x14ac:dyDescent="0.3">
      <c r="A815" s="108" t="s">
        <v>1565</v>
      </c>
      <c r="B815" s="108" t="s">
        <v>506</v>
      </c>
      <c r="C815" s="110" t="s">
        <v>4272</v>
      </c>
      <c r="D815" s="108" t="s">
        <v>507</v>
      </c>
      <c r="E815" s="108"/>
      <c r="F815" s="109">
        <v>2</v>
      </c>
      <c r="G815" s="109">
        <v>2</v>
      </c>
      <c r="H815" s="109" t="b">
        <v>1</v>
      </c>
      <c r="I815" s="108" t="s">
        <v>3208</v>
      </c>
      <c r="J815" s="108" t="s">
        <v>4274</v>
      </c>
      <c r="K815" s="110"/>
    </row>
    <row r="816" spans="1:11" x14ac:dyDescent="0.3">
      <c r="A816" s="108" t="s">
        <v>1565</v>
      </c>
      <c r="B816" s="108" t="s">
        <v>525</v>
      </c>
      <c r="C816" s="110" t="s">
        <v>4275</v>
      </c>
      <c r="D816" s="108" t="s">
        <v>1567</v>
      </c>
      <c r="E816" s="108"/>
      <c r="F816" s="109">
        <v>1</v>
      </c>
      <c r="G816" s="109">
        <v>2</v>
      </c>
      <c r="H816" s="109" t="b">
        <v>1</v>
      </c>
      <c r="I816" s="108" t="s">
        <v>3208</v>
      </c>
      <c r="J816" s="108" t="s">
        <v>4276</v>
      </c>
      <c r="K816" s="110"/>
    </row>
    <row r="817" spans="1:11" x14ac:dyDescent="0.3">
      <c r="A817" s="108" t="s">
        <v>1565</v>
      </c>
      <c r="B817" s="108" t="s">
        <v>525</v>
      </c>
      <c r="C817" s="110" t="s">
        <v>4275</v>
      </c>
      <c r="D817" s="108" t="s">
        <v>1567</v>
      </c>
      <c r="E817" s="108"/>
      <c r="F817" s="109">
        <v>2</v>
      </c>
      <c r="G817" s="109">
        <v>2</v>
      </c>
      <c r="H817" s="109" t="b">
        <v>1</v>
      </c>
      <c r="I817" s="108" t="s">
        <v>3208</v>
      </c>
      <c r="J817" s="108" t="s">
        <v>4277</v>
      </c>
      <c r="K817" s="110"/>
    </row>
    <row r="818" spans="1:11" x14ac:dyDescent="0.3">
      <c r="A818" s="108" t="s">
        <v>1565</v>
      </c>
      <c r="B818" s="108" t="s">
        <v>1568</v>
      </c>
      <c r="C818" s="110" t="s">
        <v>4278</v>
      </c>
      <c r="D818" s="108" t="s">
        <v>1569</v>
      </c>
      <c r="E818" s="108"/>
      <c r="F818" s="109">
        <v>1</v>
      </c>
      <c r="G818" s="109">
        <v>1</v>
      </c>
      <c r="H818" s="109" t="b">
        <v>1</v>
      </c>
      <c r="I818" s="108" t="s">
        <v>3208</v>
      </c>
      <c r="J818" s="108" t="s">
        <v>4279</v>
      </c>
      <c r="K818" s="110"/>
    </row>
    <row r="819" spans="1:11" x14ac:dyDescent="0.3">
      <c r="A819" s="108" t="s">
        <v>1565</v>
      </c>
      <c r="B819" s="108" t="s">
        <v>676</v>
      </c>
      <c r="C819" s="110" t="s">
        <v>4280</v>
      </c>
      <c r="D819" s="108" t="s">
        <v>1572</v>
      </c>
      <c r="E819" s="108"/>
      <c r="F819" s="109">
        <v>1</v>
      </c>
      <c r="G819" s="109">
        <v>1</v>
      </c>
      <c r="H819" s="109" t="b">
        <v>1</v>
      </c>
      <c r="I819" s="108" t="s">
        <v>3208</v>
      </c>
      <c r="J819" s="108" t="s">
        <v>4281</v>
      </c>
      <c r="K819" s="110"/>
    </row>
    <row r="820" spans="1:11" x14ac:dyDescent="0.3">
      <c r="A820" s="108" t="s">
        <v>1565</v>
      </c>
      <c r="B820" s="108" t="s">
        <v>1290</v>
      </c>
      <c r="C820" s="110" t="s">
        <v>4282</v>
      </c>
      <c r="D820" s="108" t="s">
        <v>1574</v>
      </c>
      <c r="E820" s="108" t="s">
        <v>3207</v>
      </c>
      <c r="F820" s="109">
        <v>1</v>
      </c>
      <c r="G820" s="109">
        <v>1</v>
      </c>
      <c r="H820" s="109" t="b">
        <v>1</v>
      </c>
      <c r="I820" s="108" t="s">
        <v>3208</v>
      </c>
      <c r="J820" s="108" t="s">
        <v>1575</v>
      </c>
      <c r="K820" s="110"/>
    </row>
    <row r="821" spans="1:11" x14ac:dyDescent="0.3">
      <c r="A821" s="108" t="s">
        <v>1565</v>
      </c>
      <c r="B821" s="108" t="s">
        <v>689</v>
      </c>
      <c r="C821" s="110" t="s">
        <v>4283</v>
      </c>
      <c r="D821" s="108" t="s">
        <v>1570</v>
      </c>
      <c r="E821" s="108"/>
      <c r="F821" s="109">
        <v>1</v>
      </c>
      <c r="G821" s="109">
        <v>1</v>
      </c>
      <c r="H821" s="109" t="b">
        <v>1</v>
      </c>
      <c r="I821" s="108" t="s">
        <v>3208</v>
      </c>
      <c r="J821" s="108" t="s">
        <v>4284</v>
      </c>
      <c r="K821" s="110"/>
    </row>
    <row r="822" spans="1:11" x14ac:dyDescent="0.3">
      <c r="A822" s="108" t="s">
        <v>1565</v>
      </c>
      <c r="B822" s="108" t="s">
        <v>501</v>
      </c>
      <c r="C822" s="110" t="s">
        <v>4285</v>
      </c>
      <c r="D822" s="108" t="s">
        <v>1571</v>
      </c>
      <c r="E822" s="108"/>
      <c r="F822" s="109">
        <v>1</v>
      </c>
      <c r="G822" s="109">
        <v>1</v>
      </c>
      <c r="H822" s="109" t="b">
        <v>1</v>
      </c>
      <c r="I822" s="108" t="s">
        <v>3208</v>
      </c>
      <c r="J822" s="108" t="s">
        <v>4286</v>
      </c>
      <c r="K822" s="110"/>
    </row>
    <row r="823" spans="1:11" x14ac:dyDescent="0.3">
      <c r="A823" s="108" t="s">
        <v>1565</v>
      </c>
      <c r="B823" s="108" t="s">
        <v>583</v>
      </c>
      <c r="C823" s="110" t="s">
        <v>4287</v>
      </c>
      <c r="D823" s="108" t="s">
        <v>1566</v>
      </c>
      <c r="E823" s="108"/>
      <c r="F823" s="109">
        <v>1</v>
      </c>
      <c r="G823" s="109">
        <v>2</v>
      </c>
      <c r="H823" s="109" t="b">
        <v>1</v>
      </c>
      <c r="I823" s="108" t="s">
        <v>3208</v>
      </c>
      <c r="J823" s="108" t="s">
        <v>4288</v>
      </c>
      <c r="K823" s="110"/>
    </row>
    <row r="824" spans="1:11" x14ac:dyDescent="0.3">
      <c r="A824" s="108" t="s">
        <v>1565</v>
      </c>
      <c r="B824" s="108" t="s">
        <v>583</v>
      </c>
      <c r="C824" s="110" t="s">
        <v>4287</v>
      </c>
      <c r="D824" s="108" t="s">
        <v>1566</v>
      </c>
      <c r="E824" s="108"/>
      <c r="F824" s="109">
        <v>2</v>
      </c>
      <c r="G824" s="109">
        <v>2</v>
      </c>
      <c r="H824" s="109" t="b">
        <v>1</v>
      </c>
      <c r="I824" s="108" t="s">
        <v>3208</v>
      </c>
      <c r="J824" s="108" t="s">
        <v>4289</v>
      </c>
      <c r="K824" s="110"/>
    </row>
    <row r="825" spans="1:11" x14ac:dyDescent="0.3">
      <c r="A825" s="108" t="s">
        <v>26</v>
      </c>
      <c r="B825" s="108" t="s">
        <v>679</v>
      </c>
      <c r="C825" s="110" t="s">
        <v>4290</v>
      </c>
      <c r="D825" s="108" t="s">
        <v>849</v>
      </c>
      <c r="E825" s="108"/>
      <c r="F825" s="109">
        <v>1</v>
      </c>
      <c r="G825" s="109">
        <v>1</v>
      </c>
      <c r="H825" s="109" t="b">
        <v>1</v>
      </c>
      <c r="I825" s="108" t="s">
        <v>3208</v>
      </c>
      <c r="J825" s="108" t="s">
        <v>4291</v>
      </c>
      <c r="K825" s="110"/>
    </row>
    <row r="826" spans="1:11" x14ac:dyDescent="0.3">
      <c r="A826" s="108" t="s">
        <v>26</v>
      </c>
      <c r="B826" s="108" t="s">
        <v>1593</v>
      </c>
      <c r="C826" s="110" t="s">
        <v>4292</v>
      </c>
      <c r="D826" s="108" t="s">
        <v>1594</v>
      </c>
      <c r="E826" s="108" t="s">
        <v>3207</v>
      </c>
      <c r="F826" s="109">
        <v>1</v>
      </c>
      <c r="G826" s="109">
        <v>1</v>
      </c>
      <c r="H826" s="109" t="b">
        <v>1</v>
      </c>
      <c r="I826" s="108" t="s">
        <v>3208</v>
      </c>
      <c r="J826" s="108" t="s">
        <v>1595</v>
      </c>
      <c r="K826" s="110"/>
    </row>
    <row r="827" spans="1:11" x14ac:dyDescent="0.3">
      <c r="A827" s="108" t="s">
        <v>26</v>
      </c>
      <c r="B827" s="108" t="s">
        <v>506</v>
      </c>
      <c r="C827" s="110" t="s">
        <v>4293</v>
      </c>
      <c r="D827" s="108" t="s">
        <v>1314</v>
      </c>
      <c r="E827" s="108"/>
      <c r="F827" s="109">
        <v>1</v>
      </c>
      <c r="G827" s="109">
        <v>2</v>
      </c>
      <c r="H827" s="109" t="b">
        <v>1</v>
      </c>
      <c r="I827" s="108" t="s">
        <v>3208</v>
      </c>
      <c r="J827" s="108" t="s">
        <v>4294</v>
      </c>
      <c r="K827" s="110"/>
    </row>
    <row r="828" spans="1:11" x14ac:dyDescent="0.3">
      <c r="A828" s="108" t="s">
        <v>26</v>
      </c>
      <c r="B828" s="108" t="s">
        <v>506</v>
      </c>
      <c r="C828" s="110" t="s">
        <v>4293</v>
      </c>
      <c r="D828" s="108" t="s">
        <v>1314</v>
      </c>
      <c r="E828" s="108"/>
      <c r="F828" s="109">
        <v>2</v>
      </c>
      <c r="G828" s="109">
        <v>2</v>
      </c>
      <c r="H828" s="109" t="b">
        <v>1</v>
      </c>
      <c r="I828" s="108" t="s">
        <v>3208</v>
      </c>
      <c r="J828" s="108" t="s">
        <v>4295</v>
      </c>
      <c r="K828" s="110"/>
    </row>
    <row r="829" spans="1:11" x14ac:dyDescent="0.3">
      <c r="A829" s="108" t="s">
        <v>26</v>
      </c>
      <c r="B829" s="108" t="s">
        <v>920</v>
      </c>
      <c r="C829" s="110" t="s">
        <v>4296</v>
      </c>
      <c r="D829" s="108" t="s">
        <v>1582</v>
      </c>
      <c r="E829" s="108" t="s">
        <v>3207</v>
      </c>
      <c r="F829" s="109">
        <v>1</v>
      </c>
      <c r="G829" s="109">
        <v>1</v>
      </c>
      <c r="H829" s="109" t="b">
        <v>1</v>
      </c>
      <c r="I829" s="108" t="s">
        <v>3208</v>
      </c>
      <c r="J829" s="108" t="s">
        <v>4297</v>
      </c>
      <c r="K829" s="110"/>
    </row>
    <row r="830" spans="1:11" x14ac:dyDescent="0.3">
      <c r="A830" s="108" t="s">
        <v>26</v>
      </c>
      <c r="B830" s="108" t="s">
        <v>1580</v>
      </c>
      <c r="C830" s="110" t="s">
        <v>4298</v>
      </c>
      <c r="D830" s="108" t="s">
        <v>1581</v>
      </c>
      <c r="E830" s="108"/>
      <c r="F830" s="109">
        <v>1</v>
      </c>
      <c r="G830" s="109">
        <v>2</v>
      </c>
      <c r="H830" s="109" t="b">
        <v>1</v>
      </c>
      <c r="I830" s="108" t="s">
        <v>3208</v>
      </c>
      <c r="J830" s="108" t="s">
        <v>4299</v>
      </c>
      <c r="K830" s="110"/>
    </row>
    <row r="831" spans="1:11" x14ac:dyDescent="0.3">
      <c r="A831" s="108" t="s">
        <v>26</v>
      </c>
      <c r="B831" s="108" t="s">
        <v>1580</v>
      </c>
      <c r="C831" s="110" t="s">
        <v>4298</v>
      </c>
      <c r="D831" s="108" t="s">
        <v>1581</v>
      </c>
      <c r="E831" s="108"/>
      <c r="F831" s="109">
        <v>2</v>
      </c>
      <c r="G831" s="109">
        <v>2</v>
      </c>
      <c r="H831" s="109" t="b">
        <v>1</v>
      </c>
      <c r="I831" s="108" t="s">
        <v>3208</v>
      </c>
      <c r="J831" s="108" t="s">
        <v>4300</v>
      </c>
      <c r="K831" s="110"/>
    </row>
    <row r="832" spans="1:11" x14ac:dyDescent="0.3">
      <c r="A832" s="108" t="s">
        <v>26</v>
      </c>
      <c r="B832" s="108" t="s">
        <v>503</v>
      </c>
      <c r="C832" s="110" t="s">
        <v>4301</v>
      </c>
      <c r="D832" s="108" t="s">
        <v>1584</v>
      </c>
      <c r="E832" s="108"/>
      <c r="F832" s="109">
        <v>1</v>
      </c>
      <c r="G832" s="109">
        <v>1</v>
      </c>
      <c r="H832" s="109" t="b">
        <v>1</v>
      </c>
      <c r="I832" s="108" t="s">
        <v>3208</v>
      </c>
      <c r="J832" s="108" t="s">
        <v>4302</v>
      </c>
      <c r="K832" s="110"/>
    </row>
    <row r="833" spans="1:11" x14ac:dyDescent="0.3">
      <c r="A833" s="108" t="s">
        <v>26</v>
      </c>
      <c r="B833" s="108" t="s">
        <v>514</v>
      </c>
      <c r="C833" s="110" t="s">
        <v>4303</v>
      </c>
      <c r="D833" s="108" t="s">
        <v>1179</v>
      </c>
      <c r="E833" s="108"/>
      <c r="F833" s="109">
        <v>1</v>
      </c>
      <c r="G833" s="109">
        <v>2</v>
      </c>
      <c r="H833" s="109" t="b">
        <v>1</v>
      </c>
      <c r="I833" s="108" t="s">
        <v>3208</v>
      </c>
      <c r="J833" s="108" t="s">
        <v>4295</v>
      </c>
      <c r="K833" s="110"/>
    </row>
    <row r="834" spans="1:11" x14ac:dyDescent="0.3">
      <c r="A834" s="108" t="s">
        <v>26</v>
      </c>
      <c r="B834" s="108" t="s">
        <v>514</v>
      </c>
      <c r="C834" s="110" t="s">
        <v>4303</v>
      </c>
      <c r="D834" s="108" t="s">
        <v>1179</v>
      </c>
      <c r="E834" s="108"/>
      <c r="F834" s="109">
        <v>2</v>
      </c>
      <c r="G834" s="109">
        <v>2</v>
      </c>
      <c r="H834" s="109" t="b">
        <v>1</v>
      </c>
      <c r="I834" s="108" t="s">
        <v>3208</v>
      </c>
      <c r="J834" s="108" t="s">
        <v>4304</v>
      </c>
      <c r="K834" s="110"/>
    </row>
    <row r="835" spans="1:11" x14ac:dyDescent="0.3">
      <c r="A835" s="108" t="s">
        <v>26</v>
      </c>
      <c r="B835" s="108" t="s">
        <v>598</v>
      </c>
      <c r="C835" s="110" t="s">
        <v>4305</v>
      </c>
      <c r="D835" s="108" t="s">
        <v>1585</v>
      </c>
      <c r="E835" s="108"/>
      <c r="F835" s="109">
        <v>1</v>
      </c>
      <c r="G835" s="109">
        <v>1</v>
      </c>
      <c r="H835" s="109" t="b">
        <v>1</v>
      </c>
      <c r="I835" s="108" t="s">
        <v>3208</v>
      </c>
      <c r="J835" s="108" t="s">
        <v>4306</v>
      </c>
      <c r="K835" s="110"/>
    </row>
    <row r="836" spans="1:11" x14ac:dyDescent="0.3">
      <c r="A836" s="108" t="s">
        <v>26</v>
      </c>
      <c r="B836" s="108" t="s">
        <v>755</v>
      </c>
      <c r="C836" s="110" t="s">
        <v>4307</v>
      </c>
      <c r="D836" s="108" t="s">
        <v>1031</v>
      </c>
      <c r="E836" s="108"/>
      <c r="F836" s="109">
        <v>1</v>
      </c>
      <c r="G836" s="109">
        <v>1</v>
      </c>
      <c r="H836" s="109" t="b">
        <v>1</v>
      </c>
      <c r="I836" s="108" t="s">
        <v>3208</v>
      </c>
      <c r="J836" s="108" t="s">
        <v>4308</v>
      </c>
      <c r="K836" s="110"/>
    </row>
    <row r="837" spans="1:11" x14ac:dyDescent="0.3">
      <c r="A837" s="108" t="s">
        <v>27</v>
      </c>
      <c r="B837" s="108" t="s">
        <v>567</v>
      </c>
      <c r="C837" s="110" t="s">
        <v>4309</v>
      </c>
      <c r="D837" s="108" t="s">
        <v>1601</v>
      </c>
      <c r="E837" s="108" t="s">
        <v>3207</v>
      </c>
      <c r="F837" s="109">
        <v>1</v>
      </c>
      <c r="G837" s="109">
        <v>1</v>
      </c>
      <c r="H837" s="109" t="b">
        <v>1</v>
      </c>
      <c r="I837" s="108" t="s">
        <v>3208</v>
      </c>
      <c r="J837" s="108" t="s">
        <v>1602</v>
      </c>
      <c r="K837" s="110"/>
    </row>
    <row r="838" spans="1:11" x14ac:dyDescent="0.3">
      <c r="A838" s="108" t="s">
        <v>27</v>
      </c>
      <c r="B838" s="108" t="s">
        <v>548</v>
      </c>
      <c r="C838" s="110" t="s">
        <v>4310</v>
      </c>
      <c r="D838" s="108" t="s">
        <v>1598</v>
      </c>
      <c r="E838" s="108" t="s">
        <v>3207</v>
      </c>
      <c r="F838" s="109">
        <v>1</v>
      </c>
      <c r="G838" s="109">
        <v>2</v>
      </c>
      <c r="H838" s="109" t="b">
        <v>1</v>
      </c>
      <c r="I838" s="108" t="s">
        <v>3208</v>
      </c>
      <c r="J838" s="108" t="s">
        <v>1599</v>
      </c>
      <c r="K838" s="110"/>
    </row>
    <row r="839" spans="1:11" x14ac:dyDescent="0.3">
      <c r="A839" s="108" t="s">
        <v>27</v>
      </c>
      <c r="B839" s="108" t="s">
        <v>548</v>
      </c>
      <c r="C839" s="110" t="s">
        <v>4310</v>
      </c>
      <c r="D839" s="108" t="s">
        <v>1598</v>
      </c>
      <c r="E839" s="108"/>
      <c r="F839" s="109">
        <v>2</v>
      </c>
      <c r="G839" s="109">
        <v>2</v>
      </c>
      <c r="H839" s="109" t="b">
        <v>1</v>
      </c>
      <c r="I839" s="108" t="s">
        <v>3208</v>
      </c>
      <c r="J839" s="108" t="s">
        <v>4311</v>
      </c>
      <c r="K839" s="110"/>
    </row>
    <row r="840" spans="1:11" x14ac:dyDescent="0.3">
      <c r="A840" s="108" t="s">
        <v>27</v>
      </c>
      <c r="B840" s="108" t="s">
        <v>814</v>
      </c>
      <c r="C840" s="110" t="s">
        <v>4312</v>
      </c>
      <c r="D840" s="108" t="s">
        <v>1603</v>
      </c>
      <c r="E840" s="108"/>
      <c r="F840" s="109">
        <v>1</v>
      </c>
      <c r="G840" s="109">
        <v>1</v>
      </c>
      <c r="H840" s="109" t="b">
        <v>1</v>
      </c>
      <c r="I840" s="108" t="s">
        <v>3208</v>
      </c>
      <c r="J840" s="108" t="s">
        <v>4313</v>
      </c>
      <c r="K840" s="110">
        <v>1</v>
      </c>
    </row>
    <row r="841" spans="1:11" x14ac:dyDescent="0.3">
      <c r="A841" s="108" t="s">
        <v>27</v>
      </c>
      <c r="B841" s="108" t="s">
        <v>581</v>
      </c>
      <c r="C841" s="110" t="s">
        <v>4314</v>
      </c>
      <c r="D841" s="108" t="s">
        <v>1605</v>
      </c>
      <c r="E841" s="108"/>
      <c r="F841" s="109">
        <v>1</v>
      </c>
      <c r="G841" s="109">
        <v>1</v>
      </c>
      <c r="H841" s="109" t="b">
        <v>1</v>
      </c>
      <c r="I841" s="108" t="s">
        <v>3208</v>
      </c>
      <c r="J841" s="108" t="s">
        <v>4315</v>
      </c>
      <c r="K841" s="110"/>
    </row>
    <row r="842" spans="1:11" x14ac:dyDescent="0.3">
      <c r="A842" s="108" t="s">
        <v>27</v>
      </c>
      <c r="B842" s="108" t="s">
        <v>572</v>
      </c>
      <c r="C842" s="110" t="s">
        <v>4316</v>
      </c>
      <c r="D842" s="108" t="s">
        <v>1596</v>
      </c>
      <c r="E842" s="108" t="s">
        <v>3207</v>
      </c>
      <c r="F842" s="109">
        <v>1</v>
      </c>
      <c r="G842" s="109">
        <v>4</v>
      </c>
      <c r="H842" s="109" t="b">
        <v>1</v>
      </c>
      <c r="I842" s="108" t="s">
        <v>3208</v>
      </c>
      <c r="J842" s="108" t="s">
        <v>1597</v>
      </c>
      <c r="K842" s="110"/>
    </row>
    <row r="843" spans="1:11" x14ac:dyDescent="0.3">
      <c r="A843" s="108" t="s">
        <v>27</v>
      </c>
      <c r="B843" s="108" t="s">
        <v>572</v>
      </c>
      <c r="C843" s="110" t="s">
        <v>4316</v>
      </c>
      <c r="D843" s="108" t="s">
        <v>1596</v>
      </c>
      <c r="E843" s="108"/>
      <c r="F843" s="109">
        <v>2</v>
      </c>
      <c r="G843" s="109">
        <v>4</v>
      </c>
      <c r="H843" s="109" t="b">
        <v>1</v>
      </c>
      <c r="I843" s="108" t="s">
        <v>3208</v>
      </c>
      <c r="J843" s="108" t="s">
        <v>4317</v>
      </c>
      <c r="K843" s="110"/>
    </row>
    <row r="844" spans="1:11" x14ac:dyDescent="0.3">
      <c r="A844" s="108" t="s">
        <v>27</v>
      </c>
      <c r="B844" s="108" t="s">
        <v>572</v>
      </c>
      <c r="C844" s="110" t="s">
        <v>4316</v>
      </c>
      <c r="D844" s="108" t="s">
        <v>1596</v>
      </c>
      <c r="E844" s="108"/>
      <c r="F844" s="109">
        <v>3</v>
      </c>
      <c r="G844" s="109">
        <v>4</v>
      </c>
      <c r="H844" s="109" t="b">
        <v>1</v>
      </c>
      <c r="I844" s="108" t="s">
        <v>3208</v>
      </c>
      <c r="J844" s="108" t="s">
        <v>4318</v>
      </c>
      <c r="K844" s="110"/>
    </row>
    <row r="845" spans="1:11" x14ac:dyDescent="0.3">
      <c r="A845" s="108" t="s">
        <v>27</v>
      </c>
      <c r="B845" s="108" t="s">
        <v>572</v>
      </c>
      <c r="C845" s="110" t="s">
        <v>4316</v>
      </c>
      <c r="D845" s="108" t="s">
        <v>1596</v>
      </c>
      <c r="E845" s="108"/>
      <c r="F845" s="109">
        <v>4</v>
      </c>
      <c r="G845" s="109">
        <v>4</v>
      </c>
      <c r="H845" s="109" t="b">
        <v>1</v>
      </c>
      <c r="I845" s="108" t="s">
        <v>3208</v>
      </c>
      <c r="J845" s="108" t="s">
        <v>4319</v>
      </c>
      <c r="K845" s="110"/>
    </row>
    <row r="846" spans="1:11" x14ac:dyDescent="0.3">
      <c r="A846" s="108" t="s">
        <v>27</v>
      </c>
      <c r="B846" s="108" t="s">
        <v>598</v>
      </c>
      <c r="C846" s="110" t="s">
        <v>4320</v>
      </c>
      <c r="D846" s="108" t="s">
        <v>1600</v>
      </c>
      <c r="E846" s="108"/>
      <c r="F846" s="109">
        <v>1</v>
      </c>
      <c r="G846" s="109">
        <v>1</v>
      </c>
      <c r="H846" s="109" t="b">
        <v>1</v>
      </c>
      <c r="I846" s="108" t="s">
        <v>3208</v>
      </c>
      <c r="J846" s="108" t="s">
        <v>4321</v>
      </c>
      <c r="K846" s="110"/>
    </row>
    <row r="847" spans="1:11" x14ac:dyDescent="0.3">
      <c r="A847" s="108" t="s">
        <v>27</v>
      </c>
      <c r="B847" s="108" t="s">
        <v>501</v>
      </c>
      <c r="C847" s="110" t="s">
        <v>4322</v>
      </c>
      <c r="D847" s="108" t="s">
        <v>1604</v>
      </c>
      <c r="E847" s="108"/>
      <c r="F847" s="109">
        <v>1</v>
      </c>
      <c r="G847" s="109">
        <v>1</v>
      </c>
      <c r="H847" s="109" t="b">
        <v>1</v>
      </c>
      <c r="I847" s="108" t="s">
        <v>3208</v>
      </c>
      <c r="J847" s="108" t="s">
        <v>4323</v>
      </c>
      <c r="K847" s="110"/>
    </row>
    <row r="848" spans="1:11" x14ac:dyDescent="0.3">
      <c r="A848" s="108" t="s">
        <v>27</v>
      </c>
      <c r="B848" s="108" t="s">
        <v>546</v>
      </c>
      <c r="C848" s="110" t="s">
        <v>4324</v>
      </c>
      <c r="D848" s="108" t="s">
        <v>547</v>
      </c>
      <c r="E848" s="108"/>
      <c r="F848" s="109">
        <v>1</v>
      </c>
      <c r="G848" s="109">
        <v>2</v>
      </c>
      <c r="H848" s="109" t="b">
        <v>1</v>
      </c>
      <c r="I848" s="108" t="s">
        <v>3208</v>
      </c>
      <c r="J848" s="108" t="s">
        <v>4325</v>
      </c>
      <c r="K848" s="110"/>
    </row>
    <row r="849" spans="1:11" x14ac:dyDescent="0.3">
      <c r="A849" s="108" t="s">
        <v>27</v>
      </c>
      <c r="B849" s="108" t="s">
        <v>546</v>
      </c>
      <c r="C849" s="110" t="s">
        <v>4324</v>
      </c>
      <c r="D849" s="108" t="s">
        <v>547</v>
      </c>
      <c r="E849" s="108"/>
      <c r="F849" s="109">
        <v>2</v>
      </c>
      <c r="G849" s="109">
        <v>2</v>
      </c>
      <c r="H849" s="109" t="b">
        <v>1</v>
      </c>
      <c r="I849" s="108" t="s">
        <v>3208</v>
      </c>
      <c r="J849" s="108" t="s">
        <v>4326</v>
      </c>
      <c r="K849" s="110"/>
    </row>
    <row r="850" spans="1:11" x14ac:dyDescent="0.3">
      <c r="A850" s="108" t="s">
        <v>28</v>
      </c>
      <c r="B850" s="108" t="s">
        <v>495</v>
      </c>
      <c r="C850" s="110" t="s">
        <v>4327</v>
      </c>
      <c r="D850" s="108" t="s">
        <v>1623</v>
      </c>
      <c r="E850" s="108"/>
      <c r="F850" s="109">
        <v>1</v>
      </c>
      <c r="G850" s="109">
        <v>1</v>
      </c>
      <c r="H850" s="109" t="b">
        <v>1</v>
      </c>
      <c r="I850" s="108" t="s">
        <v>3208</v>
      </c>
      <c r="J850" s="108" t="s">
        <v>4328</v>
      </c>
      <c r="K850" s="110"/>
    </row>
    <row r="851" spans="1:11" x14ac:dyDescent="0.3">
      <c r="A851" s="108" t="s">
        <v>28</v>
      </c>
      <c r="B851" s="108" t="s">
        <v>1619</v>
      </c>
      <c r="C851" s="110" t="s">
        <v>4329</v>
      </c>
      <c r="D851" s="108" t="s">
        <v>1620</v>
      </c>
      <c r="E851" s="108"/>
      <c r="F851" s="109">
        <v>1</v>
      </c>
      <c r="G851" s="109">
        <v>1</v>
      </c>
      <c r="H851" s="109" t="b">
        <v>1</v>
      </c>
      <c r="I851" s="108" t="s">
        <v>3208</v>
      </c>
      <c r="J851" s="108" t="s">
        <v>4330</v>
      </c>
      <c r="K851" s="110"/>
    </row>
    <row r="852" spans="1:11" x14ac:dyDescent="0.3">
      <c r="A852" s="108" t="s">
        <v>28</v>
      </c>
      <c r="B852" s="108" t="s">
        <v>1617</v>
      </c>
      <c r="C852" s="110" t="s">
        <v>4331</v>
      </c>
      <c r="D852" s="108" t="s">
        <v>1618</v>
      </c>
      <c r="E852" s="108"/>
      <c r="F852" s="109">
        <v>1</v>
      </c>
      <c r="G852" s="109">
        <v>1</v>
      </c>
      <c r="H852" s="109" t="b">
        <v>1</v>
      </c>
      <c r="I852" s="108" t="s">
        <v>3208</v>
      </c>
      <c r="J852" s="108" t="s">
        <v>4332</v>
      </c>
      <c r="K852" s="110"/>
    </row>
    <row r="853" spans="1:11" x14ac:dyDescent="0.3">
      <c r="A853" s="108" t="s">
        <v>28</v>
      </c>
      <c r="B853" s="108" t="s">
        <v>679</v>
      </c>
      <c r="C853" s="110" t="s">
        <v>4333</v>
      </c>
      <c r="D853" s="108" t="s">
        <v>1625</v>
      </c>
      <c r="E853" s="108"/>
      <c r="F853" s="109">
        <v>1</v>
      </c>
      <c r="G853" s="109">
        <v>1</v>
      </c>
      <c r="H853" s="109" t="b">
        <v>1</v>
      </c>
      <c r="I853" s="108" t="s">
        <v>3208</v>
      </c>
      <c r="J853" s="108" t="s">
        <v>4334</v>
      </c>
      <c r="K853" s="110"/>
    </row>
    <row r="854" spans="1:11" x14ac:dyDescent="0.3">
      <c r="A854" s="108" t="s">
        <v>28</v>
      </c>
      <c r="B854" s="108" t="s">
        <v>530</v>
      </c>
      <c r="C854" s="110" t="s">
        <v>4335</v>
      </c>
      <c r="D854" s="108" t="s">
        <v>1614</v>
      </c>
      <c r="E854" s="108"/>
      <c r="F854" s="109">
        <v>1</v>
      </c>
      <c r="G854" s="109">
        <v>2</v>
      </c>
      <c r="H854" s="109" t="b">
        <v>1</v>
      </c>
      <c r="I854" s="108" t="s">
        <v>3208</v>
      </c>
      <c r="J854" s="108" t="s">
        <v>4336</v>
      </c>
      <c r="K854" s="110"/>
    </row>
    <row r="855" spans="1:11" x14ac:dyDescent="0.3">
      <c r="A855" s="108" t="s">
        <v>28</v>
      </c>
      <c r="B855" s="108" t="s">
        <v>530</v>
      </c>
      <c r="C855" s="110" t="s">
        <v>4335</v>
      </c>
      <c r="D855" s="108" t="s">
        <v>1614</v>
      </c>
      <c r="E855" s="108"/>
      <c r="F855" s="109">
        <v>2</v>
      </c>
      <c r="G855" s="109">
        <v>2</v>
      </c>
      <c r="H855" s="109" t="b">
        <v>1</v>
      </c>
      <c r="I855" s="108" t="s">
        <v>3208</v>
      </c>
      <c r="J855" s="108" t="s">
        <v>4337</v>
      </c>
      <c r="K855" s="110"/>
    </row>
    <row r="856" spans="1:11" x14ac:dyDescent="0.3">
      <c r="A856" s="108" t="s">
        <v>28</v>
      </c>
      <c r="B856" s="108" t="s">
        <v>1621</v>
      </c>
      <c r="C856" s="110" t="s">
        <v>4338</v>
      </c>
      <c r="D856" s="108" t="s">
        <v>1622</v>
      </c>
      <c r="E856" s="108"/>
      <c r="F856" s="109">
        <v>1</v>
      </c>
      <c r="G856" s="109">
        <v>1</v>
      </c>
      <c r="H856" s="109" t="b">
        <v>1</v>
      </c>
      <c r="I856" s="108" t="s">
        <v>3208</v>
      </c>
      <c r="J856" s="108" t="s">
        <v>4339</v>
      </c>
      <c r="K856" s="110"/>
    </row>
    <row r="857" spans="1:11" x14ac:dyDescent="0.3">
      <c r="A857" s="108" t="s">
        <v>28</v>
      </c>
      <c r="B857" s="108" t="s">
        <v>1616</v>
      </c>
      <c r="C857" s="110" t="s">
        <v>4340</v>
      </c>
      <c r="D857" s="108" t="s">
        <v>917</v>
      </c>
      <c r="E857" s="108"/>
      <c r="F857" s="109">
        <v>1</v>
      </c>
      <c r="G857" s="109">
        <v>1</v>
      </c>
      <c r="H857" s="109" t="b">
        <v>1</v>
      </c>
      <c r="I857" s="108" t="s">
        <v>3208</v>
      </c>
      <c r="J857" s="108" t="s">
        <v>4341</v>
      </c>
      <c r="K857" s="110"/>
    </row>
    <row r="858" spans="1:11" x14ac:dyDescent="0.3">
      <c r="A858" s="108" t="s">
        <v>28</v>
      </c>
      <c r="B858" s="108" t="s">
        <v>522</v>
      </c>
      <c r="C858" s="110" t="s">
        <v>4342</v>
      </c>
      <c r="D858" s="108" t="s">
        <v>1624</v>
      </c>
      <c r="E858" s="108"/>
      <c r="F858" s="109">
        <v>1</v>
      </c>
      <c r="G858" s="109">
        <v>1</v>
      </c>
      <c r="H858" s="109" t="b">
        <v>1</v>
      </c>
      <c r="I858" s="108" t="s">
        <v>3208</v>
      </c>
      <c r="J858" s="108" t="s">
        <v>4343</v>
      </c>
      <c r="K858" s="110"/>
    </row>
    <row r="859" spans="1:11" x14ac:dyDescent="0.3">
      <c r="A859" s="108" t="s">
        <v>28</v>
      </c>
      <c r="B859" s="108" t="s">
        <v>503</v>
      </c>
      <c r="C859" s="110" t="s">
        <v>4344</v>
      </c>
      <c r="D859" s="108" t="s">
        <v>1408</v>
      </c>
      <c r="E859" s="108"/>
      <c r="F859" s="109">
        <v>1</v>
      </c>
      <c r="G859" s="109">
        <v>1</v>
      </c>
      <c r="H859" s="109" t="b">
        <v>1</v>
      </c>
      <c r="I859" s="108" t="s">
        <v>3208</v>
      </c>
      <c r="J859" s="108" t="s">
        <v>4345</v>
      </c>
      <c r="K859" s="110"/>
    </row>
    <row r="860" spans="1:11" x14ac:dyDescent="0.3">
      <c r="A860" s="108" t="s">
        <v>28</v>
      </c>
      <c r="B860" s="108" t="s">
        <v>501</v>
      </c>
      <c r="C860" s="110" t="s">
        <v>4346</v>
      </c>
      <c r="D860" s="108" t="s">
        <v>1615</v>
      </c>
      <c r="E860" s="108"/>
      <c r="F860" s="109">
        <v>1</v>
      </c>
      <c r="G860" s="109">
        <v>1</v>
      </c>
      <c r="H860" s="109" t="b">
        <v>1</v>
      </c>
      <c r="I860" s="108" t="s">
        <v>3208</v>
      </c>
      <c r="J860" s="108" t="s">
        <v>4347</v>
      </c>
      <c r="K860" s="110"/>
    </row>
    <row r="861" spans="1:11" x14ac:dyDescent="0.3">
      <c r="A861" s="108" t="s">
        <v>28</v>
      </c>
      <c r="B861" s="108" t="s">
        <v>1612</v>
      </c>
      <c r="C861" s="110" t="s">
        <v>4348</v>
      </c>
      <c r="D861" s="108" t="s">
        <v>1613</v>
      </c>
      <c r="E861" s="108"/>
      <c r="F861" s="109">
        <v>1</v>
      </c>
      <c r="G861" s="109">
        <v>2</v>
      </c>
      <c r="H861" s="109" t="b">
        <v>1</v>
      </c>
      <c r="I861" s="108" t="s">
        <v>3208</v>
      </c>
      <c r="J861" s="108" t="s">
        <v>4349</v>
      </c>
      <c r="K861" s="110"/>
    </row>
    <row r="862" spans="1:11" x14ac:dyDescent="0.3">
      <c r="A862" s="108" t="s">
        <v>28</v>
      </c>
      <c r="B862" s="108" t="s">
        <v>1612</v>
      </c>
      <c r="C862" s="110" t="s">
        <v>4348</v>
      </c>
      <c r="D862" s="108" t="s">
        <v>1613</v>
      </c>
      <c r="E862" s="108"/>
      <c r="F862" s="109">
        <v>2</v>
      </c>
      <c r="G862" s="109">
        <v>2</v>
      </c>
      <c r="H862" s="109" t="b">
        <v>1</v>
      </c>
      <c r="I862" s="108" t="s">
        <v>3208</v>
      </c>
      <c r="J862" s="108" t="s">
        <v>4350</v>
      </c>
      <c r="K862" s="110"/>
    </row>
    <row r="863" spans="1:11" x14ac:dyDescent="0.3">
      <c r="A863" s="108" t="s">
        <v>1655</v>
      </c>
      <c r="B863" s="108" t="s">
        <v>495</v>
      </c>
      <c r="C863" s="110" t="s">
        <v>4351</v>
      </c>
      <c r="D863" s="108" t="s">
        <v>1658</v>
      </c>
      <c r="E863" s="108"/>
      <c r="F863" s="109">
        <v>1</v>
      </c>
      <c r="G863" s="109">
        <v>1</v>
      </c>
      <c r="H863" s="109" t="b">
        <v>1</v>
      </c>
      <c r="I863" s="108" t="s">
        <v>3208</v>
      </c>
      <c r="J863" s="108" t="s">
        <v>4352</v>
      </c>
      <c r="K863" s="110"/>
    </row>
    <row r="864" spans="1:11" x14ac:dyDescent="0.3">
      <c r="A864" s="108" t="s">
        <v>1655</v>
      </c>
      <c r="B864" s="108" t="s">
        <v>530</v>
      </c>
      <c r="C864" s="110" t="s">
        <v>4353</v>
      </c>
      <c r="D864" s="108" t="s">
        <v>1657</v>
      </c>
      <c r="E864" s="108"/>
      <c r="F864" s="109">
        <v>1</v>
      </c>
      <c r="G864" s="109">
        <v>1</v>
      </c>
      <c r="H864" s="109" t="b">
        <v>1</v>
      </c>
      <c r="I864" s="108" t="s">
        <v>3208</v>
      </c>
      <c r="J864" s="108" t="s">
        <v>4354</v>
      </c>
      <c r="K864" s="110"/>
    </row>
    <row r="865" spans="1:11" x14ac:dyDescent="0.3">
      <c r="A865" s="108" t="s">
        <v>1655</v>
      </c>
      <c r="B865" s="108" t="s">
        <v>562</v>
      </c>
      <c r="C865" s="110" t="s">
        <v>4355</v>
      </c>
      <c r="D865" s="108" t="s">
        <v>1656</v>
      </c>
      <c r="E865" s="108"/>
      <c r="F865" s="109">
        <v>1</v>
      </c>
      <c r="G865" s="109">
        <v>1</v>
      </c>
      <c r="H865" s="109" t="b">
        <v>1</v>
      </c>
      <c r="I865" s="108" t="s">
        <v>3208</v>
      </c>
      <c r="J865" s="108" t="s">
        <v>4356</v>
      </c>
      <c r="K865" s="110"/>
    </row>
    <row r="866" spans="1:11" x14ac:dyDescent="0.3">
      <c r="A866" s="108" t="s">
        <v>1655</v>
      </c>
      <c r="B866" s="108" t="s">
        <v>857</v>
      </c>
      <c r="C866" s="110" t="s">
        <v>4357</v>
      </c>
      <c r="D866" s="108" t="s">
        <v>1662</v>
      </c>
      <c r="E866" s="108"/>
      <c r="F866" s="109">
        <v>1</v>
      </c>
      <c r="G866" s="109">
        <v>1</v>
      </c>
      <c r="H866" s="109" t="b">
        <v>1</v>
      </c>
      <c r="I866" s="108" t="s">
        <v>3208</v>
      </c>
      <c r="J866" s="108" t="s">
        <v>4358</v>
      </c>
      <c r="K866" s="110"/>
    </row>
    <row r="867" spans="1:11" x14ac:dyDescent="0.3">
      <c r="A867" s="108" t="s">
        <v>1655</v>
      </c>
      <c r="B867" s="108" t="s">
        <v>525</v>
      </c>
      <c r="C867" s="110" t="s">
        <v>4359</v>
      </c>
      <c r="D867" s="108" t="s">
        <v>1659</v>
      </c>
      <c r="E867" s="108"/>
      <c r="F867" s="109">
        <v>1</v>
      </c>
      <c r="G867" s="109">
        <v>1</v>
      </c>
      <c r="H867" s="109" t="b">
        <v>1</v>
      </c>
      <c r="I867" s="108" t="s">
        <v>3208</v>
      </c>
      <c r="J867" s="108" t="s">
        <v>4360</v>
      </c>
      <c r="K867" s="110"/>
    </row>
    <row r="868" spans="1:11" x14ac:dyDescent="0.3">
      <c r="A868" s="108" t="s">
        <v>1655</v>
      </c>
      <c r="B868" s="108" t="s">
        <v>579</v>
      </c>
      <c r="C868" s="110" t="s">
        <v>4361</v>
      </c>
      <c r="D868" s="108" t="s">
        <v>1660</v>
      </c>
      <c r="E868" s="108"/>
      <c r="F868" s="109">
        <v>1</v>
      </c>
      <c r="G868" s="109">
        <v>1</v>
      </c>
      <c r="H868" s="109" t="b">
        <v>1</v>
      </c>
      <c r="I868" s="108" t="s">
        <v>3208</v>
      </c>
      <c r="J868" s="108" t="s">
        <v>4362</v>
      </c>
      <c r="K868" s="110"/>
    </row>
    <row r="869" spans="1:11" x14ac:dyDescent="0.3">
      <c r="A869" s="108" t="s">
        <v>1655</v>
      </c>
      <c r="B869" s="108" t="s">
        <v>1663</v>
      </c>
      <c r="C869" s="110" t="s">
        <v>4363</v>
      </c>
      <c r="D869" s="108" t="s">
        <v>1664</v>
      </c>
      <c r="E869" s="108"/>
      <c r="F869" s="109">
        <v>1</v>
      </c>
      <c r="G869" s="109">
        <v>1</v>
      </c>
      <c r="H869" s="109" t="b">
        <v>1</v>
      </c>
      <c r="I869" s="108" t="s">
        <v>3208</v>
      </c>
      <c r="J869" s="108" t="s">
        <v>4364</v>
      </c>
      <c r="K869" s="110"/>
    </row>
    <row r="870" spans="1:11" x14ac:dyDescent="0.3">
      <c r="A870" s="108" t="s">
        <v>1655</v>
      </c>
      <c r="B870" s="108" t="s">
        <v>501</v>
      </c>
      <c r="C870" s="110" t="s">
        <v>4365</v>
      </c>
      <c r="D870" s="108" t="s">
        <v>1655</v>
      </c>
      <c r="E870" s="108"/>
      <c r="F870" s="109">
        <v>1</v>
      </c>
      <c r="G870" s="109">
        <v>1</v>
      </c>
      <c r="H870" s="109" t="b">
        <v>1</v>
      </c>
      <c r="I870" s="108" t="s">
        <v>3208</v>
      </c>
      <c r="J870" s="108" t="s">
        <v>4366</v>
      </c>
      <c r="K870" s="110"/>
    </row>
    <row r="871" spans="1:11" x14ac:dyDescent="0.3">
      <c r="A871" s="108" t="s">
        <v>1655</v>
      </c>
      <c r="B871" s="108" t="s">
        <v>583</v>
      </c>
      <c r="C871" s="110" t="s">
        <v>4367</v>
      </c>
      <c r="D871" s="108" t="s">
        <v>1661</v>
      </c>
      <c r="E871" s="108"/>
      <c r="F871" s="109">
        <v>1</v>
      </c>
      <c r="G871" s="109">
        <v>1</v>
      </c>
      <c r="H871" s="109" t="b">
        <v>1</v>
      </c>
      <c r="I871" s="108" t="s">
        <v>3208</v>
      </c>
      <c r="J871" s="108" t="s">
        <v>4368</v>
      </c>
      <c r="K871" s="110"/>
    </row>
    <row r="872" spans="1:11" x14ac:dyDescent="0.3">
      <c r="A872" s="108" t="s">
        <v>1655</v>
      </c>
      <c r="B872" s="108" t="s">
        <v>1032</v>
      </c>
      <c r="C872" s="110" t="s">
        <v>4369</v>
      </c>
      <c r="D872" s="108" t="s">
        <v>1112</v>
      </c>
      <c r="E872" s="108"/>
      <c r="F872" s="109">
        <v>1</v>
      </c>
      <c r="G872" s="109">
        <v>1</v>
      </c>
      <c r="H872" s="109" t="b">
        <v>1</v>
      </c>
      <c r="I872" s="108" t="s">
        <v>3208</v>
      </c>
      <c r="J872" s="108" t="s">
        <v>4370</v>
      </c>
      <c r="K872" s="110"/>
    </row>
    <row r="873" spans="1:11" x14ac:dyDescent="0.3">
      <c r="A873" s="108" t="s">
        <v>1668</v>
      </c>
      <c r="B873" s="108" t="s">
        <v>585</v>
      </c>
      <c r="C873" s="110" t="s">
        <v>4371</v>
      </c>
      <c r="D873" s="108" t="s">
        <v>1670</v>
      </c>
      <c r="E873" s="108" t="s">
        <v>3207</v>
      </c>
      <c r="F873" s="109">
        <v>1</v>
      </c>
      <c r="G873" s="109">
        <v>2</v>
      </c>
      <c r="H873" s="109" t="b">
        <v>1</v>
      </c>
      <c r="I873" s="108" t="s">
        <v>3208</v>
      </c>
      <c r="J873" s="108" t="s">
        <v>4372</v>
      </c>
      <c r="K873" s="110"/>
    </row>
    <row r="874" spans="1:11" x14ac:dyDescent="0.3">
      <c r="A874" s="108" t="s">
        <v>1668</v>
      </c>
      <c r="B874" s="108" t="s">
        <v>585</v>
      </c>
      <c r="C874" s="110" t="s">
        <v>4371</v>
      </c>
      <c r="D874" s="108" t="s">
        <v>1670</v>
      </c>
      <c r="E874" s="108"/>
      <c r="F874" s="109">
        <v>2</v>
      </c>
      <c r="G874" s="109">
        <v>2</v>
      </c>
      <c r="H874" s="109" t="b">
        <v>1</v>
      </c>
      <c r="I874" s="108" t="s">
        <v>3208</v>
      </c>
      <c r="J874" s="108" t="s">
        <v>4373</v>
      </c>
      <c r="K874" s="110"/>
    </row>
    <row r="875" spans="1:11" x14ac:dyDescent="0.3">
      <c r="A875" s="108" t="s">
        <v>1668</v>
      </c>
      <c r="B875" s="108" t="s">
        <v>572</v>
      </c>
      <c r="C875" s="110" t="s">
        <v>4374</v>
      </c>
      <c r="D875" s="108" t="s">
        <v>950</v>
      </c>
      <c r="E875" s="108" t="s">
        <v>3207</v>
      </c>
      <c r="F875" s="109">
        <v>1</v>
      </c>
      <c r="G875" s="109">
        <v>1</v>
      </c>
      <c r="H875" s="109" t="b">
        <v>1</v>
      </c>
      <c r="I875" s="108" t="s">
        <v>3208</v>
      </c>
      <c r="J875" s="108" t="s">
        <v>1674</v>
      </c>
      <c r="K875" s="110"/>
    </row>
    <row r="876" spans="1:11" x14ac:dyDescent="0.3">
      <c r="A876" s="108" t="s">
        <v>1668</v>
      </c>
      <c r="B876" s="108" t="s">
        <v>525</v>
      </c>
      <c r="C876" s="110" t="s">
        <v>4375</v>
      </c>
      <c r="D876" s="108" t="s">
        <v>1669</v>
      </c>
      <c r="E876" s="108" t="s">
        <v>3207</v>
      </c>
      <c r="F876" s="109">
        <v>1</v>
      </c>
      <c r="G876" s="109">
        <v>3</v>
      </c>
      <c r="H876" s="109" t="b">
        <v>1</v>
      </c>
      <c r="I876" s="108" t="s">
        <v>3208</v>
      </c>
      <c r="J876" s="108" t="s">
        <v>4376</v>
      </c>
      <c r="K876" s="110"/>
    </row>
    <row r="877" spans="1:11" x14ac:dyDescent="0.3">
      <c r="A877" s="108" t="s">
        <v>1668</v>
      </c>
      <c r="B877" s="108" t="s">
        <v>525</v>
      </c>
      <c r="C877" s="110" t="s">
        <v>4375</v>
      </c>
      <c r="D877" s="108" t="s">
        <v>1669</v>
      </c>
      <c r="E877" s="108"/>
      <c r="F877" s="109">
        <v>2</v>
      </c>
      <c r="G877" s="109">
        <v>3</v>
      </c>
      <c r="H877" s="109" t="b">
        <v>1</v>
      </c>
      <c r="I877" s="108" t="s">
        <v>3208</v>
      </c>
      <c r="J877" s="108" t="s">
        <v>4377</v>
      </c>
      <c r="K877" s="110">
        <v>1</v>
      </c>
    </row>
    <row r="878" spans="1:11" x14ac:dyDescent="0.3">
      <c r="A878" s="108" t="s">
        <v>1668</v>
      </c>
      <c r="B878" s="108" t="s">
        <v>525</v>
      </c>
      <c r="C878" s="110" t="s">
        <v>4375</v>
      </c>
      <c r="D878" s="108" t="s">
        <v>1669</v>
      </c>
      <c r="E878" s="108"/>
      <c r="F878" s="109">
        <v>3</v>
      </c>
      <c r="G878" s="109">
        <v>3</v>
      </c>
      <c r="H878" s="109" t="b">
        <v>1</v>
      </c>
      <c r="I878" s="108" t="s">
        <v>3208</v>
      </c>
      <c r="J878" s="108" t="s">
        <v>4378</v>
      </c>
      <c r="K878" s="110"/>
    </row>
    <row r="879" spans="1:11" x14ac:dyDescent="0.3">
      <c r="A879" s="108" t="s">
        <v>1668</v>
      </c>
      <c r="B879" s="108" t="s">
        <v>546</v>
      </c>
      <c r="C879" s="110" t="s">
        <v>4379</v>
      </c>
      <c r="D879" s="108" t="s">
        <v>547</v>
      </c>
      <c r="E879" s="108"/>
      <c r="F879" s="109">
        <v>1</v>
      </c>
      <c r="G879" s="109">
        <v>4</v>
      </c>
      <c r="H879" s="109" t="b">
        <v>1</v>
      </c>
      <c r="I879" s="108" t="s">
        <v>3208</v>
      </c>
      <c r="J879" s="108" t="s">
        <v>4380</v>
      </c>
      <c r="K879" s="110"/>
    </row>
    <row r="880" spans="1:11" x14ac:dyDescent="0.3">
      <c r="A880" s="108" t="s">
        <v>1668</v>
      </c>
      <c r="B880" s="108" t="s">
        <v>546</v>
      </c>
      <c r="C880" s="110" t="s">
        <v>4379</v>
      </c>
      <c r="D880" s="108" t="s">
        <v>547</v>
      </c>
      <c r="E880" s="108"/>
      <c r="F880" s="109">
        <v>2</v>
      </c>
      <c r="G880" s="109">
        <v>4</v>
      </c>
      <c r="H880" s="109" t="b">
        <v>1</v>
      </c>
      <c r="I880" s="108" t="s">
        <v>3208</v>
      </c>
      <c r="J880" s="108" t="s">
        <v>4381</v>
      </c>
      <c r="K880" s="110"/>
    </row>
    <row r="881" spans="1:11" x14ac:dyDescent="0.3">
      <c r="A881" s="108" t="s">
        <v>1668</v>
      </c>
      <c r="B881" s="108" t="s">
        <v>546</v>
      </c>
      <c r="C881" s="110" t="s">
        <v>4379</v>
      </c>
      <c r="D881" s="108" t="s">
        <v>547</v>
      </c>
      <c r="E881" s="108"/>
      <c r="F881" s="109">
        <v>3</v>
      </c>
      <c r="G881" s="109">
        <v>4</v>
      </c>
      <c r="H881" s="109" t="b">
        <v>1</v>
      </c>
      <c r="I881" s="108" t="s">
        <v>3208</v>
      </c>
      <c r="J881" s="108" t="s">
        <v>4382</v>
      </c>
      <c r="K881" s="110"/>
    </row>
    <row r="882" spans="1:11" x14ac:dyDescent="0.3">
      <c r="A882" s="108" t="s">
        <v>1668</v>
      </c>
      <c r="B882" s="108" t="s">
        <v>546</v>
      </c>
      <c r="C882" s="110" t="s">
        <v>4379</v>
      </c>
      <c r="D882" s="108" t="s">
        <v>547</v>
      </c>
      <c r="E882" s="108"/>
      <c r="F882" s="109">
        <v>4</v>
      </c>
      <c r="G882" s="109">
        <v>4</v>
      </c>
      <c r="H882" s="109" t="b">
        <v>1</v>
      </c>
      <c r="I882" s="108" t="s">
        <v>3208</v>
      </c>
      <c r="J882" s="108" t="s">
        <v>4383</v>
      </c>
      <c r="K882" s="110"/>
    </row>
    <row r="883" spans="1:11" x14ac:dyDescent="0.3">
      <c r="A883" s="108" t="s">
        <v>29</v>
      </c>
      <c r="B883" s="108" t="s">
        <v>691</v>
      </c>
      <c r="C883" s="110" t="s">
        <v>4384</v>
      </c>
      <c r="D883" s="108" t="s">
        <v>1682</v>
      </c>
      <c r="E883" s="108" t="s">
        <v>3207</v>
      </c>
      <c r="F883" s="109">
        <v>1</v>
      </c>
      <c r="G883" s="109">
        <v>1</v>
      </c>
      <c r="H883" s="109" t="b">
        <v>1</v>
      </c>
      <c r="I883" s="108" t="s">
        <v>3208</v>
      </c>
      <c r="J883" s="108" t="s">
        <v>1683</v>
      </c>
      <c r="K883" s="110"/>
    </row>
    <row r="884" spans="1:11" x14ac:dyDescent="0.3">
      <c r="A884" s="108" t="s">
        <v>29</v>
      </c>
      <c r="B884" s="108" t="s">
        <v>567</v>
      </c>
      <c r="C884" s="110" t="s">
        <v>4385</v>
      </c>
      <c r="D884" s="108" t="s">
        <v>990</v>
      </c>
      <c r="E884" s="108"/>
      <c r="F884" s="109">
        <v>1</v>
      </c>
      <c r="G884" s="109">
        <v>1</v>
      </c>
      <c r="H884" s="109" t="b">
        <v>1</v>
      </c>
      <c r="I884" s="108" t="s">
        <v>3208</v>
      </c>
      <c r="J884" s="108" t="s">
        <v>4386</v>
      </c>
      <c r="K884" s="110"/>
    </row>
    <row r="885" spans="1:11" x14ac:dyDescent="0.3">
      <c r="A885" s="108" t="s">
        <v>29</v>
      </c>
      <c r="B885" s="108" t="s">
        <v>548</v>
      </c>
      <c r="C885" s="110" t="s">
        <v>4387</v>
      </c>
      <c r="D885" s="108" t="s">
        <v>1680</v>
      </c>
      <c r="E885" s="108"/>
      <c r="F885" s="109">
        <v>1</v>
      </c>
      <c r="G885" s="109">
        <v>1</v>
      </c>
      <c r="H885" s="109" t="b">
        <v>1</v>
      </c>
      <c r="I885" s="108" t="s">
        <v>3208</v>
      </c>
      <c r="J885" s="108" t="s">
        <v>4388</v>
      </c>
      <c r="K885" s="110"/>
    </row>
    <row r="886" spans="1:11" x14ac:dyDescent="0.3">
      <c r="A886" s="108" t="s">
        <v>29</v>
      </c>
      <c r="B886" s="108" t="s">
        <v>695</v>
      </c>
      <c r="C886" s="110" t="s">
        <v>4389</v>
      </c>
      <c r="D886" s="108" t="s">
        <v>1675</v>
      </c>
      <c r="E886" s="108" t="s">
        <v>3207</v>
      </c>
      <c r="F886" s="109">
        <v>1</v>
      </c>
      <c r="G886" s="109">
        <v>6</v>
      </c>
      <c r="H886" s="109" t="b">
        <v>1</v>
      </c>
      <c r="I886" s="108" t="s">
        <v>3208</v>
      </c>
      <c r="J886" s="108" t="s">
        <v>1676</v>
      </c>
      <c r="K886" s="110"/>
    </row>
    <row r="887" spans="1:11" x14ac:dyDescent="0.3">
      <c r="A887" s="108" t="s">
        <v>29</v>
      </c>
      <c r="B887" s="108" t="s">
        <v>695</v>
      </c>
      <c r="C887" s="110" t="s">
        <v>4389</v>
      </c>
      <c r="D887" s="108" t="s">
        <v>1675</v>
      </c>
      <c r="E887" s="108"/>
      <c r="F887" s="109">
        <v>2</v>
      </c>
      <c r="G887" s="109">
        <v>6</v>
      </c>
      <c r="H887" s="109" t="b">
        <v>1</v>
      </c>
      <c r="I887" s="108" t="s">
        <v>3208</v>
      </c>
      <c r="J887" s="108" t="s">
        <v>4390</v>
      </c>
      <c r="K887" s="110"/>
    </row>
    <row r="888" spans="1:11" x14ac:dyDescent="0.3">
      <c r="A888" s="108" t="s">
        <v>29</v>
      </c>
      <c r="B888" s="108" t="s">
        <v>695</v>
      </c>
      <c r="C888" s="110" t="s">
        <v>4389</v>
      </c>
      <c r="D888" s="108" t="s">
        <v>1675</v>
      </c>
      <c r="E888" s="108"/>
      <c r="F888" s="109">
        <v>3</v>
      </c>
      <c r="G888" s="109">
        <v>6</v>
      </c>
      <c r="H888" s="109" t="b">
        <v>1</v>
      </c>
      <c r="I888" s="108" t="s">
        <v>3208</v>
      </c>
      <c r="J888" s="108" t="s">
        <v>4391</v>
      </c>
      <c r="K888" s="110"/>
    </row>
    <row r="889" spans="1:11" x14ac:dyDescent="0.3">
      <c r="A889" s="108" t="s">
        <v>29</v>
      </c>
      <c r="B889" s="108" t="s">
        <v>695</v>
      </c>
      <c r="C889" s="110" t="s">
        <v>4389</v>
      </c>
      <c r="D889" s="108" t="s">
        <v>1675</v>
      </c>
      <c r="E889" s="108"/>
      <c r="F889" s="109">
        <v>4</v>
      </c>
      <c r="G889" s="109">
        <v>6</v>
      </c>
      <c r="H889" s="109" t="b">
        <v>1</v>
      </c>
      <c r="I889" s="108" t="s">
        <v>3208</v>
      </c>
      <c r="J889" s="108" t="s">
        <v>4392</v>
      </c>
      <c r="K889" s="110"/>
    </row>
    <row r="890" spans="1:11" x14ac:dyDescent="0.3">
      <c r="A890" s="108" t="s">
        <v>29</v>
      </c>
      <c r="B890" s="108" t="s">
        <v>695</v>
      </c>
      <c r="C890" s="110" t="s">
        <v>4389</v>
      </c>
      <c r="D890" s="108" t="s">
        <v>1675</v>
      </c>
      <c r="E890" s="108"/>
      <c r="F890" s="109">
        <v>5</v>
      </c>
      <c r="G890" s="109">
        <v>6</v>
      </c>
      <c r="H890" s="109" t="b">
        <v>1</v>
      </c>
      <c r="I890" s="108" t="s">
        <v>3208</v>
      </c>
      <c r="J890" s="108" t="s">
        <v>4393</v>
      </c>
      <c r="K890" s="110"/>
    </row>
    <row r="891" spans="1:11" x14ac:dyDescent="0.3">
      <c r="A891" s="108" t="s">
        <v>29</v>
      </c>
      <c r="B891" s="108" t="s">
        <v>695</v>
      </c>
      <c r="C891" s="110" t="s">
        <v>4389</v>
      </c>
      <c r="D891" s="108" t="s">
        <v>1675</v>
      </c>
      <c r="E891" s="108"/>
      <c r="F891" s="109">
        <v>6</v>
      </c>
      <c r="G891" s="109">
        <v>6</v>
      </c>
      <c r="H891" s="109" t="b">
        <v>1</v>
      </c>
      <c r="I891" s="108" t="s">
        <v>3208</v>
      </c>
      <c r="J891" s="108" t="s">
        <v>4394</v>
      </c>
      <c r="K891" s="110"/>
    </row>
    <row r="892" spans="1:11" x14ac:dyDescent="0.3">
      <c r="A892" s="108" t="s">
        <v>29</v>
      </c>
      <c r="B892" s="108" t="s">
        <v>572</v>
      </c>
      <c r="C892" s="110" t="s">
        <v>4395</v>
      </c>
      <c r="D892" s="108" t="s">
        <v>950</v>
      </c>
      <c r="E892" s="108"/>
      <c r="F892" s="109">
        <v>1</v>
      </c>
      <c r="G892" s="109">
        <v>1</v>
      </c>
      <c r="H892" s="109" t="b">
        <v>1</v>
      </c>
      <c r="I892" s="108" t="s">
        <v>3208</v>
      </c>
      <c r="J892" s="108" t="s">
        <v>4396</v>
      </c>
      <c r="K892" s="110"/>
    </row>
    <row r="893" spans="1:11" x14ac:dyDescent="0.3">
      <c r="A893" s="108" t="s">
        <v>29</v>
      </c>
      <c r="B893" s="108" t="s">
        <v>518</v>
      </c>
      <c r="C893" s="110" t="s">
        <v>4397</v>
      </c>
      <c r="D893" s="108" t="s">
        <v>1678</v>
      </c>
      <c r="E893" s="108" t="s">
        <v>3207</v>
      </c>
      <c r="F893" s="109">
        <v>1</v>
      </c>
      <c r="G893" s="109">
        <v>2</v>
      </c>
      <c r="H893" s="109" t="b">
        <v>1</v>
      </c>
      <c r="I893" s="108" t="s">
        <v>3208</v>
      </c>
      <c r="J893" s="108" t="s">
        <v>1679</v>
      </c>
      <c r="K893" s="110">
        <v>1</v>
      </c>
    </row>
    <row r="894" spans="1:11" x14ac:dyDescent="0.3">
      <c r="A894" s="108" t="s">
        <v>29</v>
      </c>
      <c r="B894" s="108" t="s">
        <v>518</v>
      </c>
      <c r="C894" s="110" t="s">
        <v>4397</v>
      </c>
      <c r="D894" s="108" t="s">
        <v>1678</v>
      </c>
      <c r="E894" s="108"/>
      <c r="F894" s="109">
        <v>2</v>
      </c>
      <c r="G894" s="109">
        <v>2</v>
      </c>
      <c r="H894" s="109" t="b">
        <v>1</v>
      </c>
      <c r="I894" s="108" t="s">
        <v>3208</v>
      </c>
      <c r="J894" s="108" t="s">
        <v>4398</v>
      </c>
      <c r="K894" s="110"/>
    </row>
    <row r="895" spans="1:11" x14ac:dyDescent="0.3">
      <c r="A895" s="108" t="s">
        <v>29</v>
      </c>
      <c r="B895" s="108" t="s">
        <v>772</v>
      </c>
      <c r="C895" s="110" t="s">
        <v>4399</v>
      </c>
      <c r="D895" s="108" t="s">
        <v>1681</v>
      </c>
      <c r="E895" s="108"/>
      <c r="F895" s="109">
        <v>1</v>
      </c>
      <c r="G895" s="109">
        <v>1</v>
      </c>
      <c r="H895" s="109" t="b">
        <v>1</v>
      </c>
      <c r="I895" s="108" t="s">
        <v>3208</v>
      </c>
      <c r="J895" s="108" t="s">
        <v>4400</v>
      </c>
      <c r="K895" s="110"/>
    </row>
    <row r="896" spans="1:11" x14ac:dyDescent="0.3">
      <c r="A896" s="108" t="s">
        <v>29</v>
      </c>
      <c r="B896" s="108" t="s">
        <v>546</v>
      </c>
      <c r="C896" s="110" t="s">
        <v>4401</v>
      </c>
      <c r="D896" s="108" t="s">
        <v>1677</v>
      </c>
      <c r="E896" s="108"/>
      <c r="F896" s="109">
        <v>1</v>
      </c>
      <c r="G896" s="109">
        <v>3</v>
      </c>
      <c r="H896" s="109" t="b">
        <v>1</v>
      </c>
      <c r="I896" s="108" t="s">
        <v>3208</v>
      </c>
      <c r="J896" s="108" t="s">
        <v>4402</v>
      </c>
      <c r="K896" s="110"/>
    </row>
    <row r="897" spans="1:11" x14ac:dyDescent="0.3">
      <c r="A897" s="108" t="s">
        <v>29</v>
      </c>
      <c r="B897" s="108" t="s">
        <v>546</v>
      </c>
      <c r="C897" s="110" t="s">
        <v>4401</v>
      </c>
      <c r="D897" s="108" t="s">
        <v>1677</v>
      </c>
      <c r="E897" s="108"/>
      <c r="F897" s="109">
        <v>2</v>
      </c>
      <c r="G897" s="109">
        <v>3</v>
      </c>
      <c r="H897" s="109" t="b">
        <v>1</v>
      </c>
      <c r="I897" s="108" t="s">
        <v>3208</v>
      </c>
      <c r="J897" s="108" t="s">
        <v>4403</v>
      </c>
      <c r="K897" s="110"/>
    </row>
    <row r="898" spans="1:11" x14ac:dyDescent="0.3">
      <c r="A898" s="108" t="s">
        <v>29</v>
      </c>
      <c r="B898" s="108" t="s">
        <v>546</v>
      </c>
      <c r="C898" s="110" t="s">
        <v>4401</v>
      </c>
      <c r="D898" s="108" t="s">
        <v>1677</v>
      </c>
      <c r="E898" s="108"/>
      <c r="F898" s="109">
        <v>3</v>
      </c>
      <c r="G898" s="109">
        <v>3</v>
      </c>
      <c r="H898" s="109" t="b">
        <v>1</v>
      </c>
      <c r="I898" s="108" t="s">
        <v>3208</v>
      </c>
      <c r="J898" s="108" t="s">
        <v>4404</v>
      </c>
      <c r="K898" s="110"/>
    </row>
    <row r="899" spans="1:11" x14ac:dyDescent="0.3">
      <c r="A899" s="108" t="s">
        <v>30</v>
      </c>
      <c r="B899" s="108" t="s">
        <v>743</v>
      </c>
      <c r="C899" s="110" t="s">
        <v>4405</v>
      </c>
      <c r="D899" s="108" t="s">
        <v>1691</v>
      </c>
      <c r="E899" s="108" t="s">
        <v>3207</v>
      </c>
      <c r="F899" s="109">
        <v>1</v>
      </c>
      <c r="G899" s="109">
        <v>3</v>
      </c>
      <c r="H899" s="109" t="b">
        <v>1</v>
      </c>
      <c r="I899" s="108" t="s">
        <v>3208</v>
      </c>
      <c r="J899" s="108" t="s">
        <v>1547</v>
      </c>
      <c r="K899" s="110"/>
    </row>
    <row r="900" spans="1:11" x14ac:dyDescent="0.3">
      <c r="A900" s="108" t="s">
        <v>30</v>
      </c>
      <c r="B900" s="108" t="s">
        <v>743</v>
      </c>
      <c r="C900" s="110" t="s">
        <v>4405</v>
      </c>
      <c r="D900" s="108" t="s">
        <v>1691</v>
      </c>
      <c r="E900" s="108"/>
      <c r="F900" s="109">
        <v>2</v>
      </c>
      <c r="G900" s="109">
        <v>3</v>
      </c>
      <c r="H900" s="109" t="b">
        <v>1</v>
      </c>
      <c r="I900" s="108" t="s">
        <v>3208</v>
      </c>
      <c r="J900" s="108" t="s">
        <v>4406</v>
      </c>
      <c r="K900" s="110"/>
    </row>
    <row r="901" spans="1:11" x14ac:dyDescent="0.3">
      <c r="A901" s="108" t="s">
        <v>30</v>
      </c>
      <c r="B901" s="108" t="s">
        <v>743</v>
      </c>
      <c r="C901" s="110" t="s">
        <v>4405</v>
      </c>
      <c r="D901" s="108" t="s">
        <v>1691</v>
      </c>
      <c r="E901" s="108"/>
      <c r="F901" s="109">
        <v>3</v>
      </c>
      <c r="G901" s="109">
        <v>3</v>
      </c>
      <c r="H901" s="109" t="b">
        <v>1</v>
      </c>
      <c r="I901" s="108" t="s">
        <v>3208</v>
      </c>
      <c r="J901" s="108" t="s">
        <v>4407</v>
      </c>
      <c r="K901" s="110">
        <v>1</v>
      </c>
    </row>
    <row r="902" spans="1:11" x14ac:dyDescent="0.3">
      <c r="A902" s="108" t="s">
        <v>30</v>
      </c>
      <c r="B902" s="108" t="s">
        <v>633</v>
      </c>
      <c r="C902" s="110" t="s">
        <v>4408</v>
      </c>
      <c r="D902" s="108" t="s">
        <v>1689</v>
      </c>
      <c r="E902" s="108" t="s">
        <v>3207</v>
      </c>
      <c r="F902" s="109">
        <v>1</v>
      </c>
      <c r="G902" s="109">
        <v>3</v>
      </c>
      <c r="H902" s="109" t="b">
        <v>1</v>
      </c>
      <c r="I902" s="108" t="s">
        <v>3208</v>
      </c>
      <c r="J902" s="108" t="s">
        <v>1690</v>
      </c>
      <c r="K902" s="110">
        <v>1</v>
      </c>
    </row>
    <row r="903" spans="1:11" x14ac:dyDescent="0.3">
      <c r="A903" s="108" t="s">
        <v>30</v>
      </c>
      <c r="B903" s="108" t="s">
        <v>633</v>
      </c>
      <c r="C903" s="110" t="s">
        <v>4408</v>
      </c>
      <c r="D903" s="108" t="s">
        <v>1689</v>
      </c>
      <c r="E903" s="108"/>
      <c r="F903" s="109">
        <v>2</v>
      </c>
      <c r="G903" s="109">
        <v>3</v>
      </c>
      <c r="H903" s="109" t="b">
        <v>1</v>
      </c>
      <c r="I903" s="108" t="s">
        <v>3208</v>
      </c>
      <c r="J903" s="108" t="s">
        <v>4409</v>
      </c>
      <c r="K903" s="110">
        <v>1</v>
      </c>
    </row>
    <row r="904" spans="1:11" x14ac:dyDescent="0.3">
      <c r="A904" s="108" t="s">
        <v>30</v>
      </c>
      <c r="B904" s="108" t="s">
        <v>633</v>
      </c>
      <c r="C904" s="110" t="s">
        <v>4408</v>
      </c>
      <c r="D904" s="108" t="s">
        <v>1689</v>
      </c>
      <c r="E904" s="108"/>
      <c r="F904" s="109">
        <v>3</v>
      </c>
      <c r="G904" s="109">
        <v>3</v>
      </c>
      <c r="H904" s="109" t="b">
        <v>1</v>
      </c>
      <c r="I904" s="108" t="s">
        <v>3208</v>
      </c>
      <c r="J904" s="108" t="s">
        <v>4410</v>
      </c>
      <c r="K904" s="110"/>
    </row>
    <row r="905" spans="1:11" x14ac:dyDescent="0.3">
      <c r="A905" s="108" t="s">
        <v>30</v>
      </c>
      <c r="B905" s="108" t="s">
        <v>548</v>
      </c>
      <c r="C905" s="110" t="s">
        <v>4411</v>
      </c>
      <c r="D905" s="108" t="s">
        <v>1697</v>
      </c>
      <c r="E905" s="108"/>
      <c r="F905" s="109">
        <v>1</v>
      </c>
      <c r="G905" s="109">
        <v>1</v>
      </c>
      <c r="H905" s="109" t="b">
        <v>1</v>
      </c>
      <c r="I905" s="108" t="s">
        <v>3208</v>
      </c>
      <c r="J905" s="108" t="s">
        <v>4412</v>
      </c>
      <c r="K905" s="110"/>
    </row>
    <row r="906" spans="1:11" x14ac:dyDescent="0.3">
      <c r="A906" s="108" t="s">
        <v>30</v>
      </c>
      <c r="B906" s="108" t="s">
        <v>572</v>
      </c>
      <c r="C906" s="110" t="s">
        <v>4413</v>
      </c>
      <c r="D906" s="108" t="s">
        <v>1700</v>
      </c>
      <c r="E906" s="108"/>
      <c r="F906" s="109">
        <v>1</v>
      </c>
      <c r="G906" s="109">
        <v>1</v>
      </c>
      <c r="H906" s="109" t="b">
        <v>1</v>
      </c>
      <c r="I906" s="108" t="s">
        <v>3208</v>
      </c>
      <c r="J906" s="108" t="s">
        <v>4414</v>
      </c>
      <c r="K906" s="110"/>
    </row>
    <row r="907" spans="1:11" x14ac:dyDescent="0.3">
      <c r="A907" s="108" t="s">
        <v>30</v>
      </c>
      <c r="B907" s="108" t="s">
        <v>503</v>
      </c>
      <c r="C907" s="110" t="s">
        <v>4415</v>
      </c>
      <c r="D907" s="108" t="s">
        <v>1693</v>
      </c>
      <c r="E907" s="108" t="s">
        <v>3207</v>
      </c>
      <c r="F907" s="109">
        <v>1</v>
      </c>
      <c r="G907" s="109">
        <v>2</v>
      </c>
      <c r="H907" s="109" t="b">
        <v>1</v>
      </c>
      <c r="I907" s="108" t="s">
        <v>3208</v>
      </c>
      <c r="J907" s="108" t="s">
        <v>1694</v>
      </c>
      <c r="K907" s="110"/>
    </row>
    <row r="908" spans="1:11" x14ac:dyDescent="0.3">
      <c r="A908" s="108" t="s">
        <v>30</v>
      </c>
      <c r="B908" s="108" t="s">
        <v>503</v>
      </c>
      <c r="C908" s="110" t="s">
        <v>4415</v>
      </c>
      <c r="D908" s="108" t="s">
        <v>1693</v>
      </c>
      <c r="E908" s="108"/>
      <c r="F908" s="109">
        <v>2</v>
      </c>
      <c r="G908" s="109">
        <v>2</v>
      </c>
      <c r="H908" s="109" t="b">
        <v>1</v>
      </c>
      <c r="I908" s="108" t="s">
        <v>3208</v>
      </c>
      <c r="J908" s="108" t="s">
        <v>4416</v>
      </c>
      <c r="K908" s="110"/>
    </row>
    <row r="909" spans="1:11" x14ac:dyDescent="0.3">
      <c r="A909" s="108" t="s">
        <v>30</v>
      </c>
      <c r="B909" s="108" t="s">
        <v>501</v>
      </c>
      <c r="C909" s="110" t="s">
        <v>4417</v>
      </c>
      <c r="D909" s="108" t="s">
        <v>1695</v>
      </c>
      <c r="E909" s="108" t="s">
        <v>3207</v>
      </c>
      <c r="F909" s="109">
        <v>1</v>
      </c>
      <c r="G909" s="109">
        <v>1</v>
      </c>
      <c r="H909" s="109" t="b">
        <v>1</v>
      </c>
      <c r="I909" s="108" t="s">
        <v>3208</v>
      </c>
      <c r="J909" s="108" t="s">
        <v>1696</v>
      </c>
      <c r="K909" s="110"/>
    </row>
    <row r="910" spans="1:11" x14ac:dyDescent="0.3">
      <c r="A910" s="108" t="s">
        <v>30</v>
      </c>
      <c r="B910" s="108" t="s">
        <v>1646</v>
      </c>
      <c r="C910" s="110" t="s">
        <v>4418</v>
      </c>
      <c r="D910" s="108" t="s">
        <v>1698</v>
      </c>
      <c r="E910" s="108" t="s">
        <v>3207</v>
      </c>
      <c r="F910" s="109">
        <v>1</v>
      </c>
      <c r="G910" s="109">
        <v>1</v>
      </c>
      <c r="H910" s="109" t="b">
        <v>1</v>
      </c>
      <c r="I910" s="108" t="s">
        <v>3208</v>
      </c>
      <c r="J910" s="108" t="s">
        <v>1699</v>
      </c>
      <c r="K910" s="110"/>
    </row>
    <row r="911" spans="1:11" x14ac:dyDescent="0.3">
      <c r="A911" s="108" t="s">
        <v>30</v>
      </c>
      <c r="B911" s="108" t="s">
        <v>755</v>
      </c>
      <c r="C911" s="110" t="s">
        <v>4419</v>
      </c>
      <c r="D911" s="108" t="s">
        <v>1692</v>
      </c>
      <c r="E911" s="108"/>
      <c r="F911" s="109">
        <v>1</v>
      </c>
      <c r="G911" s="109">
        <v>2</v>
      </c>
      <c r="H911" s="109" t="b">
        <v>1</v>
      </c>
      <c r="I911" s="108" t="s">
        <v>3208</v>
      </c>
      <c r="J911" s="108" t="s">
        <v>4420</v>
      </c>
      <c r="K911" s="110"/>
    </row>
    <row r="912" spans="1:11" x14ac:dyDescent="0.3">
      <c r="A912" s="108" t="s">
        <v>30</v>
      </c>
      <c r="B912" s="108" t="s">
        <v>755</v>
      </c>
      <c r="C912" s="110" t="s">
        <v>4419</v>
      </c>
      <c r="D912" s="108" t="s">
        <v>1692</v>
      </c>
      <c r="E912" s="108"/>
      <c r="F912" s="109">
        <v>2</v>
      </c>
      <c r="G912" s="109">
        <v>2</v>
      </c>
      <c r="H912" s="109" t="b">
        <v>1</v>
      </c>
      <c r="I912" s="108" t="s">
        <v>3208</v>
      </c>
      <c r="J912" s="108" t="s">
        <v>4421</v>
      </c>
      <c r="K912" s="110"/>
    </row>
    <row r="913" spans="1:11" x14ac:dyDescent="0.3">
      <c r="A913" s="108" t="s">
        <v>30</v>
      </c>
      <c r="B913" s="108" t="s">
        <v>546</v>
      </c>
      <c r="C913" s="110" t="s">
        <v>4422</v>
      </c>
      <c r="D913" s="108" t="s">
        <v>1372</v>
      </c>
      <c r="E913" s="108"/>
      <c r="F913" s="109">
        <v>1</v>
      </c>
      <c r="G913" s="109">
        <v>1</v>
      </c>
      <c r="H913" s="109" t="b">
        <v>1</v>
      </c>
      <c r="I913" s="108" t="s">
        <v>3208</v>
      </c>
      <c r="J913" s="108" t="s">
        <v>4423</v>
      </c>
      <c r="K913" s="110"/>
    </row>
    <row r="914" spans="1:11" x14ac:dyDescent="0.3">
      <c r="A914" s="108" t="s">
        <v>1709</v>
      </c>
      <c r="B914" s="108" t="s">
        <v>585</v>
      </c>
      <c r="C914" s="110" t="s">
        <v>4424</v>
      </c>
      <c r="D914" s="108" t="s">
        <v>1710</v>
      </c>
      <c r="E914" s="108" t="s">
        <v>3207</v>
      </c>
      <c r="F914" s="109">
        <v>1</v>
      </c>
      <c r="G914" s="109">
        <v>4</v>
      </c>
      <c r="H914" s="109" t="b">
        <v>1</v>
      </c>
      <c r="I914" s="108" t="s">
        <v>3208</v>
      </c>
      <c r="J914" s="108" t="s">
        <v>1711</v>
      </c>
      <c r="K914" s="110"/>
    </row>
    <row r="915" spans="1:11" x14ac:dyDescent="0.3">
      <c r="A915" s="108" t="s">
        <v>1709</v>
      </c>
      <c r="B915" s="108" t="s">
        <v>585</v>
      </c>
      <c r="C915" s="110" t="s">
        <v>4424</v>
      </c>
      <c r="D915" s="108" t="s">
        <v>1710</v>
      </c>
      <c r="E915" s="108"/>
      <c r="F915" s="109">
        <v>2</v>
      </c>
      <c r="G915" s="109">
        <v>4</v>
      </c>
      <c r="H915" s="109" t="b">
        <v>1</v>
      </c>
      <c r="I915" s="108" t="s">
        <v>3208</v>
      </c>
      <c r="J915" s="108" t="s">
        <v>4425</v>
      </c>
      <c r="K915" s="110">
        <v>1</v>
      </c>
    </row>
    <row r="916" spans="1:11" x14ac:dyDescent="0.3">
      <c r="A916" s="108" t="s">
        <v>1709</v>
      </c>
      <c r="B916" s="108" t="s">
        <v>585</v>
      </c>
      <c r="C916" s="110" t="s">
        <v>4424</v>
      </c>
      <c r="D916" s="108" t="s">
        <v>1710</v>
      </c>
      <c r="E916" s="108"/>
      <c r="F916" s="109">
        <v>3</v>
      </c>
      <c r="G916" s="109">
        <v>4</v>
      </c>
      <c r="H916" s="109" t="b">
        <v>1</v>
      </c>
      <c r="I916" s="108" t="s">
        <v>3208</v>
      </c>
      <c r="J916" s="108" t="s">
        <v>4426</v>
      </c>
      <c r="K916" s="110"/>
    </row>
    <row r="917" spans="1:11" x14ac:dyDescent="0.3">
      <c r="A917" s="108" t="s">
        <v>1709</v>
      </c>
      <c r="B917" s="108" t="s">
        <v>585</v>
      </c>
      <c r="C917" s="110" t="s">
        <v>4424</v>
      </c>
      <c r="D917" s="108" t="s">
        <v>1710</v>
      </c>
      <c r="E917" s="108"/>
      <c r="F917" s="109">
        <v>4</v>
      </c>
      <c r="G917" s="109">
        <v>4</v>
      </c>
      <c r="H917" s="109" t="b">
        <v>1</v>
      </c>
      <c r="I917" s="108" t="s">
        <v>3208</v>
      </c>
      <c r="J917" s="108" t="s">
        <v>4427</v>
      </c>
      <c r="K917" s="110"/>
    </row>
    <row r="918" spans="1:11" x14ac:dyDescent="0.3">
      <c r="A918" s="108" t="s">
        <v>1709</v>
      </c>
      <c r="B918" s="108" t="s">
        <v>1277</v>
      </c>
      <c r="C918" s="110" t="s">
        <v>4428</v>
      </c>
      <c r="D918" s="108" t="s">
        <v>1712</v>
      </c>
      <c r="E918" s="108" t="s">
        <v>3207</v>
      </c>
      <c r="F918" s="109">
        <v>1</v>
      </c>
      <c r="G918" s="109">
        <v>2</v>
      </c>
      <c r="H918" s="109" t="b">
        <v>1</v>
      </c>
      <c r="I918" s="108" t="s">
        <v>3208</v>
      </c>
      <c r="J918" s="108" t="s">
        <v>1713</v>
      </c>
      <c r="K918" s="110"/>
    </row>
    <row r="919" spans="1:11" x14ac:dyDescent="0.3">
      <c r="A919" s="108" t="s">
        <v>1709</v>
      </c>
      <c r="B919" s="108" t="s">
        <v>1277</v>
      </c>
      <c r="C919" s="110" t="s">
        <v>4428</v>
      </c>
      <c r="D919" s="108" t="s">
        <v>1712</v>
      </c>
      <c r="E919" s="108"/>
      <c r="F919" s="109">
        <v>2</v>
      </c>
      <c r="G919" s="109">
        <v>2</v>
      </c>
      <c r="H919" s="109" t="b">
        <v>1</v>
      </c>
      <c r="I919" s="108" t="s">
        <v>3208</v>
      </c>
      <c r="J919" s="108" t="s">
        <v>4429</v>
      </c>
      <c r="K919" s="110"/>
    </row>
    <row r="920" spans="1:11" x14ac:dyDescent="0.3">
      <c r="A920" s="108" t="s">
        <v>1709</v>
      </c>
      <c r="B920" s="108" t="s">
        <v>501</v>
      </c>
      <c r="C920" s="110" t="s">
        <v>4430</v>
      </c>
      <c r="D920" s="108" t="s">
        <v>1714</v>
      </c>
      <c r="E920" s="108"/>
      <c r="F920" s="109">
        <v>1</v>
      </c>
      <c r="G920" s="109">
        <v>2</v>
      </c>
      <c r="H920" s="109" t="b">
        <v>1</v>
      </c>
      <c r="I920" s="108" t="s">
        <v>3208</v>
      </c>
      <c r="J920" s="108" t="s">
        <v>4431</v>
      </c>
      <c r="K920" s="110"/>
    </row>
    <row r="921" spans="1:11" x14ac:dyDescent="0.3">
      <c r="A921" s="108" t="s">
        <v>1709</v>
      </c>
      <c r="B921" s="108" t="s">
        <v>501</v>
      </c>
      <c r="C921" s="110" t="s">
        <v>4430</v>
      </c>
      <c r="D921" s="108" t="s">
        <v>1714</v>
      </c>
      <c r="E921" s="108"/>
      <c r="F921" s="109">
        <v>2</v>
      </c>
      <c r="G921" s="109">
        <v>2</v>
      </c>
      <c r="H921" s="109" t="b">
        <v>1</v>
      </c>
      <c r="I921" s="108" t="s">
        <v>3208</v>
      </c>
      <c r="J921" s="108" t="s">
        <v>4432</v>
      </c>
      <c r="K921" s="110">
        <v>1</v>
      </c>
    </row>
    <row r="922" spans="1:11" x14ac:dyDescent="0.3">
      <c r="A922" s="108" t="s">
        <v>1717</v>
      </c>
      <c r="B922" s="108" t="s">
        <v>665</v>
      </c>
      <c r="C922" s="110" t="s">
        <v>4433</v>
      </c>
      <c r="D922" s="108" t="s">
        <v>1718</v>
      </c>
      <c r="E922" s="108"/>
      <c r="F922" s="109">
        <v>1</v>
      </c>
      <c r="G922" s="109">
        <v>4</v>
      </c>
      <c r="H922" s="109" t="b">
        <v>1</v>
      </c>
      <c r="I922" s="108" t="s">
        <v>3208</v>
      </c>
      <c r="J922" s="108" t="s">
        <v>4434</v>
      </c>
      <c r="K922" s="110"/>
    </row>
    <row r="923" spans="1:11" x14ac:dyDescent="0.3">
      <c r="A923" s="108" t="s">
        <v>1717</v>
      </c>
      <c r="B923" s="108" t="s">
        <v>665</v>
      </c>
      <c r="C923" s="110" t="s">
        <v>4433</v>
      </c>
      <c r="D923" s="108" t="s">
        <v>1718</v>
      </c>
      <c r="E923" s="108"/>
      <c r="F923" s="109">
        <v>2</v>
      </c>
      <c r="G923" s="109">
        <v>4</v>
      </c>
      <c r="H923" s="109" t="b">
        <v>1</v>
      </c>
      <c r="I923" s="108" t="s">
        <v>3208</v>
      </c>
      <c r="J923" s="108" t="s">
        <v>4435</v>
      </c>
      <c r="K923" s="110"/>
    </row>
    <row r="924" spans="1:11" x14ac:dyDescent="0.3">
      <c r="A924" s="108" t="s">
        <v>1717</v>
      </c>
      <c r="B924" s="108" t="s">
        <v>665</v>
      </c>
      <c r="C924" s="110" t="s">
        <v>4433</v>
      </c>
      <c r="D924" s="108" t="s">
        <v>1718</v>
      </c>
      <c r="E924" s="108"/>
      <c r="F924" s="109">
        <v>3</v>
      </c>
      <c r="G924" s="109">
        <v>4</v>
      </c>
      <c r="H924" s="109" t="b">
        <v>1</v>
      </c>
      <c r="I924" s="108" t="s">
        <v>3208</v>
      </c>
      <c r="J924" s="108" t="s">
        <v>4436</v>
      </c>
      <c r="K924" s="110"/>
    </row>
    <row r="925" spans="1:11" x14ac:dyDescent="0.3">
      <c r="A925" s="108" t="s">
        <v>1717</v>
      </c>
      <c r="B925" s="108" t="s">
        <v>665</v>
      </c>
      <c r="C925" s="110" t="s">
        <v>4433</v>
      </c>
      <c r="D925" s="108" t="s">
        <v>1718</v>
      </c>
      <c r="E925" s="108"/>
      <c r="F925" s="109">
        <v>4</v>
      </c>
      <c r="G925" s="109">
        <v>4</v>
      </c>
      <c r="H925" s="109" t="b">
        <v>1</v>
      </c>
      <c r="I925" s="108" t="s">
        <v>3208</v>
      </c>
      <c r="J925" s="108" t="s">
        <v>4437</v>
      </c>
      <c r="K925" s="110"/>
    </row>
    <row r="926" spans="1:11" x14ac:dyDescent="0.3">
      <c r="A926" s="108" t="s">
        <v>1717</v>
      </c>
      <c r="B926" s="108" t="s">
        <v>1501</v>
      </c>
      <c r="C926" s="110" t="s">
        <v>4438</v>
      </c>
      <c r="D926" s="108" t="s">
        <v>1724</v>
      </c>
      <c r="E926" s="108"/>
      <c r="F926" s="109">
        <v>1</v>
      </c>
      <c r="G926" s="109">
        <v>1</v>
      </c>
      <c r="H926" s="109" t="b">
        <v>1</v>
      </c>
      <c r="I926" s="108" t="s">
        <v>3208</v>
      </c>
      <c r="J926" s="108" t="s">
        <v>4439</v>
      </c>
      <c r="K926" s="110"/>
    </row>
    <row r="927" spans="1:11" x14ac:dyDescent="0.3">
      <c r="A927" s="108" t="s">
        <v>1717</v>
      </c>
      <c r="B927" s="108" t="s">
        <v>1721</v>
      </c>
      <c r="C927" s="110" t="s">
        <v>4440</v>
      </c>
      <c r="D927" s="108" t="s">
        <v>1722</v>
      </c>
      <c r="E927" s="108" t="s">
        <v>3207</v>
      </c>
      <c r="F927" s="109">
        <v>1</v>
      </c>
      <c r="G927" s="109">
        <v>3</v>
      </c>
      <c r="H927" s="109" t="b">
        <v>1</v>
      </c>
      <c r="I927" s="108" t="s">
        <v>3208</v>
      </c>
      <c r="J927" s="108" t="s">
        <v>1723</v>
      </c>
      <c r="K927" s="110"/>
    </row>
    <row r="928" spans="1:11" x14ac:dyDescent="0.3">
      <c r="A928" s="108" t="s">
        <v>1717</v>
      </c>
      <c r="B928" s="108" t="s">
        <v>1721</v>
      </c>
      <c r="C928" s="110" t="s">
        <v>4440</v>
      </c>
      <c r="D928" s="108" t="s">
        <v>1722</v>
      </c>
      <c r="E928" s="108"/>
      <c r="F928" s="109">
        <v>2</v>
      </c>
      <c r="G928" s="109">
        <v>3</v>
      </c>
      <c r="H928" s="109" t="b">
        <v>1</v>
      </c>
      <c r="I928" s="108" t="s">
        <v>3208</v>
      </c>
      <c r="J928" s="108" t="s">
        <v>4441</v>
      </c>
      <c r="K928" s="110"/>
    </row>
    <row r="929" spans="1:11" x14ac:dyDescent="0.3">
      <c r="A929" s="108" t="s">
        <v>1717</v>
      </c>
      <c r="B929" s="108" t="s">
        <v>1721</v>
      </c>
      <c r="C929" s="110" t="s">
        <v>4440</v>
      </c>
      <c r="D929" s="108" t="s">
        <v>1722</v>
      </c>
      <c r="E929" s="108"/>
      <c r="F929" s="109">
        <v>3</v>
      </c>
      <c r="G929" s="109">
        <v>3</v>
      </c>
      <c r="H929" s="109" t="b">
        <v>1</v>
      </c>
      <c r="I929" s="108" t="s">
        <v>3208</v>
      </c>
      <c r="J929" s="108" t="s">
        <v>4442</v>
      </c>
      <c r="K929" s="110"/>
    </row>
    <row r="930" spans="1:11" x14ac:dyDescent="0.3">
      <c r="A930" s="108" t="s">
        <v>1717</v>
      </c>
      <c r="B930" s="108" t="s">
        <v>525</v>
      </c>
      <c r="C930" s="110" t="s">
        <v>4443</v>
      </c>
      <c r="D930" s="108" t="s">
        <v>1719</v>
      </c>
      <c r="E930" s="108"/>
      <c r="F930" s="109">
        <v>1</v>
      </c>
      <c r="G930" s="109">
        <v>4</v>
      </c>
      <c r="H930" s="109" t="b">
        <v>1</v>
      </c>
      <c r="I930" s="108" t="s">
        <v>3208</v>
      </c>
      <c r="J930" s="108" t="s">
        <v>4444</v>
      </c>
      <c r="K930" s="110"/>
    </row>
    <row r="931" spans="1:11" x14ac:dyDescent="0.3">
      <c r="A931" s="108" t="s">
        <v>1717</v>
      </c>
      <c r="B931" s="108" t="s">
        <v>525</v>
      </c>
      <c r="C931" s="110" t="s">
        <v>4443</v>
      </c>
      <c r="D931" s="108" t="s">
        <v>1719</v>
      </c>
      <c r="E931" s="108"/>
      <c r="F931" s="109">
        <v>2</v>
      </c>
      <c r="G931" s="109">
        <v>4</v>
      </c>
      <c r="H931" s="109" t="b">
        <v>1</v>
      </c>
      <c r="I931" s="108" t="s">
        <v>3208</v>
      </c>
      <c r="J931" s="108" t="s">
        <v>4445</v>
      </c>
      <c r="K931" s="110"/>
    </row>
    <row r="932" spans="1:11" x14ac:dyDescent="0.3">
      <c r="A932" s="108" t="s">
        <v>1717</v>
      </c>
      <c r="B932" s="108" t="s">
        <v>525</v>
      </c>
      <c r="C932" s="110" t="s">
        <v>4443</v>
      </c>
      <c r="D932" s="108" t="s">
        <v>1719</v>
      </c>
      <c r="E932" s="108"/>
      <c r="F932" s="109">
        <v>3</v>
      </c>
      <c r="G932" s="109">
        <v>4</v>
      </c>
      <c r="H932" s="109" t="b">
        <v>1</v>
      </c>
      <c r="I932" s="108" t="s">
        <v>3208</v>
      </c>
      <c r="J932" s="108" t="s">
        <v>4446</v>
      </c>
      <c r="K932" s="110"/>
    </row>
    <row r="933" spans="1:11" x14ac:dyDescent="0.3">
      <c r="A933" s="108" t="s">
        <v>1717</v>
      </c>
      <c r="B933" s="108" t="s">
        <v>525</v>
      </c>
      <c r="C933" s="110" t="s">
        <v>4443</v>
      </c>
      <c r="D933" s="108" t="s">
        <v>1719</v>
      </c>
      <c r="E933" s="108"/>
      <c r="F933" s="109">
        <v>4</v>
      </c>
      <c r="G933" s="109">
        <v>4</v>
      </c>
      <c r="H933" s="109" t="b">
        <v>1</v>
      </c>
      <c r="I933" s="108" t="s">
        <v>3208</v>
      </c>
      <c r="J933" s="108" t="s">
        <v>4447</v>
      </c>
      <c r="K933" s="110"/>
    </row>
    <row r="934" spans="1:11" x14ac:dyDescent="0.3">
      <c r="A934" s="108" t="s">
        <v>1717</v>
      </c>
      <c r="B934" s="108" t="s">
        <v>520</v>
      </c>
      <c r="C934" s="110" t="s">
        <v>4448</v>
      </c>
      <c r="D934" s="108" t="s">
        <v>1727</v>
      </c>
      <c r="E934" s="108" t="s">
        <v>3207</v>
      </c>
      <c r="F934" s="109">
        <v>1</v>
      </c>
      <c r="G934" s="109">
        <v>1</v>
      </c>
      <c r="H934" s="109" t="b">
        <v>1</v>
      </c>
      <c r="I934" s="108" t="s">
        <v>3208</v>
      </c>
      <c r="J934" s="108" t="s">
        <v>1728</v>
      </c>
      <c r="K934" s="110"/>
    </row>
    <row r="935" spans="1:11" x14ac:dyDescent="0.3">
      <c r="A935" s="108" t="s">
        <v>1717</v>
      </c>
      <c r="B935" s="108" t="s">
        <v>583</v>
      </c>
      <c r="C935" s="110" t="s">
        <v>4449</v>
      </c>
      <c r="D935" s="108" t="s">
        <v>1725</v>
      </c>
      <c r="E935" s="108"/>
      <c r="F935" s="109">
        <v>1</v>
      </c>
      <c r="G935" s="109">
        <v>1</v>
      </c>
      <c r="H935" s="109" t="b">
        <v>1</v>
      </c>
      <c r="I935" s="108" t="s">
        <v>3208</v>
      </c>
      <c r="J935" s="108" t="s">
        <v>4450</v>
      </c>
      <c r="K935" s="110"/>
    </row>
    <row r="936" spans="1:11" x14ac:dyDescent="0.3">
      <c r="A936" s="108" t="s">
        <v>31</v>
      </c>
      <c r="B936" s="108" t="s">
        <v>1729</v>
      </c>
      <c r="C936" s="110" t="s">
        <v>4451</v>
      </c>
      <c r="D936" s="108" t="s">
        <v>1730</v>
      </c>
      <c r="E936" s="108" t="s">
        <v>3207</v>
      </c>
      <c r="F936" s="109">
        <v>1</v>
      </c>
      <c r="G936" s="109">
        <v>4</v>
      </c>
      <c r="H936" s="109" t="b">
        <v>1</v>
      </c>
      <c r="I936" s="108" t="s">
        <v>3208</v>
      </c>
      <c r="J936" s="108" t="s">
        <v>1731</v>
      </c>
      <c r="K936" s="110"/>
    </row>
    <row r="937" spans="1:11" x14ac:dyDescent="0.3">
      <c r="A937" s="108" t="s">
        <v>31</v>
      </c>
      <c r="B937" s="108" t="s">
        <v>1729</v>
      </c>
      <c r="C937" s="110" t="s">
        <v>4451</v>
      </c>
      <c r="D937" s="108" t="s">
        <v>1730</v>
      </c>
      <c r="E937" s="108"/>
      <c r="F937" s="109">
        <v>2</v>
      </c>
      <c r="G937" s="109">
        <v>4</v>
      </c>
      <c r="H937" s="109" t="b">
        <v>1</v>
      </c>
      <c r="I937" s="108" t="s">
        <v>3208</v>
      </c>
      <c r="J937" s="108" t="s">
        <v>4452</v>
      </c>
      <c r="K937" s="110">
        <v>1</v>
      </c>
    </row>
    <row r="938" spans="1:11" x14ac:dyDescent="0.3">
      <c r="A938" s="108" t="s">
        <v>31</v>
      </c>
      <c r="B938" s="108" t="s">
        <v>1729</v>
      </c>
      <c r="C938" s="110" t="s">
        <v>4451</v>
      </c>
      <c r="D938" s="108" t="s">
        <v>1730</v>
      </c>
      <c r="E938" s="108"/>
      <c r="F938" s="109">
        <v>3</v>
      </c>
      <c r="G938" s="109">
        <v>4</v>
      </c>
      <c r="H938" s="109" t="b">
        <v>1</v>
      </c>
      <c r="I938" s="108" t="s">
        <v>3208</v>
      </c>
      <c r="J938" s="108" t="s">
        <v>4453</v>
      </c>
      <c r="K938" s="110"/>
    </row>
    <row r="939" spans="1:11" x14ac:dyDescent="0.3">
      <c r="A939" s="108" t="s">
        <v>31</v>
      </c>
      <c r="B939" s="108" t="s">
        <v>1729</v>
      </c>
      <c r="C939" s="110" t="s">
        <v>4451</v>
      </c>
      <c r="D939" s="108" t="s">
        <v>1730</v>
      </c>
      <c r="E939" s="108"/>
      <c r="F939" s="109">
        <v>4</v>
      </c>
      <c r="G939" s="109">
        <v>4</v>
      </c>
      <c r="H939" s="109" t="b">
        <v>1</v>
      </c>
      <c r="I939" s="108" t="s">
        <v>3208</v>
      </c>
      <c r="J939" s="108" t="s">
        <v>4454</v>
      </c>
      <c r="K939" s="110"/>
    </row>
    <row r="940" spans="1:11" x14ac:dyDescent="0.3">
      <c r="A940" s="108" t="s">
        <v>31</v>
      </c>
      <c r="B940" s="108" t="s">
        <v>1735</v>
      </c>
      <c r="C940" s="110" t="s">
        <v>4455</v>
      </c>
      <c r="D940" s="108" t="s">
        <v>1736</v>
      </c>
      <c r="E940" s="108"/>
      <c r="F940" s="109">
        <v>1</v>
      </c>
      <c r="G940" s="109">
        <v>1</v>
      </c>
      <c r="H940" s="109" t="b">
        <v>1</v>
      </c>
      <c r="I940" s="108" t="s">
        <v>3208</v>
      </c>
      <c r="J940" s="108" t="s">
        <v>4456</v>
      </c>
      <c r="K940" s="110"/>
    </row>
    <row r="941" spans="1:11" x14ac:dyDescent="0.3">
      <c r="A941" s="108" t="s">
        <v>31</v>
      </c>
      <c r="B941" s="108" t="s">
        <v>548</v>
      </c>
      <c r="C941" s="110" t="s">
        <v>4457</v>
      </c>
      <c r="D941" s="108" t="s">
        <v>1741</v>
      </c>
      <c r="E941" s="108"/>
      <c r="F941" s="109">
        <v>1</v>
      </c>
      <c r="G941" s="109">
        <v>1</v>
      </c>
      <c r="H941" s="109" t="b">
        <v>1</v>
      </c>
      <c r="I941" s="108" t="s">
        <v>3208</v>
      </c>
      <c r="J941" s="108" t="s">
        <v>4458</v>
      </c>
      <c r="K941" s="110"/>
    </row>
    <row r="942" spans="1:11" x14ac:dyDescent="0.3">
      <c r="A942" s="108" t="s">
        <v>31</v>
      </c>
      <c r="B942" s="108" t="s">
        <v>562</v>
      </c>
      <c r="C942" s="110" t="s">
        <v>4459</v>
      </c>
      <c r="D942" s="108" t="s">
        <v>1737</v>
      </c>
      <c r="E942" s="108" t="s">
        <v>3207</v>
      </c>
      <c r="F942" s="109">
        <v>1</v>
      </c>
      <c r="G942" s="109">
        <v>1</v>
      </c>
      <c r="H942" s="109" t="b">
        <v>1</v>
      </c>
      <c r="I942" s="108" t="s">
        <v>3208</v>
      </c>
      <c r="J942" s="108" t="s">
        <v>1738</v>
      </c>
      <c r="K942" s="110"/>
    </row>
    <row r="943" spans="1:11" x14ac:dyDescent="0.3">
      <c r="A943" s="108" t="s">
        <v>31</v>
      </c>
      <c r="B943" s="108" t="s">
        <v>581</v>
      </c>
      <c r="C943" s="110" t="s">
        <v>4460</v>
      </c>
      <c r="D943" s="108" t="s">
        <v>1732</v>
      </c>
      <c r="E943" s="108"/>
      <c r="F943" s="109">
        <v>1</v>
      </c>
      <c r="G943" s="109">
        <v>3</v>
      </c>
      <c r="H943" s="109" t="b">
        <v>1</v>
      </c>
      <c r="I943" s="108" t="s">
        <v>3208</v>
      </c>
      <c r="J943" s="108" t="s">
        <v>4461</v>
      </c>
      <c r="K943" s="110"/>
    </row>
    <row r="944" spans="1:11" x14ac:dyDescent="0.3">
      <c r="A944" s="108" t="s">
        <v>31</v>
      </c>
      <c r="B944" s="108" t="s">
        <v>581</v>
      </c>
      <c r="C944" s="110" t="s">
        <v>4460</v>
      </c>
      <c r="D944" s="108" t="s">
        <v>1732</v>
      </c>
      <c r="E944" s="108"/>
      <c r="F944" s="109">
        <v>2</v>
      </c>
      <c r="G944" s="109">
        <v>3</v>
      </c>
      <c r="H944" s="109" t="b">
        <v>1</v>
      </c>
      <c r="I944" s="108" t="s">
        <v>3208</v>
      </c>
      <c r="J944" s="108" t="s">
        <v>4462</v>
      </c>
      <c r="K944" s="110"/>
    </row>
    <row r="945" spans="1:11" x14ac:dyDescent="0.3">
      <c r="A945" s="108" t="s">
        <v>31</v>
      </c>
      <c r="B945" s="108" t="s">
        <v>581</v>
      </c>
      <c r="C945" s="110" t="s">
        <v>4460</v>
      </c>
      <c r="D945" s="108" t="s">
        <v>1732</v>
      </c>
      <c r="E945" s="108"/>
      <c r="F945" s="109">
        <v>3</v>
      </c>
      <c r="G945" s="109">
        <v>3</v>
      </c>
      <c r="H945" s="109" t="b">
        <v>1</v>
      </c>
      <c r="I945" s="108" t="s">
        <v>3208</v>
      </c>
      <c r="J945" s="108" t="s">
        <v>4463</v>
      </c>
      <c r="K945" s="110">
        <v>1</v>
      </c>
    </row>
    <row r="946" spans="1:11" x14ac:dyDescent="0.3">
      <c r="A946" s="108" t="s">
        <v>31</v>
      </c>
      <c r="B946" s="108" t="s">
        <v>508</v>
      </c>
      <c r="C946" s="110" t="s">
        <v>4464</v>
      </c>
      <c r="D946" s="108" t="s">
        <v>1734</v>
      </c>
      <c r="E946" s="108"/>
      <c r="F946" s="109">
        <v>1</v>
      </c>
      <c r="G946" s="109">
        <v>1</v>
      </c>
      <c r="H946" s="109" t="b">
        <v>1</v>
      </c>
      <c r="I946" s="108" t="s">
        <v>3208</v>
      </c>
      <c r="J946" s="108" t="s">
        <v>4465</v>
      </c>
      <c r="K946" s="110"/>
    </row>
    <row r="947" spans="1:11" x14ac:dyDescent="0.3">
      <c r="A947" s="108" t="s">
        <v>31</v>
      </c>
      <c r="B947" s="108" t="s">
        <v>544</v>
      </c>
      <c r="C947" s="110" t="s">
        <v>4466</v>
      </c>
      <c r="D947" s="108" t="s">
        <v>1739</v>
      </c>
      <c r="E947" s="108" t="s">
        <v>3207</v>
      </c>
      <c r="F947" s="109">
        <v>1</v>
      </c>
      <c r="G947" s="109">
        <v>1</v>
      </c>
      <c r="H947" s="109" t="b">
        <v>1</v>
      </c>
      <c r="I947" s="108" t="s">
        <v>3208</v>
      </c>
      <c r="J947" s="108" t="s">
        <v>1740</v>
      </c>
      <c r="K947" s="110"/>
    </row>
    <row r="948" spans="1:11" x14ac:dyDescent="0.3">
      <c r="A948" s="108" t="s">
        <v>31</v>
      </c>
      <c r="B948" s="108" t="s">
        <v>746</v>
      </c>
      <c r="C948" s="110" t="s">
        <v>4467</v>
      </c>
      <c r="D948" s="108" t="s">
        <v>1733</v>
      </c>
      <c r="E948" s="108"/>
      <c r="F948" s="109">
        <v>1</v>
      </c>
      <c r="G948" s="109">
        <v>2</v>
      </c>
      <c r="H948" s="109" t="b">
        <v>1</v>
      </c>
      <c r="I948" s="108" t="s">
        <v>3208</v>
      </c>
      <c r="J948" s="108" t="s">
        <v>4468</v>
      </c>
      <c r="K948" s="110"/>
    </row>
    <row r="949" spans="1:11" x14ac:dyDescent="0.3">
      <c r="A949" s="108" t="s">
        <v>31</v>
      </c>
      <c r="B949" s="108" t="s">
        <v>746</v>
      </c>
      <c r="C949" s="110" t="s">
        <v>4467</v>
      </c>
      <c r="D949" s="108" t="s">
        <v>1733</v>
      </c>
      <c r="E949" s="108"/>
      <c r="F949" s="109">
        <v>2</v>
      </c>
      <c r="G949" s="109">
        <v>2</v>
      </c>
      <c r="H949" s="109" t="b">
        <v>1</v>
      </c>
      <c r="I949" s="108" t="s">
        <v>3208</v>
      </c>
      <c r="J949" s="108" t="s">
        <v>4469</v>
      </c>
      <c r="K949" s="110"/>
    </row>
    <row r="950" spans="1:11" x14ac:dyDescent="0.3">
      <c r="A950" s="108" t="s">
        <v>32</v>
      </c>
      <c r="B950" s="108" t="s">
        <v>684</v>
      </c>
      <c r="C950" s="110" t="s">
        <v>4470</v>
      </c>
      <c r="D950" s="108" t="s">
        <v>1742</v>
      </c>
      <c r="E950" s="108"/>
      <c r="F950" s="109">
        <v>1</v>
      </c>
      <c r="G950" s="109">
        <v>8</v>
      </c>
      <c r="H950" s="109" t="b">
        <v>1</v>
      </c>
      <c r="I950" s="108" t="s">
        <v>3208</v>
      </c>
      <c r="J950" s="108" t="s">
        <v>4471</v>
      </c>
      <c r="K950" s="110"/>
    </row>
    <row r="951" spans="1:11" x14ac:dyDescent="0.3">
      <c r="A951" s="108" t="s">
        <v>32</v>
      </c>
      <c r="B951" s="108" t="s">
        <v>684</v>
      </c>
      <c r="C951" s="110" t="s">
        <v>4470</v>
      </c>
      <c r="D951" s="108" t="s">
        <v>1742</v>
      </c>
      <c r="E951" s="108"/>
      <c r="F951" s="109">
        <v>2</v>
      </c>
      <c r="G951" s="109">
        <v>8</v>
      </c>
      <c r="H951" s="109" t="b">
        <v>1</v>
      </c>
      <c r="I951" s="108" t="s">
        <v>3208</v>
      </c>
      <c r="J951" s="108" t="s">
        <v>4472</v>
      </c>
      <c r="K951" s="110"/>
    </row>
    <row r="952" spans="1:11" x14ac:dyDescent="0.3">
      <c r="A952" s="108" t="s">
        <v>32</v>
      </c>
      <c r="B952" s="108" t="s">
        <v>684</v>
      </c>
      <c r="C952" s="110" t="s">
        <v>4470</v>
      </c>
      <c r="D952" s="108" t="s">
        <v>1742</v>
      </c>
      <c r="E952" s="108"/>
      <c r="F952" s="109">
        <v>3</v>
      </c>
      <c r="G952" s="109">
        <v>8</v>
      </c>
      <c r="H952" s="109" t="b">
        <v>1</v>
      </c>
      <c r="I952" s="108" t="s">
        <v>3208</v>
      </c>
      <c r="J952" s="108" t="s">
        <v>4473</v>
      </c>
      <c r="K952" s="110"/>
    </row>
    <row r="953" spans="1:11" x14ac:dyDescent="0.3">
      <c r="A953" s="108" t="s">
        <v>32</v>
      </c>
      <c r="B953" s="108" t="s">
        <v>684</v>
      </c>
      <c r="C953" s="110" t="s">
        <v>4470</v>
      </c>
      <c r="D953" s="108" t="s">
        <v>1742</v>
      </c>
      <c r="E953" s="108"/>
      <c r="F953" s="109">
        <v>4</v>
      </c>
      <c r="G953" s="109">
        <v>8</v>
      </c>
      <c r="H953" s="109" t="b">
        <v>1</v>
      </c>
      <c r="I953" s="108" t="s">
        <v>3208</v>
      </c>
      <c r="J953" s="108" t="s">
        <v>4474</v>
      </c>
      <c r="K953" s="110"/>
    </row>
    <row r="954" spans="1:11" x14ac:dyDescent="0.3">
      <c r="A954" s="108" t="s">
        <v>32</v>
      </c>
      <c r="B954" s="108" t="s">
        <v>684</v>
      </c>
      <c r="C954" s="110" t="s">
        <v>4470</v>
      </c>
      <c r="D954" s="108" t="s">
        <v>1742</v>
      </c>
      <c r="E954" s="108"/>
      <c r="F954" s="109">
        <v>5</v>
      </c>
      <c r="G954" s="109">
        <v>8</v>
      </c>
      <c r="H954" s="109" t="b">
        <v>1</v>
      </c>
      <c r="I954" s="108" t="s">
        <v>3208</v>
      </c>
      <c r="J954" s="108" t="s">
        <v>4475</v>
      </c>
      <c r="K954" s="110"/>
    </row>
    <row r="955" spans="1:11" x14ac:dyDescent="0.3">
      <c r="A955" s="108" t="s">
        <v>32</v>
      </c>
      <c r="B955" s="108" t="s">
        <v>684</v>
      </c>
      <c r="C955" s="110" t="s">
        <v>4470</v>
      </c>
      <c r="D955" s="108" t="s">
        <v>1742</v>
      </c>
      <c r="E955" s="108"/>
      <c r="F955" s="109">
        <v>6</v>
      </c>
      <c r="G955" s="109">
        <v>8</v>
      </c>
      <c r="H955" s="109" t="b">
        <v>1</v>
      </c>
      <c r="I955" s="108" t="s">
        <v>3208</v>
      </c>
      <c r="J955" s="108" t="s">
        <v>4476</v>
      </c>
      <c r="K955" s="110"/>
    </row>
    <row r="956" spans="1:11" x14ac:dyDescent="0.3">
      <c r="A956" s="108" t="s">
        <v>32</v>
      </c>
      <c r="B956" s="108" t="s">
        <v>684</v>
      </c>
      <c r="C956" s="110" t="s">
        <v>4470</v>
      </c>
      <c r="D956" s="108" t="s">
        <v>1742</v>
      </c>
      <c r="E956" s="108"/>
      <c r="F956" s="109">
        <v>7</v>
      </c>
      <c r="G956" s="109">
        <v>8</v>
      </c>
      <c r="H956" s="109" t="b">
        <v>1</v>
      </c>
      <c r="I956" s="108" t="s">
        <v>3208</v>
      </c>
      <c r="J956" s="108" t="s">
        <v>4477</v>
      </c>
      <c r="K956" s="110"/>
    </row>
    <row r="957" spans="1:11" x14ac:dyDescent="0.3">
      <c r="A957" s="108" t="s">
        <v>32</v>
      </c>
      <c r="B957" s="108" t="s">
        <v>684</v>
      </c>
      <c r="C957" s="110" t="s">
        <v>4470</v>
      </c>
      <c r="D957" s="108" t="s">
        <v>1742</v>
      </c>
      <c r="E957" s="108"/>
      <c r="F957" s="109">
        <v>8</v>
      </c>
      <c r="G957" s="109">
        <v>8</v>
      </c>
      <c r="H957" s="109" t="b">
        <v>1</v>
      </c>
      <c r="I957" s="108" t="s">
        <v>3208</v>
      </c>
      <c r="J957" s="108" t="s">
        <v>4478</v>
      </c>
      <c r="K957" s="110"/>
    </row>
    <row r="958" spans="1:11" x14ac:dyDescent="0.3">
      <c r="A958" s="108" t="s">
        <v>32</v>
      </c>
      <c r="B958" s="108" t="s">
        <v>945</v>
      </c>
      <c r="C958" s="110" t="s">
        <v>4479</v>
      </c>
      <c r="D958" s="108" t="s">
        <v>1745</v>
      </c>
      <c r="E958" s="108"/>
      <c r="F958" s="109">
        <v>1</v>
      </c>
      <c r="G958" s="109">
        <v>4</v>
      </c>
      <c r="H958" s="109" t="b">
        <v>1</v>
      </c>
      <c r="I958" s="108" t="s">
        <v>3208</v>
      </c>
      <c r="J958" s="108" t="s">
        <v>4480</v>
      </c>
      <c r="K958" s="110"/>
    </row>
    <row r="959" spans="1:11" x14ac:dyDescent="0.3">
      <c r="A959" s="108" t="s">
        <v>32</v>
      </c>
      <c r="B959" s="108" t="s">
        <v>945</v>
      </c>
      <c r="C959" s="110" t="s">
        <v>4479</v>
      </c>
      <c r="D959" s="108" t="s">
        <v>1745</v>
      </c>
      <c r="E959" s="108"/>
      <c r="F959" s="109">
        <v>2</v>
      </c>
      <c r="G959" s="109">
        <v>4</v>
      </c>
      <c r="H959" s="109" t="b">
        <v>1</v>
      </c>
      <c r="I959" s="108" t="s">
        <v>3208</v>
      </c>
      <c r="J959" s="108" t="s">
        <v>4481</v>
      </c>
      <c r="K959" s="110"/>
    </row>
    <row r="960" spans="1:11" x14ac:dyDescent="0.3">
      <c r="A960" s="108" t="s">
        <v>32</v>
      </c>
      <c r="B960" s="108" t="s">
        <v>945</v>
      </c>
      <c r="C960" s="110" t="s">
        <v>4479</v>
      </c>
      <c r="D960" s="108" t="s">
        <v>1745</v>
      </c>
      <c r="E960" s="108"/>
      <c r="F960" s="109">
        <v>3</v>
      </c>
      <c r="G960" s="109">
        <v>4</v>
      </c>
      <c r="H960" s="109" t="b">
        <v>1</v>
      </c>
      <c r="I960" s="108" t="s">
        <v>3208</v>
      </c>
      <c r="J960" s="108" t="s">
        <v>4482</v>
      </c>
      <c r="K960" s="110"/>
    </row>
    <row r="961" spans="1:11" x14ac:dyDescent="0.3">
      <c r="A961" s="108" t="s">
        <v>32</v>
      </c>
      <c r="B961" s="108" t="s">
        <v>945</v>
      </c>
      <c r="C961" s="110" t="s">
        <v>4479</v>
      </c>
      <c r="D961" s="108" t="s">
        <v>1745</v>
      </c>
      <c r="E961" s="108"/>
      <c r="F961" s="109">
        <v>4</v>
      </c>
      <c r="G961" s="109">
        <v>4</v>
      </c>
      <c r="H961" s="109" t="b">
        <v>1</v>
      </c>
      <c r="I961" s="108" t="s">
        <v>3208</v>
      </c>
      <c r="J961" s="108" t="s">
        <v>4483</v>
      </c>
      <c r="K961" s="110"/>
    </row>
    <row r="962" spans="1:11" x14ac:dyDescent="0.3">
      <c r="A962" s="108" t="s">
        <v>32</v>
      </c>
      <c r="B962" s="108" t="s">
        <v>548</v>
      </c>
      <c r="C962" s="110" t="s">
        <v>4484</v>
      </c>
      <c r="D962" s="108" t="s">
        <v>577</v>
      </c>
      <c r="E962" s="108"/>
      <c r="F962" s="109">
        <v>1</v>
      </c>
      <c r="G962" s="109">
        <v>1</v>
      </c>
      <c r="H962" s="109" t="b">
        <v>1</v>
      </c>
      <c r="I962" s="108" t="s">
        <v>3208</v>
      </c>
      <c r="J962" s="108" t="s">
        <v>4485</v>
      </c>
      <c r="K962" s="110"/>
    </row>
    <row r="963" spans="1:11" x14ac:dyDescent="0.3">
      <c r="A963" s="108" t="s">
        <v>32</v>
      </c>
      <c r="B963" s="108" t="s">
        <v>602</v>
      </c>
      <c r="C963" s="110" t="s">
        <v>4486</v>
      </c>
      <c r="D963" s="108" t="s">
        <v>1746</v>
      </c>
      <c r="E963" s="108"/>
      <c r="F963" s="109">
        <v>1</v>
      </c>
      <c r="G963" s="109">
        <v>2</v>
      </c>
      <c r="H963" s="109" t="b">
        <v>1</v>
      </c>
      <c r="I963" s="108" t="s">
        <v>3208</v>
      </c>
      <c r="J963" s="108" t="s">
        <v>4487</v>
      </c>
      <c r="K963" s="110">
        <v>1</v>
      </c>
    </row>
    <row r="964" spans="1:11" x14ac:dyDescent="0.3">
      <c r="A964" s="108" t="s">
        <v>32</v>
      </c>
      <c r="B964" s="108" t="s">
        <v>602</v>
      </c>
      <c r="C964" s="110" t="s">
        <v>4486</v>
      </c>
      <c r="D964" s="108" t="s">
        <v>1746</v>
      </c>
      <c r="E964" s="108"/>
      <c r="F964" s="109">
        <v>2</v>
      </c>
      <c r="G964" s="109">
        <v>2</v>
      </c>
      <c r="H964" s="109" t="b">
        <v>1</v>
      </c>
      <c r="I964" s="108" t="s">
        <v>3208</v>
      </c>
      <c r="J964" s="108" t="s">
        <v>4488</v>
      </c>
      <c r="K964" s="110"/>
    </row>
    <row r="965" spans="1:11" x14ac:dyDescent="0.3">
      <c r="A965" s="108" t="s">
        <v>32</v>
      </c>
      <c r="B965" s="108" t="s">
        <v>572</v>
      </c>
      <c r="C965" s="110" t="s">
        <v>4489</v>
      </c>
      <c r="D965" s="108" t="s">
        <v>1750</v>
      </c>
      <c r="E965" s="108" t="s">
        <v>3207</v>
      </c>
      <c r="F965" s="109">
        <v>1</v>
      </c>
      <c r="G965" s="109">
        <v>1</v>
      </c>
      <c r="H965" s="109" t="b">
        <v>1</v>
      </c>
      <c r="I965" s="108" t="s">
        <v>3208</v>
      </c>
      <c r="J965" s="108" t="s">
        <v>1751</v>
      </c>
      <c r="K965" s="110"/>
    </row>
    <row r="966" spans="1:11" x14ac:dyDescent="0.3">
      <c r="A966" s="108" t="s">
        <v>32</v>
      </c>
      <c r="B966" s="108" t="s">
        <v>1095</v>
      </c>
      <c r="C966" s="110" t="s">
        <v>4490</v>
      </c>
      <c r="D966" s="108" t="s">
        <v>1747</v>
      </c>
      <c r="E966" s="108" t="s">
        <v>3207</v>
      </c>
      <c r="F966" s="109">
        <v>1</v>
      </c>
      <c r="G966" s="109">
        <v>2</v>
      </c>
      <c r="H966" s="109" t="b">
        <v>1</v>
      </c>
      <c r="I966" s="108" t="s">
        <v>3208</v>
      </c>
      <c r="J966" s="108" t="s">
        <v>4491</v>
      </c>
      <c r="K966" s="110"/>
    </row>
    <row r="967" spans="1:11" x14ac:dyDescent="0.3">
      <c r="A967" s="108" t="s">
        <v>32</v>
      </c>
      <c r="B967" s="108" t="s">
        <v>1095</v>
      </c>
      <c r="C967" s="110" t="s">
        <v>4490</v>
      </c>
      <c r="D967" s="108" t="s">
        <v>1747</v>
      </c>
      <c r="E967" s="108"/>
      <c r="F967" s="109">
        <v>2</v>
      </c>
      <c r="G967" s="109">
        <v>2</v>
      </c>
      <c r="H967" s="109" t="b">
        <v>1</v>
      </c>
      <c r="I967" s="108" t="s">
        <v>3208</v>
      </c>
      <c r="J967" s="108" t="s">
        <v>4492</v>
      </c>
      <c r="K967" s="110">
        <v>1</v>
      </c>
    </row>
    <row r="968" spans="1:11" x14ac:dyDescent="0.3">
      <c r="A968" s="108" t="s">
        <v>32</v>
      </c>
      <c r="B968" s="108" t="s">
        <v>1440</v>
      </c>
      <c r="C968" s="110" t="s">
        <v>4493</v>
      </c>
      <c r="D968" s="108" t="s">
        <v>1743</v>
      </c>
      <c r="E968" s="108" t="s">
        <v>3207</v>
      </c>
      <c r="F968" s="109">
        <v>1</v>
      </c>
      <c r="G968" s="109">
        <v>5</v>
      </c>
      <c r="H968" s="109" t="b">
        <v>1</v>
      </c>
      <c r="I968" s="108" t="s">
        <v>3208</v>
      </c>
      <c r="J968" s="108" t="s">
        <v>1744</v>
      </c>
      <c r="K968" s="110"/>
    </row>
    <row r="969" spans="1:11" x14ac:dyDescent="0.3">
      <c r="A969" s="108" t="s">
        <v>32</v>
      </c>
      <c r="B969" s="108" t="s">
        <v>1440</v>
      </c>
      <c r="C969" s="110" t="s">
        <v>4493</v>
      </c>
      <c r="D969" s="108" t="s">
        <v>1743</v>
      </c>
      <c r="E969" s="108"/>
      <c r="F969" s="109">
        <v>2</v>
      </c>
      <c r="G969" s="109">
        <v>5</v>
      </c>
      <c r="H969" s="109" t="b">
        <v>1</v>
      </c>
      <c r="I969" s="108" t="s">
        <v>3208</v>
      </c>
      <c r="J969" s="108" t="s">
        <v>4207</v>
      </c>
      <c r="K969" s="110"/>
    </row>
    <row r="970" spans="1:11" x14ac:dyDescent="0.3">
      <c r="A970" s="108" t="s">
        <v>32</v>
      </c>
      <c r="B970" s="108" t="s">
        <v>1440</v>
      </c>
      <c r="C970" s="110" t="s">
        <v>4493</v>
      </c>
      <c r="D970" s="108" t="s">
        <v>1743</v>
      </c>
      <c r="E970" s="108"/>
      <c r="F970" s="109">
        <v>3</v>
      </c>
      <c r="G970" s="109">
        <v>5</v>
      </c>
      <c r="H970" s="109" t="b">
        <v>1</v>
      </c>
      <c r="I970" s="108" t="s">
        <v>3208</v>
      </c>
      <c r="J970" s="108" t="s">
        <v>4494</v>
      </c>
      <c r="K970" s="110"/>
    </row>
    <row r="971" spans="1:11" x14ac:dyDescent="0.3">
      <c r="A971" s="108" t="s">
        <v>32</v>
      </c>
      <c r="B971" s="108" t="s">
        <v>1440</v>
      </c>
      <c r="C971" s="110" t="s">
        <v>4493</v>
      </c>
      <c r="D971" s="108" t="s">
        <v>1743</v>
      </c>
      <c r="E971" s="108"/>
      <c r="F971" s="109">
        <v>4</v>
      </c>
      <c r="G971" s="109">
        <v>5</v>
      </c>
      <c r="H971" s="109" t="b">
        <v>1</v>
      </c>
      <c r="I971" s="108" t="s">
        <v>3208</v>
      </c>
      <c r="J971" s="108" t="s">
        <v>4495</v>
      </c>
      <c r="K971" s="110"/>
    </row>
    <row r="972" spans="1:11" x14ac:dyDescent="0.3">
      <c r="A972" s="108" t="s">
        <v>32</v>
      </c>
      <c r="B972" s="108" t="s">
        <v>1440</v>
      </c>
      <c r="C972" s="110" t="s">
        <v>4493</v>
      </c>
      <c r="D972" s="108" t="s">
        <v>1743</v>
      </c>
      <c r="E972" s="108"/>
      <c r="F972" s="109">
        <v>5</v>
      </c>
      <c r="G972" s="109">
        <v>5</v>
      </c>
      <c r="H972" s="109" t="b">
        <v>1</v>
      </c>
      <c r="I972" s="108" t="s">
        <v>3208</v>
      </c>
      <c r="J972" s="108" t="s">
        <v>4496</v>
      </c>
      <c r="K972" s="110">
        <v>1</v>
      </c>
    </row>
    <row r="973" spans="1:11" x14ac:dyDescent="0.3">
      <c r="A973" s="108" t="s">
        <v>32</v>
      </c>
      <c r="B973" s="108" t="s">
        <v>989</v>
      </c>
      <c r="C973" s="110" t="s">
        <v>4497</v>
      </c>
      <c r="D973" s="108" t="s">
        <v>990</v>
      </c>
      <c r="E973" s="108" t="s">
        <v>3207</v>
      </c>
      <c r="F973" s="109">
        <v>1</v>
      </c>
      <c r="G973" s="109">
        <v>1</v>
      </c>
      <c r="H973" s="109" t="b">
        <v>1</v>
      </c>
      <c r="I973" s="108" t="s">
        <v>3208</v>
      </c>
      <c r="J973" s="108" t="s">
        <v>1749</v>
      </c>
      <c r="K973" s="110"/>
    </row>
    <row r="974" spans="1:11" x14ac:dyDescent="0.3">
      <c r="A974" s="108" t="s">
        <v>32</v>
      </c>
      <c r="B974" s="108" t="s">
        <v>757</v>
      </c>
      <c r="C974" s="110" t="s">
        <v>4498</v>
      </c>
      <c r="D974" s="108" t="s">
        <v>1752</v>
      </c>
      <c r="E974" s="108"/>
      <c r="F974" s="109">
        <v>1</v>
      </c>
      <c r="G974" s="109">
        <v>1</v>
      </c>
      <c r="H974" s="109" t="b">
        <v>1</v>
      </c>
      <c r="I974" s="108" t="s">
        <v>3208</v>
      </c>
      <c r="J974" s="108" t="s">
        <v>4499</v>
      </c>
      <c r="K974" s="110">
        <v>1</v>
      </c>
    </row>
    <row r="975" spans="1:11" x14ac:dyDescent="0.3">
      <c r="A975" s="108" t="s">
        <v>32</v>
      </c>
      <c r="B975" s="108" t="s">
        <v>583</v>
      </c>
      <c r="C975" s="110" t="s">
        <v>4500</v>
      </c>
      <c r="D975" s="108" t="s">
        <v>1748</v>
      </c>
      <c r="E975" s="108"/>
      <c r="F975" s="109">
        <v>1</v>
      </c>
      <c r="G975" s="109">
        <v>1</v>
      </c>
      <c r="H975" s="109" t="b">
        <v>1</v>
      </c>
      <c r="I975" s="108" t="s">
        <v>3208</v>
      </c>
      <c r="J975" s="108" t="s">
        <v>4501</v>
      </c>
      <c r="K975" s="110"/>
    </row>
    <row r="976" spans="1:11" x14ac:dyDescent="0.3">
      <c r="A976" s="108" t="s">
        <v>32</v>
      </c>
      <c r="B976" s="108" t="s">
        <v>546</v>
      </c>
      <c r="C976" s="110" t="s">
        <v>4502</v>
      </c>
      <c r="D976" s="108" t="s">
        <v>547</v>
      </c>
      <c r="E976" s="108"/>
      <c r="F976" s="109">
        <v>1</v>
      </c>
      <c r="G976" s="109">
        <v>5</v>
      </c>
      <c r="H976" s="109" t="b">
        <v>1</v>
      </c>
      <c r="I976" s="108" t="s">
        <v>3208</v>
      </c>
      <c r="J976" s="108" t="s">
        <v>4503</v>
      </c>
      <c r="K976" s="110"/>
    </row>
    <row r="977" spans="1:11" x14ac:dyDescent="0.3">
      <c r="A977" s="108" t="s">
        <v>32</v>
      </c>
      <c r="B977" s="108" t="s">
        <v>546</v>
      </c>
      <c r="C977" s="110" t="s">
        <v>4502</v>
      </c>
      <c r="D977" s="108" t="s">
        <v>547</v>
      </c>
      <c r="E977" s="108"/>
      <c r="F977" s="109">
        <v>2</v>
      </c>
      <c r="G977" s="109">
        <v>5</v>
      </c>
      <c r="H977" s="109" t="b">
        <v>1</v>
      </c>
      <c r="I977" s="108" t="s">
        <v>3208</v>
      </c>
      <c r="J977" s="108" t="s">
        <v>4504</v>
      </c>
      <c r="K977" s="110"/>
    </row>
    <row r="978" spans="1:11" x14ac:dyDescent="0.3">
      <c r="A978" s="108" t="s">
        <v>32</v>
      </c>
      <c r="B978" s="108" t="s">
        <v>546</v>
      </c>
      <c r="C978" s="110" t="s">
        <v>4502</v>
      </c>
      <c r="D978" s="108" t="s">
        <v>547</v>
      </c>
      <c r="E978" s="108"/>
      <c r="F978" s="109">
        <v>3</v>
      </c>
      <c r="G978" s="109">
        <v>5</v>
      </c>
      <c r="H978" s="109" t="b">
        <v>1</v>
      </c>
      <c r="I978" s="108" t="s">
        <v>3208</v>
      </c>
      <c r="J978" s="108" t="s">
        <v>4505</v>
      </c>
      <c r="K978" s="110"/>
    </row>
    <row r="979" spans="1:11" x14ac:dyDescent="0.3">
      <c r="A979" s="108" t="s">
        <v>32</v>
      </c>
      <c r="B979" s="108" t="s">
        <v>546</v>
      </c>
      <c r="C979" s="110" t="s">
        <v>4502</v>
      </c>
      <c r="D979" s="108" t="s">
        <v>547</v>
      </c>
      <c r="E979" s="108"/>
      <c r="F979" s="109">
        <v>4</v>
      </c>
      <c r="G979" s="109">
        <v>5</v>
      </c>
      <c r="H979" s="109" t="b">
        <v>1</v>
      </c>
      <c r="I979" s="108" t="s">
        <v>3208</v>
      </c>
      <c r="J979" s="108" t="s">
        <v>4506</v>
      </c>
      <c r="K979" s="110"/>
    </row>
    <row r="980" spans="1:11" x14ac:dyDescent="0.3">
      <c r="A980" s="108" t="s">
        <v>32</v>
      </c>
      <c r="B980" s="108" t="s">
        <v>546</v>
      </c>
      <c r="C980" s="110" t="s">
        <v>4502</v>
      </c>
      <c r="D980" s="108" t="s">
        <v>547</v>
      </c>
      <c r="E980" s="108"/>
      <c r="F980" s="109">
        <v>5</v>
      </c>
      <c r="G980" s="109">
        <v>5</v>
      </c>
      <c r="H980" s="109" t="b">
        <v>1</v>
      </c>
      <c r="I980" s="108" t="s">
        <v>3208</v>
      </c>
      <c r="J980" s="108" t="s">
        <v>4507</v>
      </c>
      <c r="K980" s="110"/>
    </row>
    <row r="981" spans="1:11" x14ac:dyDescent="0.3">
      <c r="A981" s="108" t="s">
        <v>1758</v>
      </c>
      <c r="B981" s="108" t="s">
        <v>1763</v>
      </c>
      <c r="C981" s="110" t="s">
        <v>4508</v>
      </c>
      <c r="D981" s="108" t="s">
        <v>1764</v>
      </c>
      <c r="E981" s="108"/>
      <c r="F981" s="109">
        <v>1</v>
      </c>
      <c r="G981" s="109">
        <v>1</v>
      </c>
      <c r="H981" s="109" t="b">
        <v>1</v>
      </c>
      <c r="I981" s="108" t="s">
        <v>3208</v>
      </c>
      <c r="J981" s="108" t="s">
        <v>4509</v>
      </c>
      <c r="K981" s="110"/>
    </row>
    <row r="982" spans="1:11" x14ac:dyDescent="0.3">
      <c r="A982" s="108" t="s">
        <v>1758</v>
      </c>
      <c r="B982" s="108" t="s">
        <v>1149</v>
      </c>
      <c r="C982" s="110" t="s">
        <v>4510</v>
      </c>
      <c r="D982" s="108" t="s">
        <v>1759</v>
      </c>
      <c r="E982" s="108"/>
      <c r="F982" s="109">
        <v>1</v>
      </c>
      <c r="G982" s="109">
        <v>4</v>
      </c>
      <c r="H982" s="109" t="b">
        <v>1</v>
      </c>
      <c r="I982" s="108" t="s">
        <v>3208</v>
      </c>
      <c r="J982" s="108" t="s">
        <v>4511</v>
      </c>
      <c r="K982" s="110"/>
    </row>
    <row r="983" spans="1:11" x14ac:dyDescent="0.3">
      <c r="A983" s="108" t="s">
        <v>1758</v>
      </c>
      <c r="B983" s="108" t="s">
        <v>1149</v>
      </c>
      <c r="C983" s="110" t="s">
        <v>4510</v>
      </c>
      <c r="D983" s="108" t="s">
        <v>1759</v>
      </c>
      <c r="E983" s="108"/>
      <c r="F983" s="109">
        <v>2</v>
      </c>
      <c r="G983" s="109">
        <v>4</v>
      </c>
      <c r="H983" s="109" t="b">
        <v>1</v>
      </c>
      <c r="I983" s="108" t="s">
        <v>3208</v>
      </c>
      <c r="J983" s="108" t="s">
        <v>4512</v>
      </c>
      <c r="K983" s="110"/>
    </row>
    <row r="984" spans="1:11" x14ac:dyDescent="0.3">
      <c r="A984" s="108" t="s">
        <v>1758</v>
      </c>
      <c r="B984" s="108" t="s">
        <v>1149</v>
      </c>
      <c r="C984" s="110" t="s">
        <v>4510</v>
      </c>
      <c r="D984" s="108" t="s">
        <v>1759</v>
      </c>
      <c r="E984" s="108"/>
      <c r="F984" s="109">
        <v>3</v>
      </c>
      <c r="G984" s="109">
        <v>4</v>
      </c>
      <c r="H984" s="109" t="b">
        <v>1</v>
      </c>
      <c r="I984" s="108" t="s">
        <v>3208</v>
      </c>
      <c r="J984" s="108" t="s">
        <v>4513</v>
      </c>
      <c r="K984" s="110"/>
    </row>
    <row r="985" spans="1:11" x14ac:dyDescent="0.3">
      <c r="A985" s="108" t="s">
        <v>1758</v>
      </c>
      <c r="B985" s="108" t="s">
        <v>1149</v>
      </c>
      <c r="C985" s="110" t="s">
        <v>4510</v>
      </c>
      <c r="D985" s="108" t="s">
        <v>1759</v>
      </c>
      <c r="E985" s="108"/>
      <c r="F985" s="109">
        <v>4</v>
      </c>
      <c r="G985" s="109">
        <v>4</v>
      </c>
      <c r="H985" s="109" t="b">
        <v>1</v>
      </c>
      <c r="I985" s="108" t="s">
        <v>3208</v>
      </c>
      <c r="J985" s="108" t="s">
        <v>4514</v>
      </c>
      <c r="K985" s="110"/>
    </row>
    <row r="986" spans="1:11" x14ac:dyDescent="0.3">
      <c r="A986" s="108" t="s">
        <v>1758</v>
      </c>
      <c r="B986" s="108" t="s">
        <v>1760</v>
      </c>
      <c r="C986" s="110" t="s">
        <v>4515</v>
      </c>
      <c r="D986" s="108" t="s">
        <v>1761</v>
      </c>
      <c r="E986" s="108"/>
      <c r="F986" s="109">
        <v>1</v>
      </c>
      <c r="G986" s="109">
        <v>4</v>
      </c>
      <c r="H986" s="109" t="b">
        <v>1</v>
      </c>
      <c r="I986" s="108" t="s">
        <v>3208</v>
      </c>
      <c r="J986" s="108" t="s">
        <v>4516</v>
      </c>
      <c r="K986" s="110"/>
    </row>
    <row r="987" spans="1:11" x14ac:dyDescent="0.3">
      <c r="A987" s="108" t="s">
        <v>1758</v>
      </c>
      <c r="B987" s="108" t="s">
        <v>1760</v>
      </c>
      <c r="C987" s="110" t="s">
        <v>4515</v>
      </c>
      <c r="D987" s="108" t="s">
        <v>1761</v>
      </c>
      <c r="E987" s="108"/>
      <c r="F987" s="109">
        <v>2</v>
      </c>
      <c r="G987" s="109">
        <v>4</v>
      </c>
      <c r="H987" s="109" t="b">
        <v>1</v>
      </c>
      <c r="I987" s="108" t="s">
        <v>3208</v>
      </c>
      <c r="J987" s="108" t="s">
        <v>4517</v>
      </c>
      <c r="K987" s="110"/>
    </row>
    <row r="988" spans="1:11" x14ac:dyDescent="0.3">
      <c r="A988" s="108" t="s">
        <v>1758</v>
      </c>
      <c r="B988" s="108" t="s">
        <v>1760</v>
      </c>
      <c r="C988" s="110" t="s">
        <v>4515</v>
      </c>
      <c r="D988" s="108" t="s">
        <v>1761</v>
      </c>
      <c r="E988" s="108"/>
      <c r="F988" s="109">
        <v>3</v>
      </c>
      <c r="G988" s="109">
        <v>4</v>
      </c>
      <c r="H988" s="109" t="b">
        <v>1</v>
      </c>
      <c r="I988" s="108" t="s">
        <v>3208</v>
      </c>
      <c r="J988" s="108" t="s">
        <v>4518</v>
      </c>
      <c r="K988" s="110"/>
    </row>
    <row r="989" spans="1:11" x14ac:dyDescent="0.3">
      <c r="A989" s="108" t="s">
        <v>1758</v>
      </c>
      <c r="B989" s="108" t="s">
        <v>1760</v>
      </c>
      <c r="C989" s="110" t="s">
        <v>4515</v>
      </c>
      <c r="D989" s="108" t="s">
        <v>1761</v>
      </c>
      <c r="E989" s="108"/>
      <c r="F989" s="109">
        <v>4</v>
      </c>
      <c r="G989" s="109">
        <v>4</v>
      </c>
      <c r="H989" s="109" t="b">
        <v>1</v>
      </c>
      <c r="I989" s="108" t="s">
        <v>3208</v>
      </c>
      <c r="J989" s="108" t="s">
        <v>4519</v>
      </c>
      <c r="K989" s="110"/>
    </row>
    <row r="990" spans="1:11" x14ac:dyDescent="0.3">
      <c r="A990" s="108" t="s">
        <v>1758</v>
      </c>
      <c r="B990" s="108" t="s">
        <v>711</v>
      </c>
      <c r="C990" s="110" t="s">
        <v>4520</v>
      </c>
      <c r="D990" s="108" t="s">
        <v>1762</v>
      </c>
      <c r="E990" s="108"/>
      <c r="F990" s="109">
        <v>1</v>
      </c>
      <c r="G990" s="109">
        <v>2</v>
      </c>
      <c r="H990" s="109" t="b">
        <v>1</v>
      </c>
      <c r="I990" s="108" t="s">
        <v>3208</v>
      </c>
      <c r="J990" s="108" t="s">
        <v>4521</v>
      </c>
      <c r="K990" s="110"/>
    </row>
    <row r="991" spans="1:11" x14ac:dyDescent="0.3">
      <c r="A991" s="108" t="s">
        <v>1758</v>
      </c>
      <c r="B991" s="108" t="s">
        <v>711</v>
      </c>
      <c r="C991" s="110" t="s">
        <v>4520</v>
      </c>
      <c r="D991" s="108" t="s">
        <v>1762</v>
      </c>
      <c r="E991" s="108"/>
      <c r="F991" s="109">
        <v>2</v>
      </c>
      <c r="G991" s="109">
        <v>2</v>
      </c>
      <c r="H991" s="109" t="b">
        <v>1</v>
      </c>
      <c r="I991" s="108" t="s">
        <v>3208</v>
      </c>
      <c r="J991" s="108" t="s">
        <v>4522</v>
      </c>
      <c r="K991" s="110"/>
    </row>
    <row r="992" spans="1:11" x14ac:dyDescent="0.3">
      <c r="A992" s="108" t="s">
        <v>1758</v>
      </c>
      <c r="B992" s="108" t="s">
        <v>1771</v>
      </c>
      <c r="C992" s="110" t="s">
        <v>4523</v>
      </c>
      <c r="D992" s="108" t="s">
        <v>1772</v>
      </c>
      <c r="E992" s="108" t="s">
        <v>3207</v>
      </c>
      <c r="F992" s="109">
        <v>1</v>
      </c>
      <c r="G992" s="109">
        <v>1</v>
      </c>
      <c r="H992" s="109" t="b">
        <v>1</v>
      </c>
      <c r="I992" s="108" t="s">
        <v>3208</v>
      </c>
      <c r="J992" s="108" t="s">
        <v>1773</v>
      </c>
      <c r="K992" s="110"/>
    </row>
    <row r="993" spans="1:11" x14ac:dyDescent="0.3">
      <c r="A993" s="108" t="s">
        <v>1774</v>
      </c>
      <c r="B993" s="108" t="s">
        <v>679</v>
      </c>
      <c r="C993" s="110" t="s">
        <v>4524</v>
      </c>
      <c r="D993" s="108" t="s">
        <v>1778</v>
      </c>
      <c r="E993" s="108" t="s">
        <v>3207</v>
      </c>
      <c r="F993" s="109">
        <v>1</v>
      </c>
      <c r="G993" s="109">
        <v>1</v>
      </c>
      <c r="H993" s="109" t="b">
        <v>1</v>
      </c>
      <c r="I993" s="108" t="s">
        <v>3208</v>
      </c>
      <c r="J993" s="108" t="s">
        <v>4525</v>
      </c>
      <c r="K993" s="110"/>
    </row>
    <row r="994" spans="1:11" x14ac:dyDescent="0.3">
      <c r="A994" s="108" t="s">
        <v>1774</v>
      </c>
      <c r="B994" s="108" t="s">
        <v>498</v>
      </c>
      <c r="C994" s="110" t="s">
        <v>4526</v>
      </c>
      <c r="D994" s="108" t="s">
        <v>1775</v>
      </c>
      <c r="E994" s="108"/>
      <c r="F994" s="109">
        <v>1</v>
      </c>
      <c r="G994" s="109">
        <v>2</v>
      </c>
      <c r="H994" s="109" t="b">
        <v>1</v>
      </c>
      <c r="I994" s="108" t="s">
        <v>3208</v>
      </c>
      <c r="J994" s="108" t="s">
        <v>4527</v>
      </c>
      <c r="K994" s="110"/>
    </row>
    <row r="995" spans="1:11" x14ac:dyDescent="0.3">
      <c r="A995" s="108" t="s">
        <v>1774</v>
      </c>
      <c r="B995" s="108" t="s">
        <v>498</v>
      </c>
      <c r="C995" s="110" t="s">
        <v>4526</v>
      </c>
      <c r="D995" s="108" t="s">
        <v>1775</v>
      </c>
      <c r="E995" s="108"/>
      <c r="F995" s="109">
        <v>2</v>
      </c>
      <c r="G995" s="109">
        <v>2</v>
      </c>
      <c r="H995" s="109" t="b">
        <v>1</v>
      </c>
      <c r="I995" s="108" t="s">
        <v>3208</v>
      </c>
      <c r="J995" s="108" t="s">
        <v>4528</v>
      </c>
      <c r="K995" s="110"/>
    </row>
    <row r="996" spans="1:11" x14ac:dyDescent="0.3">
      <c r="A996" s="108" t="s">
        <v>1774</v>
      </c>
      <c r="B996" s="108" t="s">
        <v>506</v>
      </c>
      <c r="C996" s="110" t="s">
        <v>4529</v>
      </c>
      <c r="D996" s="108" t="s">
        <v>1779</v>
      </c>
      <c r="E996" s="108"/>
      <c r="F996" s="109">
        <v>1</v>
      </c>
      <c r="G996" s="109">
        <v>1</v>
      </c>
      <c r="H996" s="109" t="b">
        <v>1</v>
      </c>
      <c r="I996" s="108" t="s">
        <v>3208</v>
      </c>
      <c r="J996" s="108" t="s">
        <v>4530</v>
      </c>
      <c r="K996" s="110"/>
    </row>
    <row r="997" spans="1:11" x14ac:dyDescent="0.3">
      <c r="A997" s="108" t="s">
        <v>1774</v>
      </c>
      <c r="B997" s="108" t="s">
        <v>794</v>
      </c>
      <c r="C997" s="110" t="s">
        <v>4531</v>
      </c>
      <c r="D997" s="108" t="s">
        <v>1782</v>
      </c>
      <c r="E997" s="108" t="s">
        <v>3207</v>
      </c>
      <c r="F997" s="109">
        <v>1</v>
      </c>
      <c r="G997" s="109">
        <v>1</v>
      </c>
      <c r="H997" s="109" t="b">
        <v>1</v>
      </c>
      <c r="I997" s="108" t="s">
        <v>3208</v>
      </c>
      <c r="J997" s="108" t="s">
        <v>1783</v>
      </c>
      <c r="K997" s="110"/>
    </row>
    <row r="998" spans="1:11" x14ac:dyDescent="0.3">
      <c r="A998" s="108" t="s">
        <v>1774</v>
      </c>
      <c r="B998" s="108" t="s">
        <v>1776</v>
      </c>
      <c r="C998" s="110" t="s">
        <v>4532</v>
      </c>
      <c r="D998" s="108" t="s">
        <v>1777</v>
      </c>
      <c r="E998" s="108"/>
      <c r="F998" s="109">
        <v>1</v>
      </c>
      <c r="G998" s="109">
        <v>2</v>
      </c>
      <c r="H998" s="109" t="b">
        <v>1</v>
      </c>
      <c r="I998" s="108" t="s">
        <v>3208</v>
      </c>
      <c r="J998" s="108" t="s">
        <v>4533</v>
      </c>
      <c r="K998" s="110"/>
    </row>
    <row r="999" spans="1:11" x14ac:dyDescent="0.3">
      <c r="A999" s="108" t="s">
        <v>1774</v>
      </c>
      <c r="B999" s="108" t="s">
        <v>1776</v>
      </c>
      <c r="C999" s="110" t="s">
        <v>4532</v>
      </c>
      <c r="D999" s="108" t="s">
        <v>1777</v>
      </c>
      <c r="E999" s="108"/>
      <c r="F999" s="109">
        <v>2</v>
      </c>
      <c r="G999" s="109">
        <v>2</v>
      </c>
      <c r="H999" s="109" t="b">
        <v>1</v>
      </c>
      <c r="I999" s="108" t="s">
        <v>3208</v>
      </c>
      <c r="J999" s="108" t="s">
        <v>4534</v>
      </c>
      <c r="K999" s="110"/>
    </row>
    <row r="1000" spans="1:11" x14ac:dyDescent="0.3">
      <c r="A1000" s="108" t="s">
        <v>1774</v>
      </c>
      <c r="B1000" s="108" t="s">
        <v>525</v>
      </c>
      <c r="C1000" s="110" t="s">
        <v>4535</v>
      </c>
      <c r="D1000" s="108" t="s">
        <v>874</v>
      </c>
      <c r="E1000" s="108"/>
      <c r="F1000" s="109">
        <v>1</v>
      </c>
      <c r="G1000" s="109">
        <v>3</v>
      </c>
      <c r="H1000" s="109" t="b">
        <v>1</v>
      </c>
      <c r="I1000" s="108" t="s">
        <v>3208</v>
      </c>
      <c r="J1000" s="108" t="s">
        <v>4536</v>
      </c>
      <c r="K1000" s="110"/>
    </row>
    <row r="1001" spans="1:11" x14ac:dyDescent="0.3">
      <c r="A1001" s="108" t="s">
        <v>1774</v>
      </c>
      <c r="B1001" s="108" t="s">
        <v>525</v>
      </c>
      <c r="C1001" s="110" t="s">
        <v>4535</v>
      </c>
      <c r="D1001" s="108" t="s">
        <v>874</v>
      </c>
      <c r="E1001" s="108"/>
      <c r="F1001" s="109">
        <v>2</v>
      </c>
      <c r="G1001" s="109">
        <v>3</v>
      </c>
      <c r="H1001" s="109" t="b">
        <v>1</v>
      </c>
      <c r="I1001" s="108" t="s">
        <v>3208</v>
      </c>
      <c r="J1001" s="108" t="s">
        <v>4537</v>
      </c>
      <c r="K1001" s="110"/>
    </row>
    <row r="1002" spans="1:11" x14ac:dyDescent="0.3">
      <c r="A1002" s="108" t="s">
        <v>1774</v>
      </c>
      <c r="B1002" s="108" t="s">
        <v>525</v>
      </c>
      <c r="C1002" s="110" t="s">
        <v>4535</v>
      </c>
      <c r="D1002" s="108" t="s">
        <v>874</v>
      </c>
      <c r="E1002" s="108"/>
      <c r="F1002" s="109">
        <v>3</v>
      </c>
      <c r="G1002" s="109">
        <v>3</v>
      </c>
      <c r="H1002" s="109" t="b">
        <v>1</v>
      </c>
      <c r="I1002" s="108" t="s">
        <v>3208</v>
      </c>
      <c r="J1002" s="108" t="s">
        <v>4538</v>
      </c>
      <c r="K1002" s="110"/>
    </row>
    <row r="1003" spans="1:11" x14ac:dyDescent="0.3">
      <c r="A1003" s="108" t="s">
        <v>1774</v>
      </c>
      <c r="B1003" s="108" t="s">
        <v>583</v>
      </c>
      <c r="C1003" s="110" t="s">
        <v>4539</v>
      </c>
      <c r="D1003" s="108" t="s">
        <v>1031</v>
      </c>
      <c r="E1003" s="108"/>
      <c r="F1003" s="109">
        <v>1</v>
      </c>
      <c r="G1003" s="109">
        <v>1</v>
      </c>
      <c r="H1003" s="109" t="b">
        <v>1</v>
      </c>
      <c r="I1003" s="108" t="s">
        <v>3208</v>
      </c>
      <c r="J1003" s="108" t="s">
        <v>4540</v>
      </c>
      <c r="K1003" s="110"/>
    </row>
    <row r="1004" spans="1:11" x14ac:dyDescent="0.3">
      <c r="A1004" s="108" t="s">
        <v>1788</v>
      </c>
      <c r="B1004" s="108" t="s">
        <v>622</v>
      </c>
      <c r="C1004" s="110" t="s">
        <v>4541</v>
      </c>
      <c r="D1004" s="108" t="s">
        <v>1793</v>
      </c>
      <c r="E1004" s="108"/>
      <c r="F1004" s="109">
        <v>1</v>
      </c>
      <c r="G1004" s="109">
        <v>1</v>
      </c>
      <c r="H1004" s="109" t="b">
        <v>1</v>
      </c>
      <c r="I1004" s="108" t="s">
        <v>3208</v>
      </c>
      <c r="J1004" s="108" t="s">
        <v>4542</v>
      </c>
      <c r="K1004" s="110"/>
    </row>
    <row r="1005" spans="1:11" x14ac:dyDescent="0.3">
      <c r="A1005" s="108" t="s">
        <v>1788</v>
      </c>
      <c r="B1005" s="108" t="s">
        <v>679</v>
      </c>
      <c r="C1005" s="110" t="s">
        <v>4543</v>
      </c>
      <c r="D1005" s="108" t="s">
        <v>1792</v>
      </c>
      <c r="E1005" s="108"/>
      <c r="F1005" s="109">
        <v>1</v>
      </c>
      <c r="G1005" s="109">
        <v>1</v>
      </c>
      <c r="H1005" s="109" t="b">
        <v>1</v>
      </c>
      <c r="I1005" s="108" t="s">
        <v>3208</v>
      </c>
      <c r="J1005" s="108" t="s">
        <v>4544</v>
      </c>
      <c r="K1005" s="110"/>
    </row>
    <row r="1006" spans="1:11" x14ac:dyDescent="0.3">
      <c r="A1006" s="108" t="s">
        <v>1788</v>
      </c>
      <c r="B1006" s="108" t="s">
        <v>506</v>
      </c>
      <c r="C1006" s="110" t="s">
        <v>4545</v>
      </c>
      <c r="D1006" s="108" t="s">
        <v>1789</v>
      </c>
      <c r="E1006" s="108"/>
      <c r="F1006" s="109">
        <v>1</v>
      </c>
      <c r="G1006" s="109">
        <v>2</v>
      </c>
      <c r="H1006" s="109" t="b">
        <v>1</v>
      </c>
      <c r="I1006" s="108" t="s">
        <v>3208</v>
      </c>
      <c r="J1006" s="108" t="s">
        <v>4546</v>
      </c>
      <c r="K1006" s="110"/>
    </row>
    <row r="1007" spans="1:11" x14ac:dyDescent="0.3">
      <c r="A1007" s="108" t="s">
        <v>1788</v>
      </c>
      <c r="B1007" s="108" t="s">
        <v>506</v>
      </c>
      <c r="C1007" s="110" t="s">
        <v>4545</v>
      </c>
      <c r="D1007" s="108" t="s">
        <v>1789</v>
      </c>
      <c r="E1007" s="108"/>
      <c r="F1007" s="109">
        <v>2</v>
      </c>
      <c r="G1007" s="109">
        <v>2</v>
      </c>
      <c r="H1007" s="109" t="b">
        <v>1</v>
      </c>
      <c r="I1007" s="108" t="s">
        <v>3208</v>
      </c>
      <c r="J1007" s="108" t="s">
        <v>4547</v>
      </c>
      <c r="K1007" s="110"/>
    </row>
    <row r="1008" spans="1:11" x14ac:dyDescent="0.3">
      <c r="A1008" s="108" t="s">
        <v>1788</v>
      </c>
      <c r="B1008" s="108" t="s">
        <v>562</v>
      </c>
      <c r="C1008" s="110" t="s">
        <v>4548</v>
      </c>
      <c r="D1008" s="108" t="s">
        <v>1790</v>
      </c>
      <c r="E1008" s="108"/>
      <c r="F1008" s="109">
        <v>1</v>
      </c>
      <c r="G1008" s="109">
        <v>2</v>
      </c>
      <c r="H1008" s="109" t="b">
        <v>1</v>
      </c>
      <c r="I1008" s="108" t="s">
        <v>3208</v>
      </c>
      <c r="J1008" s="108" t="s">
        <v>4549</v>
      </c>
      <c r="K1008" s="110"/>
    </row>
    <row r="1009" spans="1:11" x14ac:dyDescent="0.3">
      <c r="A1009" s="108" t="s">
        <v>1788</v>
      </c>
      <c r="B1009" s="108" t="s">
        <v>562</v>
      </c>
      <c r="C1009" s="110" t="s">
        <v>4548</v>
      </c>
      <c r="D1009" s="108" t="s">
        <v>1790</v>
      </c>
      <c r="E1009" s="108"/>
      <c r="F1009" s="109">
        <v>2</v>
      </c>
      <c r="G1009" s="109">
        <v>2</v>
      </c>
      <c r="H1009" s="109" t="b">
        <v>1</v>
      </c>
      <c r="I1009" s="108" t="s">
        <v>3208</v>
      </c>
      <c r="J1009" s="108" t="s">
        <v>4550</v>
      </c>
      <c r="K1009" s="110"/>
    </row>
    <row r="1010" spans="1:11" x14ac:dyDescent="0.3">
      <c r="A1010" s="108" t="s">
        <v>1788</v>
      </c>
      <c r="B1010" s="108" t="s">
        <v>525</v>
      </c>
      <c r="C1010" s="110" t="s">
        <v>4551</v>
      </c>
      <c r="D1010" s="108" t="s">
        <v>1573</v>
      </c>
      <c r="E1010" s="108"/>
      <c r="F1010" s="109">
        <v>1</v>
      </c>
      <c r="G1010" s="109">
        <v>1</v>
      </c>
      <c r="H1010" s="109" t="b">
        <v>1</v>
      </c>
      <c r="I1010" s="108" t="s">
        <v>3208</v>
      </c>
      <c r="J1010" s="108" t="s">
        <v>4552</v>
      </c>
      <c r="K1010" s="110"/>
    </row>
    <row r="1011" spans="1:11" x14ac:dyDescent="0.3">
      <c r="A1011" s="108" t="s">
        <v>1788</v>
      </c>
      <c r="B1011" s="108" t="s">
        <v>533</v>
      </c>
      <c r="C1011" s="110" t="s">
        <v>4553</v>
      </c>
      <c r="D1011" s="108" t="s">
        <v>1031</v>
      </c>
      <c r="E1011" s="108"/>
      <c r="F1011" s="109">
        <v>1</v>
      </c>
      <c r="G1011" s="109">
        <v>1</v>
      </c>
      <c r="H1011" s="109" t="b">
        <v>1</v>
      </c>
      <c r="I1011" s="108" t="s">
        <v>3208</v>
      </c>
      <c r="J1011" s="108" t="s">
        <v>4554</v>
      </c>
      <c r="K1011" s="110"/>
    </row>
    <row r="1012" spans="1:11" x14ac:dyDescent="0.3">
      <c r="A1012" s="108" t="s">
        <v>1788</v>
      </c>
      <c r="B1012" s="108" t="s">
        <v>501</v>
      </c>
      <c r="C1012" s="110" t="s">
        <v>4555</v>
      </c>
      <c r="D1012" s="108" t="s">
        <v>1791</v>
      </c>
      <c r="E1012" s="108"/>
      <c r="F1012" s="109">
        <v>1</v>
      </c>
      <c r="G1012" s="109">
        <v>1</v>
      </c>
      <c r="H1012" s="109" t="b">
        <v>1</v>
      </c>
      <c r="I1012" s="108" t="s">
        <v>3208</v>
      </c>
      <c r="J1012" s="108" t="s">
        <v>4556</v>
      </c>
      <c r="K1012" s="110"/>
    </row>
    <row r="1013" spans="1:11" x14ac:dyDescent="0.3">
      <c r="A1013" s="108" t="s">
        <v>1805</v>
      </c>
      <c r="B1013" s="108" t="s">
        <v>1809</v>
      </c>
      <c r="C1013" s="110" t="s">
        <v>4557</v>
      </c>
      <c r="D1013" s="108" t="s">
        <v>1810</v>
      </c>
      <c r="E1013" s="108" t="s">
        <v>3207</v>
      </c>
      <c r="F1013" s="109">
        <v>1</v>
      </c>
      <c r="G1013" s="109">
        <v>2</v>
      </c>
      <c r="H1013" s="109" t="b">
        <v>1</v>
      </c>
      <c r="I1013" s="108" t="s">
        <v>3208</v>
      </c>
      <c r="J1013" s="108" t="s">
        <v>1811</v>
      </c>
      <c r="K1013" s="110"/>
    </row>
    <row r="1014" spans="1:11" x14ac:dyDescent="0.3">
      <c r="A1014" s="108" t="s">
        <v>1805</v>
      </c>
      <c r="B1014" s="108" t="s">
        <v>1809</v>
      </c>
      <c r="C1014" s="110" t="s">
        <v>4557</v>
      </c>
      <c r="D1014" s="108" t="s">
        <v>1810</v>
      </c>
      <c r="E1014" s="108"/>
      <c r="F1014" s="109">
        <v>2</v>
      </c>
      <c r="G1014" s="109">
        <v>2</v>
      </c>
      <c r="H1014" s="109" t="b">
        <v>1</v>
      </c>
      <c r="I1014" s="108" t="s">
        <v>3208</v>
      </c>
      <c r="J1014" s="108" t="s">
        <v>4558</v>
      </c>
      <c r="K1014" s="110">
        <v>1</v>
      </c>
    </row>
    <row r="1015" spans="1:11" x14ac:dyDescent="0.3">
      <c r="A1015" s="108" t="s">
        <v>1805</v>
      </c>
      <c r="B1015" s="108" t="s">
        <v>1806</v>
      </c>
      <c r="C1015" s="110" t="s">
        <v>4559</v>
      </c>
      <c r="D1015" s="108" t="s">
        <v>1807</v>
      </c>
      <c r="E1015" s="108" t="s">
        <v>3207</v>
      </c>
      <c r="F1015" s="109">
        <v>1</v>
      </c>
      <c r="G1015" s="109">
        <v>8</v>
      </c>
      <c r="H1015" s="109" t="b">
        <v>1</v>
      </c>
      <c r="I1015" s="108" t="s">
        <v>3208</v>
      </c>
      <c r="J1015" s="108" t="s">
        <v>1808</v>
      </c>
      <c r="K1015" s="110"/>
    </row>
    <row r="1016" spans="1:11" x14ac:dyDescent="0.3">
      <c r="A1016" s="108" t="s">
        <v>1805</v>
      </c>
      <c r="B1016" s="108" t="s">
        <v>1806</v>
      </c>
      <c r="C1016" s="110" t="s">
        <v>4559</v>
      </c>
      <c r="D1016" s="108" t="s">
        <v>1807</v>
      </c>
      <c r="E1016" s="108"/>
      <c r="F1016" s="109">
        <v>2</v>
      </c>
      <c r="G1016" s="109">
        <v>8</v>
      </c>
      <c r="H1016" s="109" t="b">
        <v>1</v>
      </c>
      <c r="I1016" s="108" t="s">
        <v>3208</v>
      </c>
      <c r="J1016" s="108" t="s">
        <v>4560</v>
      </c>
      <c r="K1016" s="110"/>
    </row>
    <row r="1017" spans="1:11" x14ac:dyDescent="0.3">
      <c r="A1017" s="108" t="s">
        <v>1805</v>
      </c>
      <c r="B1017" s="108" t="s">
        <v>1806</v>
      </c>
      <c r="C1017" s="110" t="s">
        <v>4559</v>
      </c>
      <c r="D1017" s="108" t="s">
        <v>1807</v>
      </c>
      <c r="E1017" s="108"/>
      <c r="F1017" s="109">
        <v>3</v>
      </c>
      <c r="G1017" s="109">
        <v>8</v>
      </c>
      <c r="H1017" s="109" t="b">
        <v>1</v>
      </c>
      <c r="I1017" s="108" t="s">
        <v>3208</v>
      </c>
      <c r="J1017" s="108" t="s">
        <v>4561</v>
      </c>
      <c r="K1017" s="110">
        <v>1</v>
      </c>
    </row>
    <row r="1018" spans="1:11" x14ac:dyDescent="0.3">
      <c r="A1018" s="108" t="s">
        <v>1805</v>
      </c>
      <c r="B1018" s="108" t="s">
        <v>1806</v>
      </c>
      <c r="C1018" s="110" t="s">
        <v>4559</v>
      </c>
      <c r="D1018" s="108" t="s">
        <v>1807</v>
      </c>
      <c r="E1018" s="108"/>
      <c r="F1018" s="109">
        <v>4</v>
      </c>
      <c r="G1018" s="109">
        <v>8</v>
      </c>
      <c r="H1018" s="109" t="b">
        <v>1</v>
      </c>
      <c r="I1018" s="108" t="s">
        <v>3208</v>
      </c>
      <c r="J1018" s="108" t="s">
        <v>4562</v>
      </c>
      <c r="K1018" s="110">
        <v>1</v>
      </c>
    </row>
    <row r="1019" spans="1:11" x14ac:dyDescent="0.3">
      <c r="A1019" s="108" t="s">
        <v>1805</v>
      </c>
      <c r="B1019" s="108" t="s">
        <v>1806</v>
      </c>
      <c r="C1019" s="110" t="s">
        <v>4559</v>
      </c>
      <c r="D1019" s="108" t="s">
        <v>1807</v>
      </c>
      <c r="E1019" s="108"/>
      <c r="F1019" s="109">
        <v>5</v>
      </c>
      <c r="G1019" s="109">
        <v>8</v>
      </c>
      <c r="H1019" s="109" t="b">
        <v>1</v>
      </c>
      <c r="I1019" s="108" t="s">
        <v>3208</v>
      </c>
      <c r="J1019" s="108" t="s">
        <v>4563</v>
      </c>
      <c r="K1019" s="110"/>
    </row>
    <row r="1020" spans="1:11" x14ac:dyDescent="0.3">
      <c r="A1020" s="108" t="s">
        <v>1805</v>
      </c>
      <c r="B1020" s="108" t="s">
        <v>1806</v>
      </c>
      <c r="C1020" s="110" t="s">
        <v>4559</v>
      </c>
      <c r="D1020" s="108" t="s">
        <v>1807</v>
      </c>
      <c r="E1020" s="108"/>
      <c r="F1020" s="109">
        <v>6</v>
      </c>
      <c r="G1020" s="109">
        <v>8</v>
      </c>
      <c r="H1020" s="109" t="b">
        <v>1</v>
      </c>
      <c r="I1020" s="108" t="s">
        <v>3208</v>
      </c>
      <c r="J1020" s="108" t="s">
        <v>4564</v>
      </c>
      <c r="K1020" s="110"/>
    </row>
    <row r="1021" spans="1:11" x14ac:dyDescent="0.3">
      <c r="A1021" s="108" t="s">
        <v>1805</v>
      </c>
      <c r="B1021" s="108" t="s">
        <v>1806</v>
      </c>
      <c r="C1021" s="110" t="s">
        <v>4559</v>
      </c>
      <c r="D1021" s="108" t="s">
        <v>1807</v>
      </c>
      <c r="E1021" s="108"/>
      <c r="F1021" s="109">
        <v>7</v>
      </c>
      <c r="G1021" s="109">
        <v>8</v>
      </c>
      <c r="H1021" s="109" t="b">
        <v>1</v>
      </c>
      <c r="I1021" s="108" t="s">
        <v>3208</v>
      </c>
      <c r="J1021" s="108" t="s">
        <v>4565</v>
      </c>
      <c r="K1021" s="110"/>
    </row>
    <row r="1022" spans="1:11" x14ac:dyDescent="0.3">
      <c r="A1022" s="108" t="s">
        <v>1805</v>
      </c>
      <c r="B1022" s="108" t="s">
        <v>1806</v>
      </c>
      <c r="C1022" s="110" t="s">
        <v>4559</v>
      </c>
      <c r="D1022" s="108" t="s">
        <v>1807</v>
      </c>
      <c r="E1022" s="108"/>
      <c r="F1022" s="109">
        <v>8</v>
      </c>
      <c r="G1022" s="109">
        <v>8</v>
      </c>
      <c r="H1022" s="109" t="b">
        <v>1</v>
      </c>
      <c r="I1022" s="108" t="s">
        <v>3208</v>
      </c>
      <c r="J1022" s="108" t="s">
        <v>4566</v>
      </c>
      <c r="K1022" s="110">
        <v>1</v>
      </c>
    </row>
    <row r="1023" spans="1:11" x14ac:dyDescent="0.3">
      <c r="A1023" s="108" t="s">
        <v>1805</v>
      </c>
      <c r="B1023" s="108" t="s">
        <v>772</v>
      </c>
      <c r="C1023" s="110" t="s">
        <v>4567</v>
      </c>
      <c r="D1023" s="108" t="s">
        <v>1812</v>
      </c>
      <c r="E1023" s="108" t="s">
        <v>3207</v>
      </c>
      <c r="F1023" s="109">
        <v>1</v>
      </c>
      <c r="G1023" s="109">
        <v>2</v>
      </c>
      <c r="H1023" s="109" t="b">
        <v>1</v>
      </c>
      <c r="I1023" s="108" t="s">
        <v>3208</v>
      </c>
      <c r="J1023" s="108" t="s">
        <v>1813</v>
      </c>
      <c r="K1023" s="110">
        <v>1</v>
      </c>
    </row>
    <row r="1024" spans="1:11" x14ac:dyDescent="0.3">
      <c r="A1024" s="108" t="s">
        <v>1805</v>
      </c>
      <c r="B1024" s="108" t="s">
        <v>772</v>
      </c>
      <c r="C1024" s="110" t="s">
        <v>4567</v>
      </c>
      <c r="D1024" s="108" t="s">
        <v>1812</v>
      </c>
      <c r="E1024" s="108"/>
      <c r="F1024" s="109">
        <v>2</v>
      </c>
      <c r="G1024" s="109">
        <v>2</v>
      </c>
      <c r="H1024" s="109" t="b">
        <v>1</v>
      </c>
      <c r="I1024" s="108" t="s">
        <v>3208</v>
      </c>
      <c r="J1024" s="108" t="s">
        <v>4568</v>
      </c>
      <c r="K1024" s="110"/>
    </row>
    <row r="1025" spans="1:11" x14ac:dyDescent="0.3">
      <c r="A1025" s="108" t="s">
        <v>1816</v>
      </c>
      <c r="B1025" s="108" t="s">
        <v>495</v>
      </c>
      <c r="C1025" s="110" t="s">
        <v>4569</v>
      </c>
      <c r="D1025" s="108" t="s">
        <v>1120</v>
      </c>
      <c r="E1025" s="108"/>
      <c r="F1025" s="109">
        <v>1</v>
      </c>
      <c r="G1025" s="109">
        <v>1</v>
      </c>
      <c r="H1025" s="109" t="b">
        <v>1</v>
      </c>
      <c r="I1025" s="108" t="s">
        <v>3208</v>
      </c>
      <c r="J1025" s="108" t="s">
        <v>4570</v>
      </c>
      <c r="K1025" s="110"/>
    </row>
    <row r="1026" spans="1:11" x14ac:dyDescent="0.3">
      <c r="A1026" s="108" t="s">
        <v>1816</v>
      </c>
      <c r="B1026" s="108" t="s">
        <v>679</v>
      </c>
      <c r="C1026" s="110" t="s">
        <v>4571</v>
      </c>
      <c r="D1026" s="108" t="s">
        <v>1821</v>
      </c>
      <c r="E1026" s="108"/>
      <c r="F1026" s="109">
        <v>1</v>
      </c>
      <c r="G1026" s="109">
        <v>1</v>
      </c>
      <c r="H1026" s="109" t="b">
        <v>1</v>
      </c>
      <c r="I1026" s="108" t="s">
        <v>3208</v>
      </c>
      <c r="J1026" s="108" t="s">
        <v>4572</v>
      </c>
      <c r="K1026" s="110"/>
    </row>
    <row r="1027" spans="1:11" x14ac:dyDescent="0.3">
      <c r="A1027" s="108" t="s">
        <v>1816</v>
      </c>
      <c r="B1027" s="108" t="s">
        <v>575</v>
      </c>
      <c r="C1027" s="110" t="s">
        <v>4573</v>
      </c>
      <c r="D1027" s="108" t="s">
        <v>1822</v>
      </c>
      <c r="E1027" s="108" t="s">
        <v>3207</v>
      </c>
      <c r="F1027" s="109">
        <v>1</v>
      </c>
      <c r="G1027" s="109">
        <v>1</v>
      </c>
      <c r="H1027" s="109" t="b">
        <v>1</v>
      </c>
      <c r="I1027" s="108" t="s">
        <v>3208</v>
      </c>
      <c r="J1027" s="108" t="s">
        <v>4574</v>
      </c>
      <c r="K1027" s="110"/>
    </row>
    <row r="1028" spans="1:11" x14ac:dyDescent="0.3">
      <c r="A1028" s="108" t="s">
        <v>1816</v>
      </c>
      <c r="B1028" s="108" t="s">
        <v>525</v>
      </c>
      <c r="C1028" s="110" t="s">
        <v>4575</v>
      </c>
      <c r="D1028" s="108" t="s">
        <v>1817</v>
      </c>
      <c r="E1028" s="108" t="s">
        <v>3207</v>
      </c>
      <c r="F1028" s="109">
        <v>1</v>
      </c>
      <c r="G1028" s="109">
        <v>5</v>
      </c>
      <c r="H1028" s="109" t="b">
        <v>1</v>
      </c>
      <c r="I1028" s="108" t="s">
        <v>3208</v>
      </c>
      <c r="J1028" s="108" t="s">
        <v>1818</v>
      </c>
      <c r="K1028" s="110"/>
    </row>
    <row r="1029" spans="1:11" x14ac:dyDescent="0.3">
      <c r="A1029" s="108" t="s">
        <v>1816</v>
      </c>
      <c r="B1029" s="108" t="s">
        <v>525</v>
      </c>
      <c r="C1029" s="110" t="s">
        <v>4575</v>
      </c>
      <c r="D1029" s="108" t="s">
        <v>1817</v>
      </c>
      <c r="E1029" s="108"/>
      <c r="F1029" s="109">
        <v>2</v>
      </c>
      <c r="G1029" s="109">
        <v>5</v>
      </c>
      <c r="H1029" s="109" t="b">
        <v>1</v>
      </c>
      <c r="I1029" s="108" t="s">
        <v>3208</v>
      </c>
      <c r="J1029" s="108" t="s">
        <v>4576</v>
      </c>
      <c r="K1029" s="110"/>
    </row>
    <row r="1030" spans="1:11" x14ac:dyDescent="0.3">
      <c r="A1030" s="108" t="s">
        <v>1816</v>
      </c>
      <c r="B1030" s="108" t="s">
        <v>525</v>
      </c>
      <c r="C1030" s="110" t="s">
        <v>4575</v>
      </c>
      <c r="D1030" s="108" t="s">
        <v>1817</v>
      </c>
      <c r="E1030" s="108"/>
      <c r="F1030" s="109">
        <v>3</v>
      </c>
      <c r="G1030" s="109">
        <v>5</v>
      </c>
      <c r="H1030" s="109" t="b">
        <v>1</v>
      </c>
      <c r="I1030" s="108" t="s">
        <v>3208</v>
      </c>
      <c r="J1030" s="108" t="s">
        <v>4577</v>
      </c>
      <c r="K1030" s="110"/>
    </row>
    <row r="1031" spans="1:11" x14ac:dyDescent="0.3">
      <c r="A1031" s="108" t="s">
        <v>1816</v>
      </c>
      <c r="B1031" s="108" t="s">
        <v>525</v>
      </c>
      <c r="C1031" s="110" t="s">
        <v>4575</v>
      </c>
      <c r="D1031" s="108" t="s">
        <v>1817</v>
      </c>
      <c r="E1031" s="108"/>
      <c r="F1031" s="109">
        <v>4</v>
      </c>
      <c r="G1031" s="109">
        <v>5</v>
      </c>
      <c r="H1031" s="109" t="b">
        <v>1</v>
      </c>
      <c r="I1031" s="108" t="s">
        <v>3208</v>
      </c>
      <c r="J1031" s="108" t="s">
        <v>4578</v>
      </c>
      <c r="K1031" s="110"/>
    </row>
    <row r="1032" spans="1:11" x14ac:dyDescent="0.3">
      <c r="A1032" s="108" t="s">
        <v>1816</v>
      </c>
      <c r="B1032" s="108" t="s">
        <v>525</v>
      </c>
      <c r="C1032" s="110" t="s">
        <v>4575</v>
      </c>
      <c r="D1032" s="108" t="s">
        <v>1817</v>
      </c>
      <c r="E1032" s="108"/>
      <c r="F1032" s="109">
        <v>5</v>
      </c>
      <c r="G1032" s="109">
        <v>5</v>
      </c>
      <c r="H1032" s="109" t="b">
        <v>1</v>
      </c>
      <c r="I1032" s="108" t="s">
        <v>3208</v>
      </c>
      <c r="J1032" s="108" t="s">
        <v>4579</v>
      </c>
      <c r="K1032" s="110"/>
    </row>
    <row r="1033" spans="1:11" x14ac:dyDescent="0.3">
      <c r="A1033" s="108" t="s">
        <v>1816</v>
      </c>
      <c r="B1033" s="108" t="s">
        <v>501</v>
      </c>
      <c r="C1033" s="110" t="s">
        <v>4580</v>
      </c>
      <c r="D1033" s="108" t="s">
        <v>1823</v>
      </c>
      <c r="E1033" s="108"/>
      <c r="F1033" s="109">
        <v>1</v>
      </c>
      <c r="G1033" s="109">
        <v>1</v>
      </c>
      <c r="H1033" s="109" t="b">
        <v>1</v>
      </c>
      <c r="I1033" s="108" t="s">
        <v>3208</v>
      </c>
      <c r="J1033" s="108" t="s">
        <v>4581</v>
      </c>
      <c r="K1033" s="110"/>
    </row>
    <row r="1034" spans="1:11" x14ac:dyDescent="0.3">
      <c r="A1034" s="108" t="s">
        <v>1816</v>
      </c>
      <c r="B1034" s="108" t="s">
        <v>583</v>
      </c>
      <c r="C1034" s="110" t="s">
        <v>4582</v>
      </c>
      <c r="D1034" s="108" t="s">
        <v>1819</v>
      </c>
      <c r="E1034" s="108" t="s">
        <v>3207</v>
      </c>
      <c r="F1034" s="109">
        <v>1</v>
      </c>
      <c r="G1034" s="109">
        <v>2</v>
      </c>
      <c r="H1034" s="109" t="b">
        <v>1</v>
      </c>
      <c r="I1034" s="108" t="s">
        <v>3208</v>
      </c>
      <c r="J1034" s="108" t="s">
        <v>1820</v>
      </c>
      <c r="K1034" s="110"/>
    </row>
    <row r="1035" spans="1:11" x14ac:dyDescent="0.3">
      <c r="A1035" s="108" t="s">
        <v>1816</v>
      </c>
      <c r="B1035" s="108" t="s">
        <v>583</v>
      </c>
      <c r="C1035" s="110" t="s">
        <v>4582</v>
      </c>
      <c r="D1035" s="108" t="s">
        <v>1819</v>
      </c>
      <c r="E1035" s="108"/>
      <c r="F1035" s="109">
        <v>2</v>
      </c>
      <c r="G1035" s="109">
        <v>2</v>
      </c>
      <c r="H1035" s="109" t="b">
        <v>1</v>
      </c>
      <c r="I1035" s="108" t="s">
        <v>3208</v>
      </c>
      <c r="J1035" s="108" t="s">
        <v>4583</v>
      </c>
      <c r="K1035" s="110"/>
    </row>
    <row r="1036" spans="1:11" x14ac:dyDescent="0.3">
      <c r="A1036" s="108" t="s">
        <v>1824</v>
      </c>
      <c r="B1036" s="108" t="s">
        <v>820</v>
      </c>
      <c r="C1036" s="110" t="s">
        <v>4584</v>
      </c>
      <c r="D1036" s="108" t="s">
        <v>1828</v>
      </c>
      <c r="E1036" s="108" t="s">
        <v>3207</v>
      </c>
      <c r="F1036" s="109">
        <v>1</v>
      </c>
      <c r="G1036" s="109">
        <v>1</v>
      </c>
      <c r="H1036" s="109" t="b">
        <v>1</v>
      </c>
      <c r="I1036" s="108" t="s">
        <v>3208</v>
      </c>
      <c r="J1036" s="108" t="s">
        <v>1829</v>
      </c>
      <c r="K1036" s="110"/>
    </row>
    <row r="1037" spans="1:11" x14ac:dyDescent="0.3">
      <c r="A1037" s="108" t="s">
        <v>1824</v>
      </c>
      <c r="B1037" s="108" t="s">
        <v>562</v>
      </c>
      <c r="C1037" s="110" t="s">
        <v>4585</v>
      </c>
      <c r="D1037" s="108" t="s">
        <v>1404</v>
      </c>
      <c r="E1037" s="108"/>
      <c r="F1037" s="109">
        <v>1</v>
      </c>
      <c r="G1037" s="109">
        <v>1</v>
      </c>
      <c r="H1037" s="109" t="b">
        <v>1</v>
      </c>
      <c r="I1037" s="108" t="s">
        <v>3208</v>
      </c>
      <c r="J1037" s="108" t="s">
        <v>4586</v>
      </c>
      <c r="K1037" s="110"/>
    </row>
    <row r="1038" spans="1:11" x14ac:dyDescent="0.3">
      <c r="A1038" s="108" t="s">
        <v>1824</v>
      </c>
      <c r="B1038" s="108" t="s">
        <v>522</v>
      </c>
      <c r="C1038" s="110" t="s">
        <v>4587</v>
      </c>
      <c r="D1038" s="108" t="s">
        <v>528</v>
      </c>
      <c r="E1038" s="108"/>
      <c r="F1038" s="109">
        <v>1</v>
      </c>
      <c r="G1038" s="109">
        <v>1</v>
      </c>
      <c r="H1038" s="109" t="b">
        <v>1</v>
      </c>
      <c r="I1038" s="108" t="s">
        <v>3208</v>
      </c>
      <c r="J1038" s="108" t="s">
        <v>4588</v>
      </c>
      <c r="K1038" s="110"/>
    </row>
    <row r="1039" spans="1:11" x14ac:dyDescent="0.3">
      <c r="A1039" s="108" t="s">
        <v>1824</v>
      </c>
      <c r="B1039" s="108" t="s">
        <v>1825</v>
      </c>
      <c r="C1039" s="110" t="s">
        <v>4589</v>
      </c>
      <c r="D1039" s="108" t="s">
        <v>853</v>
      </c>
      <c r="E1039" s="108"/>
      <c r="F1039" s="109">
        <v>1</v>
      </c>
      <c r="G1039" s="109">
        <v>1</v>
      </c>
      <c r="H1039" s="109" t="b">
        <v>1</v>
      </c>
      <c r="I1039" s="108" t="s">
        <v>3208</v>
      </c>
      <c r="J1039" s="108" t="s">
        <v>4590</v>
      </c>
      <c r="K1039" s="110"/>
    </row>
    <row r="1040" spans="1:11" x14ac:dyDescent="0.3">
      <c r="A1040" s="108" t="s">
        <v>1824</v>
      </c>
      <c r="B1040" s="108" t="s">
        <v>645</v>
      </c>
      <c r="C1040" s="110" t="s">
        <v>4591</v>
      </c>
      <c r="D1040" s="108" t="s">
        <v>1073</v>
      </c>
      <c r="E1040" s="108"/>
      <c r="F1040" s="109">
        <v>1</v>
      </c>
      <c r="G1040" s="109">
        <v>1</v>
      </c>
      <c r="H1040" s="109" t="b">
        <v>1</v>
      </c>
      <c r="I1040" s="108" t="s">
        <v>3208</v>
      </c>
      <c r="J1040" s="108" t="s">
        <v>4592</v>
      </c>
      <c r="K1040" s="110"/>
    </row>
    <row r="1041" spans="1:11" x14ac:dyDescent="0.3">
      <c r="A1041" s="108" t="s">
        <v>1824</v>
      </c>
      <c r="B1041" s="108" t="s">
        <v>533</v>
      </c>
      <c r="C1041" s="110" t="s">
        <v>4593</v>
      </c>
      <c r="D1041" s="108" t="s">
        <v>1591</v>
      </c>
      <c r="E1041" s="108"/>
      <c r="F1041" s="109">
        <v>1</v>
      </c>
      <c r="G1041" s="109">
        <v>1</v>
      </c>
      <c r="H1041" s="109" t="b">
        <v>1</v>
      </c>
      <c r="I1041" s="108" t="s">
        <v>3208</v>
      </c>
      <c r="J1041" s="108" t="s">
        <v>4594</v>
      </c>
      <c r="K1041" s="110"/>
    </row>
    <row r="1042" spans="1:11" x14ac:dyDescent="0.3">
      <c r="A1042" s="108" t="s">
        <v>1824</v>
      </c>
      <c r="B1042" s="108" t="s">
        <v>501</v>
      </c>
      <c r="C1042" s="110" t="s">
        <v>4595</v>
      </c>
      <c r="D1042" s="108" t="s">
        <v>1830</v>
      </c>
      <c r="E1042" s="108" t="s">
        <v>3207</v>
      </c>
      <c r="F1042" s="109">
        <v>1</v>
      </c>
      <c r="G1042" s="109">
        <v>1</v>
      </c>
      <c r="H1042" s="109" t="b">
        <v>1</v>
      </c>
      <c r="I1042" s="108" t="s">
        <v>3208</v>
      </c>
      <c r="J1042" s="108" t="s">
        <v>1831</v>
      </c>
      <c r="K1042" s="110"/>
    </row>
    <row r="1043" spans="1:11" x14ac:dyDescent="0.3">
      <c r="A1043" s="108" t="s">
        <v>1824</v>
      </c>
      <c r="B1043" s="108" t="s">
        <v>1826</v>
      </c>
      <c r="C1043" s="110" t="s">
        <v>4596</v>
      </c>
      <c r="D1043" s="108" t="s">
        <v>1827</v>
      </c>
      <c r="E1043" s="108"/>
      <c r="F1043" s="109">
        <v>1</v>
      </c>
      <c r="G1043" s="109">
        <v>1</v>
      </c>
      <c r="H1043" s="109" t="b">
        <v>1</v>
      </c>
      <c r="I1043" s="108" t="s">
        <v>3208</v>
      </c>
      <c r="J1043" s="108" t="s">
        <v>4597</v>
      </c>
      <c r="K1043" s="110"/>
    </row>
    <row r="1044" spans="1:11" x14ac:dyDescent="0.3">
      <c r="A1044" s="108" t="s">
        <v>1824</v>
      </c>
      <c r="B1044" s="108" t="s">
        <v>583</v>
      </c>
      <c r="C1044" s="110" t="s">
        <v>4598</v>
      </c>
      <c r="D1044" s="108" t="s">
        <v>915</v>
      </c>
      <c r="E1044" s="108"/>
      <c r="F1044" s="109">
        <v>1</v>
      </c>
      <c r="G1044" s="109">
        <v>1</v>
      </c>
      <c r="H1044" s="109" t="b">
        <v>1</v>
      </c>
      <c r="I1044" s="108" t="s">
        <v>3208</v>
      </c>
      <c r="J1044" s="108" t="s">
        <v>4599</v>
      </c>
      <c r="K1044" s="110"/>
    </row>
    <row r="1045" spans="1:11" x14ac:dyDescent="0.3">
      <c r="A1045" s="108" t="s">
        <v>1832</v>
      </c>
      <c r="B1045" s="108" t="s">
        <v>530</v>
      </c>
      <c r="C1045" s="110" t="s">
        <v>4600</v>
      </c>
      <c r="D1045" s="108" t="s">
        <v>1178</v>
      </c>
      <c r="E1045" s="108"/>
      <c r="F1045" s="109">
        <v>1</v>
      </c>
      <c r="G1045" s="109">
        <v>1</v>
      </c>
      <c r="H1045" s="109" t="b">
        <v>1</v>
      </c>
      <c r="I1045" s="108" t="s">
        <v>3208</v>
      </c>
      <c r="J1045" s="108" t="s">
        <v>4601</v>
      </c>
      <c r="K1045" s="110"/>
    </row>
    <row r="1046" spans="1:11" x14ac:dyDescent="0.3">
      <c r="A1046" s="108" t="s">
        <v>1832</v>
      </c>
      <c r="B1046" s="108" t="s">
        <v>920</v>
      </c>
      <c r="C1046" s="110" t="s">
        <v>4602</v>
      </c>
      <c r="D1046" s="108" t="s">
        <v>1835</v>
      </c>
      <c r="E1046" s="108"/>
      <c r="F1046" s="109">
        <v>1</v>
      </c>
      <c r="G1046" s="109">
        <v>2</v>
      </c>
      <c r="H1046" s="109" t="b">
        <v>1</v>
      </c>
      <c r="I1046" s="108" t="s">
        <v>3208</v>
      </c>
      <c r="J1046" s="108" t="s">
        <v>1837</v>
      </c>
      <c r="K1046" s="110"/>
    </row>
    <row r="1047" spans="1:11" x14ac:dyDescent="0.3">
      <c r="A1047" s="108" t="s">
        <v>1832</v>
      </c>
      <c r="B1047" s="108" t="s">
        <v>920</v>
      </c>
      <c r="C1047" s="110" t="s">
        <v>4602</v>
      </c>
      <c r="D1047" s="108" t="s">
        <v>1835</v>
      </c>
      <c r="E1047" s="108"/>
      <c r="F1047" s="109">
        <v>2</v>
      </c>
      <c r="G1047" s="109">
        <v>2</v>
      </c>
      <c r="H1047" s="109" t="b">
        <v>1</v>
      </c>
      <c r="I1047" s="108" t="s">
        <v>3208</v>
      </c>
      <c r="J1047" s="108" t="s">
        <v>4603</v>
      </c>
      <c r="K1047" s="110"/>
    </row>
    <row r="1048" spans="1:11" x14ac:dyDescent="0.3">
      <c r="A1048" s="108" t="s">
        <v>1832</v>
      </c>
      <c r="B1048" s="108" t="s">
        <v>572</v>
      </c>
      <c r="C1048" s="110" t="s">
        <v>4604</v>
      </c>
      <c r="D1048" s="108" t="s">
        <v>950</v>
      </c>
      <c r="E1048" s="108" t="s">
        <v>3207</v>
      </c>
      <c r="F1048" s="109">
        <v>1</v>
      </c>
      <c r="G1048" s="109">
        <v>1</v>
      </c>
      <c r="H1048" s="109" t="b">
        <v>1</v>
      </c>
      <c r="I1048" s="108" t="s">
        <v>3208</v>
      </c>
      <c r="J1048" s="108" t="s">
        <v>1837</v>
      </c>
      <c r="K1048" s="110"/>
    </row>
    <row r="1049" spans="1:11" x14ac:dyDescent="0.3">
      <c r="A1049" s="108" t="s">
        <v>1832</v>
      </c>
      <c r="B1049" s="108" t="s">
        <v>525</v>
      </c>
      <c r="C1049" s="110" t="s">
        <v>4605</v>
      </c>
      <c r="D1049" s="108" t="s">
        <v>1834</v>
      </c>
      <c r="E1049" s="108"/>
      <c r="F1049" s="109">
        <v>1</v>
      </c>
      <c r="G1049" s="109">
        <v>2</v>
      </c>
      <c r="H1049" s="109" t="b">
        <v>1</v>
      </c>
      <c r="I1049" s="108" t="s">
        <v>3208</v>
      </c>
      <c r="J1049" s="108" t="s">
        <v>4606</v>
      </c>
      <c r="K1049" s="110"/>
    </row>
    <row r="1050" spans="1:11" x14ac:dyDescent="0.3">
      <c r="A1050" s="108" t="s">
        <v>1832</v>
      </c>
      <c r="B1050" s="108" t="s">
        <v>525</v>
      </c>
      <c r="C1050" s="110" t="s">
        <v>4605</v>
      </c>
      <c r="D1050" s="108" t="s">
        <v>1834</v>
      </c>
      <c r="E1050" s="108"/>
      <c r="F1050" s="109">
        <v>2</v>
      </c>
      <c r="G1050" s="109">
        <v>2</v>
      </c>
      <c r="H1050" s="109" t="b">
        <v>1</v>
      </c>
      <c r="I1050" s="108" t="s">
        <v>3208</v>
      </c>
      <c r="J1050" s="108" t="s">
        <v>4607</v>
      </c>
      <c r="K1050" s="110"/>
    </row>
    <row r="1051" spans="1:11" x14ac:dyDescent="0.3">
      <c r="A1051" s="108" t="s">
        <v>1832</v>
      </c>
      <c r="B1051" s="108" t="s">
        <v>520</v>
      </c>
      <c r="C1051" s="110" t="s">
        <v>4608</v>
      </c>
      <c r="D1051" s="108" t="s">
        <v>1836</v>
      </c>
      <c r="E1051" s="108"/>
      <c r="F1051" s="109">
        <v>1</v>
      </c>
      <c r="G1051" s="109">
        <v>1</v>
      </c>
      <c r="H1051" s="109" t="b">
        <v>1</v>
      </c>
      <c r="I1051" s="108" t="s">
        <v>3208</v>
      </c>
      <c r="J1051" s="108" t="s">
        <v>4609</v>
      </c>
      <c r="K1051" s="110"/>
    </row>
    <row r="1052" spans="1:11" x14ac:dyDescent="0.3">
      <c r="A1052" s="108" t="s">
        <v>1832</v>
      </c>
      <c r="B1052" s="108" t="s">
        <v>755</v>
      </c>
      <c r="C1052" s="110" t="s">
        <v>4610</v>
      </c>
      <c r="D1052" s="108" t="s">
        <v>1833</v>
      </c>
      <c r="E1052" s="108"/>
      <c r="F1052" s="109">
        <v>1</v>
      </c>
      <c r="G1052" s="109">
        <v>2</v>
      </c>
      <c r="H1052" s="109" t="b">
        <v>1</v>
      </c>
      <c r="I1052" s="108" t="s">
        <v>3208</v>
      </c>
      <c r="J1052" s="108" t="s">
        <v>4611</v>
      </c>
      <c r="K1052" s="110"/>
    </row>
    <row r="1053" spans="1:11" x14ac:dyDescent="0.3">
      <c r="A1053" s="108" t="s">
        <v>1832</v>
      </c>
      <c r="B1053" s="108" t="s">
        <v>755</v>
      </c>
      <c r="C1053" s="110" t="s">
        <v>4610</v>
      </c>
      <c r="D1053" s="108" t="s">
        <v>1833</v>
      </c>
      <c r="E1053" s="108"/>
      <c r="F1053" s="109">
        <v>2</v>
      </c>
      <c r="G1053" s="109">
        <v>2</v>
      </c>
      <c r="H1053" s="109" t="b">
        <v>1</v>
      </c>
      <c r="I1053" s="108" t="s">
        <v>3208</v>
      </c>
      <c r="J1053" s="108" t="s">
        <v>4612</v>
      </c>
      <c r="K1053" s="110"/>
    </row>
    <row r="1054" spans="1:11" x14ac:dyDescent="0.3">
      <c r="A1054" s="108" t="s">
        <v>1844</v>
      </c>
      <c r="B1054" s="108" t="s">
        <v>925</v>
      </c>
      <c r="C1054" s="110" t="s">
        <v>4613</v>
      </c>
      <c r="D1054" s="108" t="s">
        <v>1845</v>
      </c>
      <c r="E1054" s="108"/>
      <c r="F1054" s="109">
        <v>1</v>
      </c>
      <c r="G1054" s="109">
        <v>1</v>
      </c>
      <c r="H1054" s="109" t="b">
        <v>1</v>
      </c>
      <c r="I1054" s="108" t="s">
        <v>3208</v>
      </c>
      <c r="J1054" s="108" t="s">
        <v>4614</v>
      </c>
      <c r="K1054" s="110"/>
    </row>
    <row r="1055" spans="1:11" x14ac:dyDescent="0.3">
      <c r="A1055" s="108" t="s">
        <v>1844</v>
      </c>
      <c r="B1055" s="108" t="s">
        <v>1277</v>
      </c>
      <c r="C1055" s="110" t="s">
        <v>4615</v>
      </c>
      <c r="D1055" s="108" t="s">
        <v>1118</v>
      </c>
      <c r="E1055" s="108"/>
      <c r="F1055" s="109">
        <v>1</v>
      </c>
      <c r="G1055" s="109">
        <v>1</v>
      </c>
      <c r="H1055" s="109" t="b">
        <v>1</v>
      </c>
      <c r="I1055" s="108" t="s">
        <v>3208</v>
      </c>
      <c r="J1055" s="108" t="s">
        <v>4616</v>
      </c>
      <c r="K1055" s="110"/>
    </row>
    <row r="1056" spans="1:11" x14ac:dyDescent="0.3">
      <c r="A1056" s="108" t="s">
        <v>1844</v>
      </c>
      <c r="B1056" s="108" t="s">
        <v>522</v>
      </c>
      <c r="C1056" s="110" t="s">
        <v>4617</v>
      </c>
      <c r="D1056" s="108" t="s">
        <v>1847</v>
      </c>
      <c r="E1056" s="108"/>
      <c r="F1056" s="109">
        <v>1</v>
      </c>
      <c r="G1056" s="109">
        <v>1</v>
      </c>
      <c r="H1056" s="109" t="b">
        <v>1</v>
      </c>
      <c r="I1056" s="108" t="s">
        <v>3208</v>
      </c>
      <c r="J1056" s="108" t="s">
        <v>4618</v>
      </c>
      <c r="K1056" s="110"/>
    </row>
    <row r="1057" spans="1:11" x14ac:dyDescent="0.3">
      <c r="A1057" s="108" t="s">
        <v>1844</v>
      </c>
      <c r="B1057" s="108" t="s">
        <v>1825</v>
      </c>
      <c r="C1057" s="110" t="s">
        <v>4619</v>
      </c>
      <c r="D1057" s="108" t="s">
        <v>1848</v>
      </c>
      <c r="E1057" s="108"/>
      <c r="F1057" s="109">
        <v>1</v>
      </c>
      <c r="G1057" s="109">
        <v>1</v>
      </c>
      <c r="H1057" s="109" t="b">
        <v>1</v>
      </c>
      <c r="I1057" s="108" t="s">
        <v>3208</v>
      </c>
      <c r="J1057" s="108" t="s">
        <v>4620</v>
      </c>
      <c r="K1057" s="110"/>
    </row>
    <row r="1058" spans="1:11" x14ac:dyDescent="0.3">
      <c r="A1058" s="108" t="s">
        <v>1844</v>
      </c>
      <c r="B1058" s="108" t="s">
        <v>525</v>
      </c>
      <c r="C1058" s="110" t="s">
        <v>4621</v>
      </c>
      <c r="D1058" s="108" t="s">
        <v>1591</v>
      </c>
      <c r="E1058" s="108"/>
      <c r="F1058" s="109">
        <v>1</v>
      </c>
      <c r="G1058" s="109">
        <v>1</v>
      </c>
      <c r="H1058" s="109" t="b">
        <v>1</v>
      </c>
      <c r="I1058" s="108" t="s">
        <v>3208</v>
      </c>
      <c r="J1058" s="108" t="s">
        <v>4622</v>
      </c>
      <c r="K1058" s="110"/>
    </row>
    <row r="1059" spans="1:11" x14ac:dyDescent="0.3">
      <c r="A1059" s="108" t="s">
        <v>1844</v>
      </c>
      <c r="B1059" s="108" t="s">
        <v>1846</v>
      </c>
      <c r="C1059" s="110" t="s">
        <v>4623</v>
      </c>
      <c r="D1059" s="108" t="s">
        <v>1136</v>
      </c>
      <c r="E1059" s="108"/>
      <c r="F1059" s="109">
        <v>1</v>
      </c>
      <c r="G1059" s="109">
        <v>1</v>
      </c>
      <c r="H1059" s="109" t="b">
        <v>1</v>
      </c>
      <c r="I1059" s="108" t="s">
        <v>3208</v>
      </c>
      <c r="J1059" s="108" t="s">
        <v>4624</v>
      </c>
      <c r="K1059" s="110"/>
    </row>
    <row r="1060" spans="1:11" x14ac:dyDescent="0.3">
      <c r="A1060" s="108" t="s">
        <v>1844</v>
      </c>
      <c r="B1060" s="108" t="s">
        <v>501</v>
      </c>
      <c r="C1060" s="110" t="s">
        <v>4625</v>
      </c>
      <c r="D1060" s="108" t="s">
        <v>1851</v>
      </c>
      <c r="E1060" s="108"/>
      <c r="F1060" s="109">
        <v>1</v>
      </c>
      <c r="G1060" s="109">
        <v>1</v>
      </c>
      <c r="H1060" s="109" t="b">
        <v>1</v>
      </c>
      <c r="I1060" s="108" t="s">
        <v>3208</v>
      </c>
      <c r="J1060" s="108" t="s">
        <v>4626</v>
      </c>
      <c r="K1060" s="110"/>
    </row>
    <row r="1061" spans="1:11" x14ac:dyDescent="0.3">
      <c r="A1061" s="108" t="s">
        <v>1844</v>
      </c>
      <c r="B1061" s="108" t="s">
        <v>583</v>
      </c>
      <c r="C1061" s="110" t="s">
        <v>4627</v>
      </c>
      <c r="D1061" s="108" t="s">
        <v>1127</v>
      </c>
      <c r="E1061" s="108" t="s">
        <v>3207</v>
      </c>
      <c r="F1061" s="109">
        <v>1</v>
      </c>
      <c r="G1061" s="109">
        <v>1</v>
      </c>
      <c r="H1061" s="109" t="b">
        <v>1</v>
      </c>
      <c r="I1061" s="108" t="s">
        <v>3208</v>
      </c>
      <c r="J1061" s="108" t="s">
        <v>1857</v>
      </c>
      <c r="K1061" s="110"/>
    </row>
    <row r="1062" spans="1:11" x14ac:dyDescent="0.3">
      <c r="A1062" s="108" t="s">
        <v>1844</v>
      </c>
      <c r="B1062" s="108" t="s">
        <v>817</v>
      </c>
      <c r="C1062" s="110" t="s">
        <v>4628</v>
      </c>
      <c r="D1062" s="108" t="s">
        <v>1852</v>
      </c>
      <c r="E1062" s="108"/>
      <c r="F1062" s="109">
        <v>1</v>
      </c>
      <c r="G1062" s="109">
        <v>1</v>
      </c>
      <c r="H1062" s="109" t="b">
        <v>1</v>
      </c>
      <c r="I1062" s="108" t="s">
        <v>3208</v>
      </c>
      <c r="J1062" s="108" t="s">
        <v>4629</v>
      </c>
      <c r="K1062" s="110"/>
    </row>
    <row r="1063" spans="1:11" x14ac:dyDescent="0.3">
      <c r="A1063" s="108" t="s">
        <v>1844</v>
      </c>
      <c r="B1063" s="108" t="s">
        <v>1849</v>
      </c>
      <c r="C1063" s="110" t="s">
        <v>4630</v>
      </c>
      <c r="D1063" s="108" t="s">
        <v>1850</v>
      </c>
      <c r="E1063" s="108"/>
      <c r="F1063" s="109">
        <v>1</v>
      </c>
      <c r="G1063" s="109">
        <v>1</v>
      </c>
      <c r="H1063" s="109" t="b">
        <v>1</v>
      </c>
      <c r="I1063" s="108" t="s">
        <v>3208</v>
      </c>
      <c r="J1063" s="108" t="s">
        <v>4631</v>
      </c>
      <c r="K1063" s="110"/>
    </row>
    <row r="1064" spans="1:11" x14ac:dyDescent="0.3">
      <c r="A1064" s="108" t="s">
        <v>1858</v>
      </c>
      <c r="B1064" s="108" t="s">
        <v>893</v>
      </c>
      <c r="C1064" s="110" t="s">
        <v>4632</v>
      </c>
      <c r="D1064" s="108" t="s">
        <v>620</v>
      </c>
      <c r="E1064" s="108" t="s">
        <v>3207</v>
      </c>
      <c r="F1064" s="109">
        <v>1</v>
      </c>
      <c r="G1064" s="109">
        <v>2</v>
      </c>
      <c r="H1064" s="109" t="b">
        <v>1</v>
      </c>
      <c r="I1064" s="108" t="s">
        <v>3208</v>
      </c>
      <c r="J1064" s="108" t="s">
        <v>1862</v>
      </c>
      <c r="K1064" s="110"/>
    </row>
    <row r="1065" spans="1:11" x14ac:dyDescent="0.3">
      <c r="A1065" s="108" t="s">
        <v>1858</v>
      </c>
      <c r="B1065" s="108" t="s">
        <v>893</v>
      </c>
      <c r="C1065" s="110" t="s">
        <v>4632</v>
      </c>
      <c r="D1065" s="108" t="s">
        <v>620</v>
      </c>
      <c r="E1065" s="108"/>
      <c r="F1065" s="109">
        <v>2</v>
      </c>
      <c r="G1065" s="109">
        <v>2</v>
      </c>
      <c r="H1065" s="109" t="b">
        <v>1</v>
      </c>
      <c r="I1065" s="108" t="s">
        <v>3208</v>
      </c>
      <c r="J1065" s="108" t="s">
        <v>4633</v>
      </c>
      <c r="K1065" s="110">
        <v>1</v>
      </c>
    </row>
    <row r="1066" spans="1:11" x14ac:dyDescent="0.3">
      <c r="A1066" s="108" t="s">
        <v>1858</v>
      </c>
      <c r="B1066" s="108" t="s">
        <v>508</v>
      </c>
      <c r="C1066" s="110" t="s">
        <v>4634</v>
      </c>
      <c r="D1066" s="108" t="s">
        <v>1859</v>
      </c>
      <c r="E1066" s="108" t="s">
        <v>3207</v>
      </c>
      <c r="F1066" s="109">
        <v>1</v>
      </c>
      <c r="G1066" s="109">
        <v>5</v>
      </c>
      <c r="H1066" s="109" t="b">
        <v>1</v>
      </c>
      <c r="I1066" s="108" t="s">
        <v>3208</v>
      </c>
      <c r="J1066" s="108" t="s">
        <v>1860</v>
      </c>
      <c r="K1066" s="110">
        <v>1</v>
      </c>
    </row>
    <row r="1067" spans="1:11" x14ac:dyDescent="0.3">
      <c r="A1067" s="108" t="s">
        <v>1858</v>
      </c>
      <c r="B1067" s="108" t="s">
        <v>508</v>
      </c>
      <c r="C1067" s="110" t="s">
        <v>4634</v>
      </c>
      <c r="D1067" s="108" t="s">
        <v>1859</v>
      </c>
      <c r="E1067" s="108"/>
      <c r="F1067" s="109">
        <v>2</v>
      </c>
      <c r="G1067" s="109">
        <v>5</v>
      </c>
      <c r="H1067" s="109" t="b">
        <v>1</v>
      </c>
      <c r="I1067" s="108" t="s">
        <v>3208</v>
      </c>
      <c r="J1067" s="108" t="s">
        <v>4635</v>
      </c>
      <c r="K1067" s="110">
        <v>1</v>
      </c>
    </row>
    <row r="1068" spans="1:11" x14ac:dyDescent="0.3">
      <c r="A1068" s="108" t="s">
        <v>1858</v>
      </c>
      <c r="B1068" s="108" t="s">
        <v>508</v>
      </c>
      <c r="C1068" s="110" t="s">
        <v>4634</v>
      </c>
      <c r="D1068" s="108" t="s">
        <v>1859</v>
      </c>
      <c r="E1068" s="108"/>
      <c r="F1068" s="109">
        <v>3</v>
      </c>
      <c r="G1068" s="109">
        <v>5</v>
      </c>
      <c r="H1068" s="109" t="b">
        <v>1</v>
      </c>
      <c r="I1068" s="108" t="s">
        <v>3208</v>
      </c>
      <c r="J1068" s="108" t="s">
        <v>4636</v>
      </c>
      <c r="K1068" s="110"/>
    </row>
    <row r="1069" spans="1:11" x14ac:dyDescent="0.3">
      <c r="A1069" s="108" t="s">
        <v>1858</v>
      </c>
      <c r="B1069" s="108" t="s">
        <v>508</v>
      </c>
      <c r="C1069" s="110" t="s">
        <v>4634</v>
      </c>
      <c r="D1069" s="108" t="s">
        <v>1859</v>
      </c>
      <c r="E1069" s="108"/>
      <c r="F1069" s="109">
        <v>4</v>
      </c>
      <c r="G1069" s="109">
        <v>5</v>
      </c>
      <c r="H1069" s="109" t="b">
        <v>1</v>
      </c>
      <c r="I1069" s="108" t="s">
        <v>3208</v>
      </c>
      <c r="J1069" s="108" t="s">
        <v>4637</v>
      </c>
      <c r="K1069" s="110">
        <v>1</v>
      </c>
    </row>
    <row r="1070" spans="1:11" x14ac:dyDescent="0.3">
      <c r="A1070" s="108" t="s">
        <v>1858</v>
      </c>
      <c r="B1070" s="108" t="s">
        <v>508</v>
      </c>
      <c r="C1070" s="110" t="s">
        <v>4634</v>
      </c>
      <c r="D1070" s="108" t="s">
        <v>1859</v>
      </c>
      <c r="E1070" s="108"/>
      <c r="F1070" s="109">
        <v>5</v>
      </c>
      <c r="G1070" s="109">
        <v>5</v>
      </c>
      <c r="H1070" s="109" t="b">
        <v>1</v>
      </c>
      <c r="I1070" s="108" t="s">
        <v>3208</v>
      </c>
      <c r="J1070" s="108" t="s">
        <v>4638</v>
      </c>
      <c r="K1070" s="110"/>
    </row>
    <row r="1071" spans="1:11" x14ac:dyDescent="0.3">
      <c r="A1071" s="108" t="s">
        <v>1858</v>
      </c>
      <c r="B1071" s="108" t="s">
        <v>579</v>
      </c>
      <c r="C1071" s="110" t="s">
        <v>4639</v>
      </c>
      <c r="D1071" s="108" t="s">
        <v>1863</v>
      </c>
      <c r="E1071" s="108"/>
      <c r="F1071" s="109">
        <v>1</v>
      </c>
      <c r="G1071" s="109">
        <v>1</v>
      </c>
      <c r="H1071" s="109" t="b">
        <v>1</v>
      </c>
      <c r="I1071" s="108" t="s">
        <v>3208</v>
      </c>
      <c r="J1071" s="108" t="s">
        <v>4640</v>
      </c>
      <c r="K1071" s="110"/>
    </row>
    <row r="1072" spans="1:11" x14ac:dyDescent="0.3">
      <c r="A1072" s="108" t="s">
        <v>1858</v>
      </c>
      <c r="B1072" s="108" t="s">
        <v>598</v>
      </c>
      <c r="C1072" s="110" t="s">
        <v>4641</v>
      </c>
      <c r="D1072" s="108" t="s">
        <v>1861</v>
      </c>
      <c r="E1072" s="108"/>
      <c r="F1072" s="109">
        <v>1</v>
      </c>
      <c r="G1072" s="109">
        <v>2</v>
      </c>
      <c r="H1072" s="109" t="b">
        <v>1</v>
      </c>
      <c r="I1072" s="108" t="s">
        <v>3208</v>
      </c>
      <c r="J1072" s="108" t="s">
        <v>4642</v>
      </c>
      <c r="K1072" s="110"/>
    </row>
    <row r="1073" spans="1:11" x14ac:dyDescent="0.3">
      <c r="A1073" s="108" t="s">
        <v>1858</v>
      </c>
      <c r="B1073" s="108" t="s">
        <v>598</v>
      </c>
      <c r="C1073" s="110" t="s">
        <v>4641</v>
      </c>
      <c r="D1073" s="108" t="s">
        <v>1861</v>
      </c>
      <c r="E1073" s="108"/>
      <c r="F1073" s="109">
        <v>2</v>
      </c>
      <c r="G1073" s="109">
        <v>2</v>
      </c>
      <c r="H1073" s="109" t="b">
        <v>1</v>
      </c>
      <c r="I1073" s="108" t="s">
        <v>3208</v>
      </c>
      <c r="J1073" s="108" t="s">
        <v>4643</v>
      </c>
      <c r="K1073" s="110">
        <v>1</v>
      </c>
    </row>
    <row r="1074" spans="1:11" x14ac:dyDescent="0.3">
      <c r="A1074" s="108" t="s">
        <v>1865</v>
      </c>
      <c r="B1074" s="108" t="s">
        <v>679</v>
      </c>
      <c r="C1074" s="110" t="s">
        <v>4644</v>
      </c>
      <c r="D1074" s="108" t="s">
        <v>1872</v>
      </c>
      <c r="E1074" s="108"/>
      <c r="F1074" s="109">
        <v>1</v>
      </c>
      <c r="G1074" s="109">
        <v>1</v>
      </c>
      <c r="H1074" s="109" t="b">
        <v>1</v>
      </c>
      <c r="I1074" s="108" t="s">
        <v>3208</v>
      </c>
      <c r="J1074" s="108" t="s">
        <v>4645</v>
      </c>
      <c r="K1074" s="110"/>
    </row>
    <row r="1075" spans="1:11" x14ac:dyDescent="0.3">
      <c r="A1075" s="108" t="s">
        <v>1865</v>
      </c>
      <c r="B1075" s="108" t="s">
        <v>498</v>
      </c>
      <c r="C1075" s="110" t="s">
        <v>4646</v>
      </c>
      <c r="D1075" s="108" t="s">
        <v>1866</v>
      </c>
      <c r="E1075" s="108"/>
      <c r="F1075" s="109">
        <v>1</v>
      </c>
      <c r="G1075" s="109">
        <v>2</v>
      </c>
      <c r="H1075" s="109" t="b">
        <v>1</v>
      </c>
      <c r="I1075" s="108" t="s">
        <v>3208</v>
      </c>
      <c r="J1075" s="108" t="s">
        <v>4647</v>
      </c>
      <c r="K1075" s="110"/>
    </row>
    <row r="1076" spans="1:11" x14ac:dyDescent="0.3">
      <c r="A1076" s="108" t="s">
        <v>1865</v>
      </c>
      <c r="B1076" s="108" t="s">
        <v>498</v>
      </c>
      <c r="C1076" s="110" t="s">
        <v>4646</v>
      </c>
      <c r="D1076" s="108" t="s">
        <v>1866</v>
      </c>
      <c r="E1076" s="108"/>
      <c r="F1076" s="109">
        <v>2</v>
      </c>
      <c r="G1076" s="109">
        <v>2</v>
      </c>
      <c r="H1076" s="109" t="b">
        <v>1</v>
      </c>
      <c r="I1076" s="108" t="s">
        <v>3208</v>
      </c>
      <c r="J1076" s="108" t="s">
        <v>4648</v>
      </c>
      <c r="K1076" s="110"/>
    </row>
    <row r="1077" spans="1:11" x14ac:dyDescent="0.3">
      <c r="A1077" s="108" t="s">
        <v>1865</v>
      </c>
      <c r="B1077" s="108" t="s">
        <v>506</v>
      </c>
      <c r="C1077" s="110" t="s">
        <v>4649</v>
      </c>
      <c r="D1077" s="108" t="s">
        <v>1868</v>
      </c>
      <c r="E1077" s="108" t="s">
        <v>3207</v>
      </c>
      <c r="F1077" s="109">
        <v>1</v>
      </c>
      <c r="G1077" s="109">
        <v>1</v>
      </c>
      <c r="H1077" s="109" t="b">
        <v>1</v>
      </c>
      <c r="I1077" s="108" t="s">
        <v>3208</v>
      </c>
      <c r="J1077" s="108" t="s">
        <v>1869</v>
      </c>
      <c r="K1077" s="110"/>
    </row>
    <row r="1078" spans="1:11" x14ac:dyDescent="0.3">
      <c r="A1078" s="108" t="s">
        <v>1865</v>
      </c>
      <c r="B1078" s="108" t="s">
        <v>868</v>
      </c>
      <c r="C1078" s="110" t="s">
        <v>4650</v>
      </c>
      <c r="D1078" s="108" t="s">
        <v>1870</v>
      </c>
      <c r="E1078" s="108"/>
      <c r="F1078" s="109">
        <v>1</v>
      </c>
      <c r="G1078" s="109">
        <v>1</v>
      </c>
      <c r="H1078" s="109" t="b">
        <v>1</v>
      </c>
      <c r="I1078" s="108" t="s">
        <v>3208</v>
      </c>
      <c r="J1078" s="108" t="s">
        <v>4651</v>
      </c>
      <c r="K1078" s="110"/>
    </row>
    <row r="1079" spans="1:11" x14ac:dyDescent="0.3">
      <c r="A1079" s="108" t="s">
        <v>1865</v>
      </c>
      <c r="B1079" s="108" t="s">
        <v>581</v>
      </c>
      <c r="C1079" s="110" t="s">
        <v>4652</v>
      </c>
      <c r="D1079" s="108" t="s">
        <v>1100</v>
      </c>
      <c r="E1079" s="108"/>
      <c r="F1079" s="109">
        <v>1</v>
      </c>
      <c r="G1079" s="109">
        <v>1</v>
      </c>
      <c r="H1079" s="109" t="b">
        <v>1</v>
      </c>
      <c r="I1079" s="108" t="s">
        <v>3208</v>
      </c>
      <c r="J1079" s="108" t="s">
        <v>4653</v>
      </c>
      <c r="K1079" s="110"/>
    </row>
    <row r="1080" spans="1:11" x14ac:dyDescent="0.3">
      <c r="A1080" s="108" t="s">
        <v>1865</v>
      </c>
      <c r="B1080" s="108" t="s">
        <v>525</v>
      </c>
      <c r="C1080" s="110" t="s">
        <v>4654</v>
      </c>
      <c r="D1080" s="108" t="s">
        <v>1867</v>
      </c>
      <c r="E1080" s="108"/>
      <c r="F1080" s="109">
        <v>1</v>
      </c>
      <c r="G1080" s="109">
        <v>2</v>
      </c>
      <c r="H1080" s="109" t="b">
        <v>1</v>
      </c>
      <c r="I1080" s="108" t="s">
        <v>3208</v>
      </c>
      <c r="J1080" s="108" t="s">
        <v>4655</v>
      </c>
      <c r="K1080" s="110"/>
    </row>
    <row r="1081" spans="1:11" x14ac:dyDescent="0.3">
      <c r="A1081" s="108" t="s">
        <v>1865</v>
      </c>
      <c r="B1081" s="108" t="s">
        <v>525</v>
      </c>
      <c r="C1081" s="110" t="s">
        <v>4654</v>
      </c>
      <c r="D1081" s="108" t="s">
        <v>1867</v>
      </c>
      <c r="E1081" s="108"/>
      <c r="F1081" s="109">
        <v>2</v>
      </c>
      <c r="G1081" s="109">
        <v>2</v>
      </c>
      <c r="H1081" s="109" t="b">
        <v>1</v>
      </c>
      <c r="I1081" s="108" t="s">
        <v>3208</v>
      </c>
      <c r="J1081" s="108" t="s">
        <v>4656</v>
      </c>
      <c r="K1081" s="110"/>
    </row>
    <row r="1082" spans="1:11" x14ac:dyDescent="0.3">
      <c r="A1082" s="108" t="s">
        <v>1865</v>
      </c>
      <c r="B1082" s="108" t="s">
        <v>514</v>
      </c>
      <c r="C1082" s="110" t="s">
        <v>4657</v>
      </c>
      <c r="D1082" s="108" t="s">
        <v>1873</v>
      </c>
      <c r="E1082" s="108"/>
      <c r="F1082" s="109">
        <v>1</v>
      </c>
      <c r="G1082" s="109">
        <v>1</v>
      </c>
      <c r="H1082" s="109" t="b">
        <v>1</v>
      </c>
      <c r="I1082" s="108" t="s">
        <v>3208</v>
      </c>
      <c r="J1082" s="108" t="s">
        <v>4658</v>
      </c>
      <c r="K1082" s="110"/>
    </row>
    <row r="1083" spans="1:11" x14ac:dyDescent="0.3">
      <c r="A1083" s="108" t="s">
        <v>1865</v>
      </c>
      <c r="B1083" s="108" t="s">
        <v>825</v>
      </c>
      <c r="C1083" s="110" t="s">
        <v>4659</v>
      </c>
      <c r="D1083" s="108" t="s">
        <v>1871</v>
      </c>
      <c r="E1083" s="108"/>
      <c r="F1083" s="109">
        <v>1</v>
      </c>
      <c r="G1083" s="109">
        <v>1</v>
      </c>
      <c r="H1083" s="109" t="b">
        <v>1</v>
      </c>
      <c r="I1083" s="108" t="s">
        <v>3208</v>
      </c>
      <c r="J1083" s="108" t="s">
        <v>4660</v>
      </c>
      <c r="K1083" s="110"/>
    </row>
    <row r="1084" spans="1:11" x14ac:dyDescent="0.3">
      <c r="A1084" s="108" t="s">
        <v>1881</v>
      </c>
      <c r="B1084" s="108" t="s">
        <v>567</v>
      </c>
      <c r="C1084" s="110" t="s">
        <v>4661</v>
      </c>
      <c r="D1084" s="108" t="s">
        <v>1890</v>
      </c>
      <c r="E1084" s="108"/>
      <c r="F1084" s="109">
        <v>1</v>
      </c>
      <c r="G1084" s="109">
        <v>1</v>
      </c>
      <c r="H1084" s="109" t="b">
        <v>1</v>
      </c>
      <c r="I1084" s="108" t="s">
        <v>3208</v>
      </c>
      <c r="J1084" s="108" t="s">
        <v>4662</v>
      </c>
      <c r="K1084" s="110"/>
    </row>
    <row r="1085" spans="1:11" x14ac:dyDescent="0.3">
      <c r="A1085" s="108" t="s">
        <v>1881</v>
      </c>
      <c r="B1085" s="108" t="s">
        <v>1887</v>
      </c>
      <c r="C1085" s="110" t="s">
        <v>4663</v>
      </c>
      <c r="D1085" s="108" t="s">
        <v>1888</v>
      </c>
      <c r="E1085" s="108" t="s">
        <v>3207</v>
      </c>
      <c r="F1085" s="109">
        <v>1</v>
      </c>
      <c r="G1085" s="109">
        <v>2</v>
      </c>
      <c r="H1085" s="109" t="b">
        <v>1</v>
      </c>
      <c r="I1085" s="108" t="s">
        <v>3208</v>
      </c>
      <c r="J1085" s="108" t="s">
        <v>1889</v>
      </c>
      <c r="K1085" s="110">
        <v>1</v>
      </c>
    </row>
    <row r="1086" spans="1:11" x14ac:dyDescent="0.3">
      <c r="A1086" s="108" t="s">
        <v>1881</v>
      </c>
      <c r="B1086" s="108" t="s">
        <v>1887</v>
      </c>
      <c r="C1086" s="110" t="s">
        <v>4663</v>
      </c>
      <c r="D1086" s="108" t="s">
        <v>1888</v>
      </c>
      <c r="E1086" s="108"/>
      <c r="F1086" s="109">
        <v>2</v>
      </c>
      <c r="G1086" s="109">
        <v>2</v>
      </c>
      <c r="H1086" s="109" t="b">
        <v>1</v>
      </c>
      <c r="I1086" s="108" t="s">
        <v>3208</v>
      </c>
      <c r="J1086" s="108" t="s">
        <v>4664</v>
      </c>
      <c r="K1086" s="110"/>
    </row>
    <row r="1087" spans="1:11" x14ac:dyDescent="0.3">
      <c r="A1087" s="108" t="s">
        <v>1881</v>
      </c>
      <c r="B1087" s="108" t="s">
        <v>695</v>
      </c>
      <c r="C1087" s="110" t="s">
        <v>4665</v>
      </c>
      <c r="D1087" s="108" t="s">
        <v>1882</v>
      </c>
      <c r="E1087" s="108" t="s">
        <v>3207</v>
      </c>
      <c r="F1087" s="109">
        <v>1</v>
      </c>
      <c r="G1087" s="109">
        <v>4</v>
      </c>
      <c r="H1087" s="109" t="b">
        <v>1</v>
      </c>
      <c r="I1087" s="108" t="s">
        <v>3208</v>
      </c>
      <c r="J1087" s="108" t="s">
        <v>1883</v>
      </c>
      <c r="K1087" s="110"/>
    </row>
    <row r="1088" spans="1:11" x14ac:dyDescent="0.3">
      <c r="A1088" s="108" t="s">
        <v>1881</v>
      </c>
      <c r="B1088" s="108" t="s">
        <v>695</v>
      </c>
      <c r="C1088" s="110" t="s">
        <v>4665</v>
      </c>
      <c r="D1088" s="108" t="s">
        <v>1882</v>
      </c>
      <c r="E1088" s="108"/>
      <c r="F1088" s="109">
        <v>2</v>
      </c>
      <c r="G1088" s="109">
        <v>4</v>
      </c>
      <c r="H1088" s="109" t="b">
        <v>1</v>
      </c>
      <c r="I1088" s="108" t="s">
        <v>3208</v>
      </c>
      <c r="J1088" s="108" t="s">
        <v>4666</v>
      </c>
      <c r="K1088" s="110"/>
    </row>
    <row r="1089" spans="1:11" x14ac:dyDescent="0.3">
      <c r="A1089" s="108" t="s">
        <v>1881</v>
      </c>
      <c r="B1089" s="108" t="s">
        <v>695</v>
      </c>
      <c r="C1089" s="110" t="s">
        <v>4665</v>
      </c>
      <c r="D1089" s="108" t="s">
        <v>1882</v>
      </c>
      <c r="E1089" s="108"/>
      <c r="F1089" s="109">
        <v>3</v>
      </c>
      <c r="G1089" s="109">
        <v>4</v>
      </c>
      <c r="H1089" s="109" t="b">
        <v>1</v>
      </c>
      <c r="I1089" s="108" t="s">
        <v>3208</v>
      </c>
      <c r="J1089" s="108" t="s">
        <v>4667</v>
      </c>
      <c r="K1089" s="110">
        <v>1</v>
      </c>
    </row>
    <row r="1090" spans="1:11" x14ac:dyDescent="0.3">
      <c r="A1090" s="108" t="s">
        <v>1881</v>
      </c>
      <c r="B1090" s="108" t="s">
        <v>695</v>
      </c>
      <c r="C1090" s="110" t="s">
        <v>4665</v>
      </c>
      <c r="D1090" s="108" t="s">
        <v>1882</v>
      </c>
      <c r="E1090" s="108"/>
      <c r="F1090" s="109">
        <v>4</v>
      </c>
      <c r="G1090" s="109">
        <v>4</v>
      </c>
      <c r="H1090" s="109" t="b">
        <v>1</v>
      </c>
      <c r="I1090" s="108" t="s">
        <v>3208</v>
      </c>
      <c r="J1090" s="108" t="s">
        <v>4668</v>
      </c>
      <c r="K1090" s="110"/>
    </row>
    <row r="1091" spans="1:11" x14ac:dyDescent="0.3">
      <c r="A1091" s="108" t="s">
        <v>1881</v>
      </c>
      <c r="B1091" s="108" t="s">
        <v>1884</v>
      </c>
      <c r="C1091" s="110" t="s">
        <v>4669</v>
      </c>
      <c r="D1091" s="108" t="s">
        <v>1885</v>
      </c>
      <c r="E1091" s="108" t="s">
        <v>3207</v>
      </c>
      <c r="F1091" s="109">
        <v>1</v>
      </c>
      <c r="G1091" s="109">
        <v>3</v>
      </c>
      <c r="H1091" s="109" t="b">
        <v>1</v>
      </c>
      <c r="I1091" s="108" t="s">
        <v>3208</v>
      </c>
      <c r="J1091" s="108" t="s">
        <v>1886</v>
      </c>
      <c r="K1091" s="110"/>
    </row>
    <row r="1092" spans="1:11" x14ac:dyDescent="0.3">
      <c r="A1092" s="108" t="s">
        <v>1881</v>
      </c>
      <c r="B1092" s="108" t="s">
        <v>1884</v>
      </c>
      <c r="C1092" s="110" t="s">
        <v>4669</v>
      </c>
      <c r="D1092" s="108" t="s">
        <v>1885</v>
      </c>
      <c r="E1092" s="108"/>
      <c r="F1092" s="109">
        <v>2</v>
      </c>
      <c r="G1092" s="109">
        <v>3</v>
      </c>
      <c r="H1092" s="109" t="b">
        <v>1</v>
      </c>
      <c r="I1092" s="108" t="s">
        <v>3208</v>
      </c>
      <c r="J1092" s="108" t="s">
        <v>4670</v>
      </c>
      <c r="K1092" s="110">
        <v>1</v>
      </c>
    </row>
    <row r="1093" spans="1:11" x14ac:dyDescent="0.3">
      <c r="A1093" s="108" t="s">
        <v>1881</v>
      </c>
      <c r="B1093" s="108" t="s">
        <v>1884</v>
      </c>
      <c r="C1093" s="110" t="s">
        <v>4669</v>
      </c>
      <c r="D1093" s="108" t="s">
        <v>1885</v>
      </c>
      <c r="E1093" s="108"/>
      <c r="F1093" s="109">
        <v>3</v>
      </c>
      <c r="G1093" s="109">
        <v>3</v>
      </c>
      <c r="H1093" s="109" t="b">
        <v>1</v>
      </c>
      <c r="I1093" s="108" t="s">
        <v>3208</v>
      </c>
      <c r="J1093" s="108" t="s">
        <v>4671</v>
      </c>
      <c r="K1093" s="110"/>
    </row>
    <row r="1094" spans="1:11" x14ac:dyDescent="0.3">
      <c r="A1094" s="108" t="s">
        <v>1881</v>
      </c>
      <c r="B1094" s="108" t="s">
        <v>546</v>
      </c>
      <c r="C1094" s="110" t="s">
        <v>4672</v>
      </c>
      <c r="D1094" s="108" t="s">
        <v>547</v>
      </c>
      <c r="E1094" s="108"/>
      <c r="F1094" s="109">
        <v>1</v>
      </c>
      <c r="G1094" s="109">
        <v>2</v>
      </c>
      <c r="H1094" s="109" t="b">
        <v>1</v>
      </c>
      <c r="I1094" s="108" t="s">
        <v>3208</v>
      </c>
      <c r="J1094" s="108" t="s">
        <v>4673</v>
      </c>
      <c r="K1094" s="110"/>
    </row>
    <row r="1095" spans="1:11" x14ac:dyDescent="0.3">
      <c r="A1095" s="108" t="s">
        <v>1881</v>
      </c>
      <c r="B1095" s="108" t="s">
        <v>546</v>
      </c>
      <c r="C1095" s="110" t="s">
        <v>4672</v>
      </c>
      <c r="D1095" s="108" t="s">
        <v>547</v>
      </c>
      <c r="E1095" s="108"/>
      <c r="F1095" s="109">
        <v>2</v>
      </c>
      <c r="G1095" s="109">
        <v>2</v>
      </c>
      <c r="H1095" s="109" t="b">
        <v>1</v>
      </c>
      <c r="I1095" s="108" t="s">
        <v>3208</v>
      </c>
      <c r="J1095" s="108" t="s">
        <v>4674</v>
      </c>
      <c r="K1095" s="110"/>
    </row>
    <row r="1096" spans="1:11" x14ac:dyDescent="0.3">
      <c r="A1096" s="108" t="s">
        <v>1898</v>
      </c>
      <c r="B1096" s="108" t="s">
        <v>1891</v>
      </c>
      <c r="C1096" s="110" t="s">
        <v>4675</v>
      </c>
      <c r="D1096" s="108" t="s">
        <v>1904</v>
      </c>
      <c r="E1096" s="108" t="s">
        <v>3207</v>
      </c>
      <c r="F1096" s="109">
        <v>1</v>
      </c>
      <c r="G1096" s="109">
        <v>1</v>
      </c>
      <c r="H1096" s="109" t="b">
        <v>1</v>
      </c>
      <c r="I1096" s="108" t="s">
        <v>3208</v>
      </c>
      <c r="J1096" s="108" t="s">
        <v>1905</v>
      </c>
      <c r="K1096" s="110"/>
    </row>
    <row r="1097" spans="1:11" x14ac:dyDescent="0.3">
      <c r="A1097" s="108" t="s">
        <v>1898</v>
      </c>
      <c r="B1097" s="108" t="s">
        <v>636</v>
      </c>
      <c r="C1097" s="110" t="s">
        <v>4676</v>
      </c>
      <c r="D1097" s="108" t="s">
        <v>1901</v>
      </c>
      <c r="E1097" s="108"/>
      <c r="F1097" s="109">
        <v>1</v>
      </c>
      <c r="G1097" s="109">
        <v>2</v>
      </c>
      <c r="H1097" s="109" t="b">
        <v>1</v>
      </c>
      <c r="I1097" s="108" t="s">
        <v>3208</v>
      </c>
      <c r="J1097" s="108" t="s">
        <v>4677</v>
      </c>
      <c r="K1097" s="110"/>
    </row>
    <row r="1098" spans="1:11" x14ac:dyDescent="0.3">
      <c r="A1098" s="108" t="s">
        <v>1898</v>
      </c>
      <c r="B1098" s="108" t="s">
        <v>636</v>
      </c>
      <c r="C1098" s="110" t="s">
        <v>4676</v>
      </c>
      <c r="D1098" s="108" t="s">
        <v>1901</v>
      </c>
      <c r="E1098" s="108"/>
      <c r="F1098" s="109">
        <v>2</v>
      </c>
      <c r="G1098" s="109">
        <v>2</v>
      </c>
      <c r="H1098" s="109" t="b">
        <v>1</v>
      </c>
      <c r="I1098" s="108" t="s">
        <v>3208</v>
      </c>
      <c r="J1098" s="108" t="s">
        <v>4678</v>
      </c>
      <c r="K1098" s="110"/>
    </row>
    <row r="1099" spans="1:11" x14ac:dyDescent="0.3">
      <c r="A1099" s="108" t="s">
        <v>1898</v>
      </c>
      <c r="B1099" s="108" t="s">
        <v>525</v>
      </c>
      <c r="C1099" s="110" t="s">
        <v>4679</v>
      </c>
      <c r="D1099" s="108" t="s">
        <v>1908</v>
      </c>
      <c r="E1099" s="108" t="s">
        <v>3207</v>
      </c>
      <c r="F1099" s="109">
        <v>1</v>
      </c>
      <c r="G1099" s="109">
        <v>1</v>
      </c>
      <c r="H1099" s="109" t="b">
        <v>1</v>
      </c>
      <c r="I1099" s="108" t="s">
        <v>3208</v>
      </c>
      <c r="J1099" s="108" t="s">
        <v>1909</v>
      </c>
      <c r="K1099" s="110"/>
    </row>
    <row r="1100" spans="1:11" x14ac:dyDescent="0.3">
      <c r="A1100" s="108" t="s">
        <v>1898</v>
      </c>
      <c r="B1100" s="108" t="s">
        <v>757</v>
      </c>
      <c r="C1100" s="110" t="s">
        <v>4680</v>
      </c>
      <c r="D1100" s="108" t="s">
        <v>1906</v>
      </c>
      <c r="E1100" s="108" t="s">
        <v>3207</v>
      </c>
      <c r="F1100" s="109">
        <v>1</v>
      </c>
      <c r="G1100" s="109">
        <v>1</v>
      </c>
      <c r="H1100" s="109" t="b">
        <v>1</v>
      </c>
      <c r="I1100" s="108" t="s">
        <v>3208</v>
      </c>
      <c r="J1100" s="108" t="s">
        <v>1907</v>
      </c>
      <c r="K1100" s="110"/>
    </row>
    <row r="1101" spans="1:11" x14ac:dyDescent="0.3">
      <c r="A1101" s="108" t="s">
        <v>1898</v>
      </c>
      <c r="B1101" s="108" t="s">
        <v>501</v>
      </c>
      <c r="C1101" s="110" t="s">
        <v>4681</v>
      </c>
      <c r="D1101" s="108" t="s">
        <v>1899</v>
      </c>
      <c r="E1101" s="108" t="s">
        <v>3207</v>
      </c>
      <c r="F1101" s="109">
        <v>1</v>
      </c>
      <c r="G1101" s="109">
        <v>3</v>
      </c>
      <c r="H1101" s="109" t="b">
        <v>1</v>
      </c>
      <c r="I1101" s="108" t="s">
        <v>3208</v>
      </c>
      <c r="J1101" s="108" t="s">
        <v>1900</v>
      </c>
      <c r="K1101" s="110"/>
    </row>
    <row r="1102" spans="1:11" x14ac:dyDescent="0.3">
      <c r="A1102" s="108" t="s">
        <v>1898</v>
      </c>
      <c r="B1102" s="108" t="s">
        <v>501</v>
      </c>
      <c r="C1102" s="110" t="s">
        <v>4681</v>
      </c>
      <c r="D1102" s="108" t="s">
        <v>1899</v>
      </c>
      <c r="E1102" s="108"/>
      <c r="F1102" s="109">
        <v>2</v>
      </c>
      <c r="G1102" s="109">
        <v>3</v>
      </c>
      <c r="H1102" s="109" t="b">
        <v>1</v>
      </c>
      <c r="I1102" s="108" t="s">
        <v>3208</v>
      </c>
      <c r="J1102" s="108" t="s">
        <v>4682</v>
      </c>
      <c r="K1102" s="110"/>
    </row>
    <row r="1103" spans="1:11" x14ac:dyDescent="0.3">
      <c r="A1103" s="108" t="s">
        <v>1898</v>
      </c>
      <c r="B1103" s="108" t="s">
        <v>501</v>
      </c>
      <c r="C1103" s="110" t="s">
        <v>4681</v>
      </c>
      <c r="D1103" s="108" t="s">
        <v>1899</v>
      </c>
      <c r="E1103" s="108"/>
      <c r="F1103" s="109">
        <v>3</v>
      </c>
      <c r="G1103" s="109">
        <v>3</v>
      </c>
      <c r="H1103" s="109" t="b">
        <v>1</v>
      </c>
      <c r="I1103" s="108" t="s">
        <v>3208</v>
      </c>
      <c r="J1103" s="108" t="s">
        <v>4683</v>
      </c>
      <c r="K1103" s="110"/>
    </row>
    <row r="1104" spans="1:11" x14ac:dyDescent="0.3">
      <c r="A1104" s="108" t="s">
        <v>1898</v>
      </c>
      <c r="B1104" s="108" t="s">
        <v>583</v>
      </c>
      <c r="C1104" s="110" t="s">
        <v>4684</v>
      </c>
      <c r="D1104" s="108" t="s">
        <v>1902</v>
      </c>
      <c r="E1104" s="108" t="s">
        <v>3207</v>
      </c>
      <c r="F1104" s="109">
        <v>1</v>
      </c>
      <c r="G1104" s="109">
        <v>1</v>
      </c>
      <c r="H1104" s="109" t="b">
        <v>1</v>
      </c>
      <c r="I1104" s="108" t="s">
        <v>3208</v>
      </c>
      <c r="J1104" s="108" t="s">
        <v>1903</v>
      </c>
      <c r="K1104" s="110"/>
    </row>
    <row r="1105" spans="1:11" x14ac:dyDescent="0.3">
      <c r="A1105" s="108" t="s">
        <v>1912</v>
      </c>
      <c r="B1105" s="108" t="s">
        <v>495</v>
      </c>
      <c r="C1105" s="110" t="s">
        <v>4685</v>
      </c>
      <c r="D1105" s="108" t="s">
        <v>1918</v>
      </c>
      <c r="E1105" s="108" t="s">
        <v>3207</v>
      </c>
      <c r="F1105" s="109">
        <v>1</v>
      </c>
      <c r="G1105" s="109">
        <v>2</v>
      </c>
      <c r="H1105" s="109" t="b">
        <v>1</v>
      </c>
      <c r="I1105" s="108" t="s">
        <v>3208</v>
      </c>
      <c r="J1105" s="108" t="s">
        <v>1919</v>
      </c>
      <c r="K1105" s="110"/>
    </row>
    <row r="1106" spans="1:11" x14ac:dyDescent="0.3">
      <c r="A1106" s="108" t="s">
        <v>1912</v>
      </c>
      <c r="B1106" s="108" t="s">
        <v>495</v>
      </c>
      <c r="C1106" s="110" t="s">
        <v>4685</v>
      </c>
      <c r="D1106" s="108" t="s">
        <v>1918</v>
      </c>
      <c r="E1106" s="108"/>
      <c r="F1106" s="109">
        <v>2</v>
      </c>
      <c r="G1106" s="109">
        <v>2</v>
      </c>
      <c r="H1106" s="109" t="b">
        <v>1</v>
      </c>
      <c r="I1106" s="108" t="s">
        <v>3208</v>
      </c>
      <c r="J1106" s="108" t="s">
        <v>4686</v>
      </c>
      <c r="K1106" s="110"/>
    </row>
    <row r="1107" spans="1:11" x14ac:dyDescent="0.3">
      <c r="A1107" s="108" t="s">
        <v>1912</v>
      </c>
      <c r="B1107" s="108" t="s">
        <v>1924</v>
      </c>
      <c r="C1107" s="110" t="s">
        <v>4687</v>
      </c>
      <c r="D1107" s="108" t="s">
        <v>1925</v>
      </c>
      <c r="E1107" s="108"/>
      <c r="F1107" s="109">
        <v>1</v>
      </c>
      <c r="G1107" s="109">
        <v>1</v>
      </c>
      <c r="H1107" s="109" t="b">
        <v>1</v>
      </c>
      <c r="I1107" s="108" t="s">
        <v>3208</v>
      </c>
      <c r="J1107" s="108" t="s">
        <v>4688</v>
      </c>
      <c r="K1107" s="110"/>
    </row>
    <row r="1108" spans="1:11" x14ac:dyDescent="0.3">
      <c r="A1108" s="108" t="s">
        <v>1912</v>
      </c>
      <c r="B1108" s="108" t="s">
        <v>679</v>
      </c>
      <c r="C1108" s="110" t="s">
        <v>4689</v>
      </c>
      <c r="D1108" s="108" t="s">
        <v>1916</v>
      </c>
      <c r="E1108" s="108" t="s">
        <v>3207</v>
      </c>
      <c r="F1108" s="109">
        <v>1</v>
      </c>
      <c r="G1108" s="109">
        <v>2</v>
      </c>
      <c r="H1108" s="109" t="b">
        <v>1</v>
      </c>
      <c r="I1108" s="108" t="s">
        <v>3208</v>
      </c>
      <c r="J1108" s="108" t="s">
        <v>1917</v>
      </c>
      <c r="K1108" s="110"/>
    </row>
    <row r="1109" spans="1:11" x14ac:dyDescent="0.3">
      <c r="A1109" s="108" t="s">
        <v>1912</v>
      </c>
      <c r="B1109" s="108" t="s">
        <v>679</v>
      </c>
      <c r="C1109" s="110" t="s">
        <v>4689</v>
      </c>
      <c r="D1109" s="108" t="s">
        <v>1916</v>
      </c>
      <c r="E1109" s="108"/>
      <c r="F1109" s="109">
        <v>2</v>
      </c>
      <c r="G1109" s="109">
        <v>2</v>
      </c>
      <c r="H1109" s="109" t="b">
        <v>1</v>
      </c>
      <c r="I1109" s="108" t="s">
        <v>3208</v>
      </c>
      <c r="J1109" s="108" t="s">
        <v>4690</v>
      </c>
      <c r="K1109" s="110"/>
    </row>
    <row r="1110" spans="1:11" x14ac:dyDescent="0.3">
      <c r="A1110" s="108" t="s">
        <v>1912</v>
      </c>
      <c r="B1110" s="108" t="s">
        <v>498</v>
      </c>
      <c r="C1110" s="110" t="s">
        <v>4691</v>
      </c>
      <c r="D1110" s="108" t="s">
        <v>1920</v>
      </c>
      <c r="E1110" s="108" t="s">
        <v>3207</v>
      </c>
      <c r="F1110" s="109">
        <v>1</v>
      </c>
      <c r="G1110" s="109">
        <v>2</v>
      </c>
      <c r="H1110" s="109" t="b">
        <v>1</v>
      </c>
      <c r="I1110" s="108" t="s">
        <v>3208</v>
      </c>
      <c r="J1110" s="108" t="s">
        <v>1921</v>
      </c>
      <c r="K1110" s="110"/>
    </row>
    <row r="1111" spans="1:11" x14ac:dyDescent="0.3">
      <c r="A1111" s="108" t="s">
        <v>1912</v>
      </c>
      <c r="B1111" s="108" t="s">
        <v>498</v>
      </c>
      <c r="C1111" s="110" t="s">
        <v>4691</v>
      </c>
      <c r="D1111" s="108" t="s">
        <v>1920</v>
      </c>
      <c r="E1111" s="108"/>
      <c r="F1111" s="109">
        <v>2</v>
      </c>
      <c r="G1111" s="109">
        <v>2</v>
      </c>
      <c r="H1111" s="109" t="b">
        <v>1</v>
      </c>
      <c r="I1111" s="108" t="s">
        <v>3208</v>
      </c>
      <c r="J1111" s="108" t="s">
        <v>4692</v>
      </c>
      <c r="K1111" s="110"/>
    </row>
    <row r="1112" spans="1:11" x14ac:dyDescent="0.3">
      <c r="A1112" s="108" t="s">
        <v>1912</v>
      </c>
      <c r="B1112" s="108" t="s">
        <v>506</v>
      </c>
      <c r="C1112" s="110" t="s">
        <v>4693</v>
      </c>
      <c r="D1112" s="108" t="s">
        <v>1922</v>
      </c>
      <c r="E1112" s="108" t="s">
        <v>3207</v>
      </c>
      <c r="F1112" s="109">
        <v>1</v>
      </c>
      <c r="G1112" s="109">
        <v>1</v>
      </c>
      <c r="H1112" s="109" t="b">
        <v>1</v>
      </c>
      <c r="I1112" s="108" t="s">
        <v>3208</v>
      </c>
      <c r="J1112" s="108" t="s">
        <v>1923</v>
      </c>
      <c r="K1112" s="110"/>
    </row>
    <row r="1113" spans="1:11" x14ac:dyDescent="0.3">
      <c r="A1113" s="108" t="s">
        <v>1912</v>
      </c>
      <c r="B1113" s="108" t="s">
        <v>794</v>
      </c>
      <c r="C1113" s="110" t="s">
        <v>4694</v>
      </c>
      <c r="D1113" s="108" t="s">
        <v>1641</v>
      </c>
      <c r="E1113" s="108"/>
      <c r="F1113" s="109">
        <v>1</v>
      </c>
      <c r="G1113" s="109">
        <v>1</v>
      </c>
      <c r="H1113" s="109" t="b">
        <v>1</v>
      </c>
      <c r="I1113" s="108" t="s">
        <v>3208</v>
      </c>
      <c r="J1113" s="108" t="s">
        <v>4695</v>
      </c>
      <c r="K1113" s="110"/>
    </row>
    <row r="1114" spans="1:11" x14ac:dyDescent="0.3">
      <c r="A1114" s="108" t="s">
        <v>1912</v>
      </c>
      <c r="B1114" s="108" t="s">
        <v>525</v>
      </c>
      <c r="C1114" s="110" t="s">
        <v>4696</v>
      </c>
      <c r="D1114" s="108" t="s">
        <v>1929</v>
      </c>
      <c r="E1114" s="108" t="s">
        <v>3207</v>
      </c>
      <c r="F1114" s="109">
        <v>1</v>
      </c>
      <c r="G1114" s="109">
        <v>1</v>
      </c>
      <c r="H1114" s="109" t="b">
        <v>1</v>
      </c>
      <c r="I1114" s="108" t="s">
        <v>3208</v>
      </c>
      <c r="J1114" s="108" t="s">
        <v>1930</v>
      </c>
      <c r="K1114" s="110"/>
    </row>
    <row r="1115" spans="1:11" x14ac:dyDescent="0.3">
      <c r="A1115" s="108" t="s">
        <v>1912</v>
      </c>
      <c r="B1115" s="108" t="s">
        <v>1913</v>
      </c>
      <c r="C1115" s="110" t="s">
        <v>4697</v>
      </c>
      <c r="D1115" s="108" t="s">
        <v>1914</v>
      </c>
      <c r="E1115" s="108" t="s">
        <v>3207</v>
      </c>
      <c r="F1115" s="109">
        <v>1</v>
      </c>
      <c r="G1115" s="109">
        <v>3</v>
      </c>
      <c r="H1115" s="109" t="b">
        <v>1</v>
      </c>
      <c r="I1115" s="108" t="s">
        <v>3208</v>
      </c>
      <c r="J1115" s="108" t="s">
        <v>1915</v>
      </c>
      <c r="K1115" s="110"/>
    </row>
    <row r="1116" spans="1:11" x14ac:dyDescent="0.3">
      <c r="A1116" s="108" t="s">
        <v>1912</v>
      </c>
      <c r="B1116" s="108" t="s">
        <v>1913</v>
      </c>
      <c r="C1116" s="110" t="s">
        <v>4697</v>
      </c>
      <c r="D1116" s="108" t="s">
        <v>1914</v>
      </c>
      <c r="E1116" s="108"/>
      <c r="F1116" s="109">
        <v>2</v>
      </c>
      <c r="G1116" s="109">
        <v>3</v>
      </c>
      <c r="H1116" s="109" t="b">
        <v>1</v>
      </c>
      <c r="I1116" s="108" t="s">
        <v>3208</v>
      </c>
      <c r="J1116" s="108" t="s">
        <v>4698</v>
      </c>
      <c r="K1116" s="110"/>
    </row>
    <row r="1117" spans="1:11" x14ac:dyDescent="0.3">
      <c r="A1117" s="108" t="s">
        <v>1912</v>
      </c>
      <c r="B1117" s="108" t="s">
        <v>1913</v>
      </c>
      <c r="C1117" s="110" t="s">
        <v>4697</v>
      </c>
      <c r="D1117" s="108" t="s">
        <v>1914</v>
      </c>
      <c r="E1117" s="108"/>
      <c r="F1117" s="109">
        <v>3</v>
      </c>
      <c r="G1117" s="109">
        <v>3</v>
      </c>
      <c r="H1117" s="109" t="b">
        <v>1</v>
      </c>
      <c r="I1117" s="108" t="s">
        <v>3208</v>
      </c>
      <c r="J1117" s="108" t="s">
        <v>4699</v>
      </c>
      <c r="K1117" s="110"/>
    </row>
    <row r="1118" spans="1:11" x14ac:dyDescent="0.3">
      <c r="A1118" s="108" t="s">
        <v>1912</v>
      </c>
      <c r="B1118" s="108" t="s">
        <v>1926</v>
      </c>
      <c r="C1118" s="110" t="s">
        <v>4700</v>
      </c>
      <c r="D1118" s="108" t="s">
        <v>1927</v>
      </c>
      <c r="E1118" s="108" t="s">
        <v>3207</v>
      </c>
      <c r="F1118" s="109">
        <v>1</v>
      </c>
      <c r="G1118" s="109">
        <v>1</v>
      </c>
      <c r="H1118" s="109" t="b">
        <v>1</v>
      </c>
      <c r="I1118" s="108" t="s">
        <v>3208</v>
      </c>
      <c r="J1118" s="108" t="s">
        <v>1928</v>
      </c>
      <c r="K1118" s="110"/>
    </row>
    <row r="1119" spans="1:11" x14ac:dyDescent="0.3">
      <c r="A1119" s="108" t="s">
        <v>1931</v>
      </c>
      <c r="B1119" s="108" t="s">
        <v>495</v>
      </c>
      <c r="C1119" s="110" t="s">
        <v>4701</v>
      </c>
      <c r="D1119" s="108" t="s">
        <v>1933</v>
      </c>
      <c r="E1119" s="108"/>
      <c r="F1119" s="109">
        <v>1</v>
      </c>
      <c r="G1119" s="109">
        <v>2</v>
      </c>
      <c r="H1119" s="109" t="b">
        <v>1</v>
      </c>
      <c r="I1119" s="108" t="s">
        <v>3208</v>
      </c>
      <c r="J1119" s="108" t="s">
        <v>4702</v>
      </c>
      <c r="K1119" s="110"/>
    </row>
    <row r="1120" spans="1:11" x14ac:dyDescent="0.3">
      <c r="A1120" s="108" t="s">
        <v>1931</v>
      </c>
      <c r="B1120" s="108" t="s">
        <v>495</v>
      </c>
      <c r="C1120" s="110" t="s">
        <v>4701</v>
      </c>
      <c r="D1120" s="108" t="s">
        <v>1933</v>
      </c>
      <c r="E1120" s="108"/>
      <c r="F1120" s="109">
        <v>2</v>
      </c>
      <c r="G1120" s="109">
        <v>2</v>
      </c>
      <c r="H1120" s="109" t="b">
        <v>1</v>
      </c>
      <c r="I1120" s="108" t="s">
        <v>3208</v>
      </c>
      <c r="J1120" s="108" t="s">
        <v>4703</v>
      </c>
      <c r="K1120" s="110"/>
    </row>
    <row r="1121" spans="1:11" x14ac:dyDescent="0.3">
      <c r="A1121" s="108" t="s">
        <v>1931</v>
      </c>
      <c r="B1121" s="108" t="s">
        <v>871</v>
      </c>
      <c r="C1121" s="110" t="s">
        <v>4704</v>
      </c>
      <c r="D1121" s="108" t="s">
        <v>1936</v>
      </c>
      <c r="E1121" s="108" t="s">
        <v>3207</v>
      </c>
      <c r="F1121" s="109">
        <v>1</v>
      </c>
      <c r="G1121" s="109">
        <v>1</v>
      </c>
      <c r="H1121" s="109" t="b">
        <v>1</v>
      </c>
      <c r="I1121" s="108" t="s">
        <v>3208</v>
      </c>
      <c r="J1121" s="108" t="s">
        <v>1937</v>
      </c>
      <c r="K1121" s="110"/>
    </row>
    <row r="1122" spans="1:11" x14ac:dyDescent="0.3">
      <c r="A1122" s="108" t="s">
        <v>1931</v>
      </c>
      <c r="B1122" s="108" t="s">
        <v>585</v>
      </c>
      <c r="C1122" s="110" t="s">
        <v>4705</v>
      </c>
      <c r="D1122" s="108" t="s">
        <v>517</v>
      </c>
      <c r="E1122" s="108" t="s">
        <v>3207</v>
      </c>
      <c r="F1122" s="109">
        <v>1</v>
      </c>
      <c r="G1122" s="109">
        <v>1</v>
      </c>
      <c r="H1122" s="109" t="b">
        <v>1</v>
      </c>
      <c r="I1122" s="108" t="s">
        <v>3208</v>
      </c>
      <c r="J1122" s="108" t="s">
        <v>1940</v>
      </c>
      <c r="K1122" s="110"/>
    </row>
    <row r="1123" spans="1:11" x14ac:dyDescent="0.3">
      <c r="A1123" s="108" t="s">
        <v>1931</v>
      </c>
      <c r="B1123" s="108" t="s">
        <v>857</v>
      </c>
      <c r="C1123" s="110" t="s">
        <v>4706</v>
      </c>
      <c r="D1123" s="108" t="s">
        <v>1132</v>
      </c>
      <c r="E1123" s="108"/>
      <c r="F1123" s="109">
        <v>1</v>
      </c>
      <c r="G1123" s="109">
        <v>1</v>
      </c>
      <c r="H1123" s="109" t="b">
        <v>1</v>
      </c>
      <c r="I1123" s="108" t="s">
        <v>3208</v>
      </c>
      <c r="J1123" s="108" t="s">
        <v>4707</v>
      </c>
      <c r="K1123" s="110"/>
    </row>
    <row r="1124" spans="1:11" x14ac:dyDescent="0.3">
      <c r="A1124" s="108" t="s">
        <v>1931</v>
      </c>
      <c r="B1124" s="108" t="s">
        <v>1277</v>
      </c>
      <c r="C1124" s="110" t="s">
        <v>4708</v>
      </c>
      <c r="D1124" s="108" t="s">
        <v>1060</v>
      </c>
      <c r="E1124" s="108"/>
      <c r="F1124" s="109">
        <v>1</v>
      </c>
      <c r="G1124" s="109">
        <v>1</v>
      </c>
      <c r="H1124" s="109" t="b">
        <v>1</v>
      </c>
      <c r="I1124" s="108" t="s">
        <v>3208</v>
      </c>
      <c r="J1124" s="108" t="s">
        <v>4709</v>
      </c>
      <c r="K1124" s="110"/>
    </row>
    <row r="1125" spans="1:11" x14ac:dyDescent="0.3">
      <c r="A1125" s="108" t="s">
        <v>1931</v>
      </c>
      <c r="B1125" s="108" t="s">
        <v>938</v>
      </c>
      <c r="C1125" s="110" t="s">
        <v>4710</v>
      </c>
      <c r="D1125" s="108" t="s">
        <v>1112</v>
      </c>
      <c r="E1125" s="108"/>
      <c r="F1125" s="109">
        <v>1</v>
      </c>
      <c r="G1125" s="109">
        <v>1</v>
      </c>
      <c r="H1125" s="109" t="b">
        <v>1</v>
      </c>
      <c r="I1125" s="108" t="s">
        <v>3208</v>
      </c>
      <c r="J1125" s="108" t="s">
        <v>4711</v>
      </c>
      <c r="K1125" s="110"/>
    </row>
    <row r="1126" spans="1:11" x14ac:dyDescent="0.3">
      <c r="A1126" s="108" t="s">
        <v>1931</v>
      </c>
      <c r="B1126" s="108" t="s">
        <v>794</v>
      </c>
      <c r="C1126" s="110" t="s">
        <v>4712</v>
      </c>
      <c r="D1126" s="108" t="s">
        <v>882</v>
      </c>
      <c r="E1126" s="108"/>
      <c r="F1126" s="109">
        <v>1</v>
      </c>
      <c r="G1126" s="109">
        <v>1</v>
      </c>
      <c r="H1126" s="109" t="b">
        <v>1</v>
      </c>
      <c r="I1126" s="108" t="s">
        <v>3208</v>
      </c>
      <c r="J1126" s="108" t="s">
        <v>4713</v>
      </c>
      <c r="K1126" s="110"/>
    </row>
    <row r="1127" spans="1:11" x14ac:dyDescent="0.3">
      <c r="A1127" s="108" t="s">
        <v>1931</v>
      </c>
      <c r="B1127" s="108" t="s">
        <v>1934</v>
      </c>
      <c r="C1127" s="110" t="s">
        <v>4714</v>
      </c>
      <c r="D1127" s="108" t="s">
        <v>1935</v>
      </c>
      <c r="E1127" s="108"/>
      <c r="F1127" s="109">
        <v>1</v>
      </c>
      <c r="G1127" s="109">
        <v>2</v>
      </c>
      <c r="H1127" s="109" t="b">
        <v>1</v>
      </c>
      <c r="I1127" s="108" t="s">
        <v>3208</v>
      </c>
      <c r="J1127" s="108" t="s">
        <v>4715</v>
      </c>
      <c r="K1127" s="110"/>
    </row>
    <row r="1128" spans="1:11" x14ac:dyDescent="0.3">
      <c r="A1128" s="108" t="s">
        <v>1931</v>
      </c>
      <c r="B1128" s="108" t="s">
        <v>1934</v>
      </c>
      <c r="C1128" s="110" t="s">
        <v>4714</v>
      </c>
      <c r="D1128" s="108" t="s">
        <v>1935</v>
      </c>
      <c r="E1128" s="108"/>
      <c r="F1128" s="109">
        <v>2</v>
      </c>
      <c r="G1128" s="109">
        <v>2</v>
      </c>
      <c r="H1128" s="109" t="b">
        <v>1</v>
      </c>
      <c r="I1128" s="108" t="s">
        <v>3208</v>
      </c>
      <c r="J1128" s="108" t="s">
        <v>4716</v>
      </c>
      <c r="K1128" s="110"/>
    </row>
    <row r="1129" spans="1:11" x14ac:dyDescent="0.3">
      <c r="A1129" s="108" t="s">
        <v>1931</v>
      </c>
      <c r="B1129" s="108" t="s">
        <v>503</v>
      </c>
      <c r="C1129" s="110" t="s">
        <v>4717</v>
      </c>
      <c r="D1129" s="108" t="s">
        <v>1932</v>
      </c>
      <c r="E1129" s="108"/>
      <c r="F1129" s="109">
        <v>1</v>
      </c>
      <c r="G1129" s="109">
        <v>3</v>
      </c>
      <c r="H1129" s="109" t="b">
        <v>1</v>
      </c>
      <c r="I1129" s="108" t="s">
        <v>3208</v>
      </c>
      <c r="J1129" s="108" t="s">
        <v>4718</v>
      </c>
      <c r="K1129" s="110"/>
    </row>
    <row r="1130" spans="1:11" x14ac:dyDescent="0.3">
      <c r="A1130" s="108" t="s">
        <v>1931</v>
      </c>
      <c r="B1130" s="108" t="s">
        <v>503</v>
      </c>
      <c r="C1130" s="110" t="s">
        <v>4717</v>
      </c>
      <c r="D1130" s="108" t="s">
        <v>1932</v>
      </c>
      <c r="E1130" s="108"/>
      <c r="F1130" s="109">
        <v>2</v>
      </c>
      <c r="G1130" s="109">
        <v>3</v>
      </c>
      <c r="H1130" s="109" t="b">
        <v>1</v>
      </c>
      <c r="I1130" s="108" t="s">
        <v>3208</v>
      </c>
      <c r="J1130" s="108" t="s">
        <v>4719</v>
      </c>
      <c r="K1130" s="110"/>
    </row>
    <row r="1131" spans="1:11" x14ac:dyDescent="0.3">
      <c r="A1131" s="108" t="s">
        <v>1931</v>
      </c>
      <c r="B1131" s="108" t="s">
        <v>503</v>
      </c>
      <c r="C1131" s="110" t="s">
        <v>4717</v>
      </c>
      <c r="D1131" s="108" t="s">
        <v>1932</v>
      </c>
      <c r="E1131" s="108"/>
      <c r="F1131" s="109">
        <v>3</v>
      </c>
      <c r="G1131" s="109">
        <v>3</v>
      </c>
      <c r="H1131" s="109" t="b">
        <v>1</v>
      </c>
      <c r="I1131" s="108" t="s">
        <v>3208</v>
      </c>
      <c r="J1131" s="108" t="s">
        <v>4720</v>
      </c>
      <c r="K1131" s="110"/>
    </row>
    <row r="1132" spans="1:11" x14ac:dyDescent="0.3">
      <c r="A1132" s="108" t="s">
        <v>1931</v>
      </c>
      <c r="B1132" s="108" t="s">
        <v>583</v>
      </c>
      <c r="C1132" s="110" t="s">
        <v>4721</v>
      </c>
      <c r="D1132" s="108" t="s">
        <v>1938</v>
      </c>
      <c r="E1132" s="108"/>
      <c r="F1132" s="109">
        <v>1</v>
      </c>
      <c r="G1132" s="109">
        <v>1</v>
      </c>
      <c r="H1132" s="109" t="b">
        <v>1</v>
      </c>
      <c r="I1132" s="108" t="s">
        <v>3208</v>
      </c>
      <c r="J1132" s="108" t="s">
        <v>4722</v>
      </c>
      <c r="K1132" s="110"/>
    </row>
    <row r="1133" spans="1:11" x14ac:dyDescent="0.3">
      <c r="A1133" s="108" t="s">
        <v>33</v>
      </c>
      <c r="B1133" s="108" t="s">
        <v>820</v>
      </c>
      <c r="C1133" s="110" t="s">
        <v>4723</v>
      </c>
      <c r="D1133" s="108" t="s">
        <v>1027</v>
      </c>
      <c r="E1133" s="108"/>
      <c r="F1133" s="109">
        <v>1</v>
      </c>
      <c r="G1133" s="109">
        <v>1</v>
      </c>
      <c r="H1133" s="109" t="b">
        <v>1</v>
      </c>
      <c r="I1133" s="108" t="s">
        <v>3208</v>
      </c>
      <c r="J1133" s="108" t="s">
        <v>4724</v>
      </c>
      <c r="K1133" s="110"/>
    </row>
    <row r="1134" spans="1:11" x14ac:dyDescent="0.3">
      <c r="A1134" s="108" t="s">
        <v>33</v>
      </c>
      <c r="B1134" s="108" t="s">
        <v>1534</v>
      </c>
      <c r="C1134" s="110" t="s">
        <v>4725</v>
      </c>
      <c r="D1134" s="108" t="s">
        <v>1950</v>
      </c>
      <c r="E1134" s="108"/>
      <c r="F1134" s="109">
        <v>1</v>
      </c>
      <c r="G1134" s="109">
        <v>2</v>
      </c>
      <c r="H1134" s="109" t="b">
        <v>1</v>
      </c>
      <c r="I1134" s="108" t="s">
        <v>3208</v>
      </c>
      <c r="J1134" s="108" t="s">
        <v>4726</v>
      </c>
      <c r="K1134" s="110"/>
    </row>
    <row r="1135" spans="1:11" x14ac:dyDescent="0.3">
      <c r="A1135" s="108" t="s">
        <v>33</v>
      </c>
      <c r="B1135" s="108" t="s">
        <v>1534</v>
      </c>
      <c r="C1135" s="110" t="s">
        <v>4725</v>
      </c>
      <c r="D1135" s="108" t="s">
        <v>1950</v>
      </c>
      <c r="E1135" s="108"/>
      <c r="F1135" s="109">
        <v>2</v>
      </c>
      <c r="G1135" s="109">
        <v>2</v>
      </c>
      <c r="H1135" s="109" t="b">
        <v>1</v>
      </c>
      <c r="I1135" s="108" t="s">
        <v>3208</v>
      </c>
      <c r="J1135" s="108" t="s">
        <v>4727</v>
      </c>
      <c r="K1135" s="110"/>
    </row>
    <row r="1136" spans="1:11" x14ac:dyDescent="0.3">
      <c r="A1136" s="108" t="s">
        <v>33</v>
      </c>
      <c r="B1136" s="108" t="s">
        <v>585</v>
      </c>
      <c r="C1136" s="110" t="s">
        <v>4728</v>
      </c>
      <c r="D1136" s="108" t="s">
        <v>1951</v>
      </c>
      <c r="E1136" s="108" t="s">
        <v>3207</v>
      </c>
      <c r="F1136" s="109">
        <v>1</v>
      </c>
      <c r="G1136" s="109">
        <v>1</v>
      </c>
      <c r="H1136" s="109" t="b">
        <v>1</v>
      </c>
      <c r="I1136" s="108" t="s">
        <v>3208</v>
      </c>
      <c r="J1136" s="108" t="s">
        <v>1952</v>
      </c>
      <c r="K1136" s="110"/>
    </row>
    <row r="1137" spans="1:11" x14ac:dyDescent="0.3">
      <c r="A1137" s="108" t="s">
        <v>33</v>
      </c>
      <c r="B1137" s="108" t="s">
        <v>572</v>
      </c>
      <c r="C1137" s="110" t="s">
        <v>4729</v>
      </c>
      <c r="D1137" s="108" t="s">
        <v>1953</v>
      </c>
      <c r="E1137" s="108" t="s">
        <v>3207</v>
      </c>
      <c r="F1137" s="109">
        <v>1</v>
      </c>
      <c r="G1137" s="109">
        <v>1</v>
      </c>
      <c r="H1137" s="109" t="b">
        <v>1</v>
      </c>
      <c r="I1137" s="108" t="s">
        <v>3208</v>
      </c>
      <c r="J1137" s="108" t="s">
        <v>1954</v>
      </c>
      <c r="K1137" s="110"/>
    </row>
    <row r="1138" spans="1:11" x14ac:dyDescent="0.3">
      <c r="A1138" s="108" t="s">
        <v>33</v>
      </c>
      <c r="B1138" s="108" t="s">
        <v>1095</v>
      </c>
      <c r="C1138" s="110" t="s">
        <v>4730</v>
      </c>
      <c r="D1138" s="108" t="s">
        <v>1947</v>
      </c>
      <c r="E1138" s="108"/>
      <c r="F1138" s="109">
        <v>1</v>
      </c>
      <c r="G1138" s="109">
        <v>4</v>
      </c>
      <c r="H1138" s="109" t="b">
        <v>1</v>
      </c>
      <c r="I1138" s="108" t="s">
        <v>3208</v>
      </c>
      <c r="J1138" s="108" t="s">
        <v>4731</v>
      </c>
      <c r="K1138" s="110"/>
    </row>
    <row r="1139" spans="1:11" x14ac:dyDescent="0.3">
      <c r="A1139" s="108" t="s">
        <v>33</v>
      </c>
      <c r="B1139" s="108" t="s">
        <v>1095</v>
      </c>
      <c r="C1139" s="110" t="s">
        <v>4730</v>
      </c>
      <c r="D1139" s="108" t="s">
        <v>1947</v>
      </c>
      <c r="E1139" s="108"/>
      <c r="F1139" s="109">
        <v>2</v>
      </c>
      <c r="G1139" s="109">
        <v>4</v>
      </c>
      <c r="H1139" s="109" t="b">
        <v>1</v>
      </c>
      <c r="I1139" s="108" t="s">
        <v>3208</v>
      </c>
      <c r="J1139" s="108" t="s">
        <v>4732</v>
      </c>
      <c r="K1139" s="110">
        <v>1</v>
      </c>
    </row>
    <row r="1140" spans="1:11" x14ac:dyDescent="0.3">
      <c r="A1140" s="108" t="s">
        <v>33</v>
      </c>
      <c r="B1140" s="108" t="s">
        <v>1095</v>
      </c>
      <c r="C1140" s="110" t="s">
        <v>4730</v>
      </c>
      <c r="D1140" s="108" t="s">
        <v>1947</v>
      </c>
      <c r="E1140" s="108"/>
      <c r="F1140" s="109">
        <v>3</v>
      </c>
      <c r="G1140" s="109">
        <v>4</v>
      </c>
      <c r="H1140" s="109" t="b">
        <v>1</v>
      </c>
      <c r="I1140" s="108" t="s">
        <v>3208</v>
      </c>
      <c r="J1140" s="108" t="s">
        <v>4733</v>
      </c>
      <c r="K1140" s="110">
        <v>1</v>
      </c>
    </row>
    <row r="1141" spans="1:11" x14ac:dyDescent="0.3">
      <c r="A1141" s="108" t="s">
        <v>33</v>
      </c>
      <c r="B1141" s="108" t="s">
        <v>1095</v>
      </c>
      <c r="C1141" s="110" t="s">
        <v>4730</v>
      </c>
      <c r="D1141" s="108" t="s">
        <v>1947</v>
      </c>
      <c r="E1141" s="108"/>
      <c r="F1141" s="109">
        <v>4</v>
      </c>
      <c r="G1141" s="109">
        <v>4</v>
      </c>
      <c r="H1141" s="109" t="b">
        <v>1</v>
      </c>
      <c r="I1141" s="108" t="s">
        <v>3208</v>
      </c>
      <c r="J1141" s="108" t="s">
        <v>4734</v>
      </c>
      <c r="K1141" s="110"/>
    </row>
    <row r="1142" spans="1:11" x14ac:dyDescent="0.3">
      <c r="A1142" s="108" t="s">
        <v>33</v>
      </c>
      <c r="B1142" s="108" t="s">
        <v>520</v>
      </c>
      <c r="C1142" s="110" t="s">
        <v>4735</v>
      </c>
      <c r="D1142" s="108" t="s">
        <v>1948</v>
      </c>
      <c r="E1142" s="108" t="s">
        <v>3207</v>
      </c>
      <c r="F1142" s="109">
        <v>1</v>
      </c>
      <c r="G1142" s="109">
        <v>3</v>
      </c>
      <c r="H1142" s="109" t="b">
        <v>1</v>
      </c>
      <c r="I1142" s="108" t="s">
        <v>3208</v>
      </c>
      <c r="J1142" s="108" t="s">
        <v>1949</v>
      </c>
      <c r="K1142" s="110"/>
    </row>
    <row r="1143" spans="1:11" x14ac:dyDescent="0.3">
      <c r="A1143" s="108" t="s">
        <v>33</v>
      </c>
      <c r="B1143" s="108" t="s">
        <v>520</v>
      </c>
      <c r="C1143" s="110" t="s">
        <v>4735</v>
      </c>
      <c r="D1143" s="108" t="s">
        <v>1948</v>
      </c>
      <c r="E1143" s="108"/>
      <c r="F1143" s="109">
        <v>2</v>
      </c>
      <c r="G1143" s="109">
        <v>3</v>
      </c>
      <c r="H1143" s="109" t="b">
        <v>1</v>
      </c>
      <c r="I1143" s="108" t="s">
        <v>3208</v>
      </c>
      <c r="J1143" s="108" t="s">
        <v>4736</v>
      </c>
      <c r="K1143" s="110"/>
    </row>
    <row r="1144" spans="1:11" x14ac:dyDescent="0.3">
      <c r="A1144" s="108" t="s">
        <v>33</v>
      </c>
      <c r="B1144" s="108" t="s">
        <v>520</v>
      </c>
      <c r="C1144" s="110" t="s">
        <v>4735</v>
      </c>
      <c r="D1144" s="108" t="s">
        <v>1948</v>
      </c>
      <c r="E1144" s="108"/>
      <c r="F1144" s="109">
        <v>3</v>
      </c>
      <c r="G1144" s="109">
        <v>3</v>
      </c>
      <c r="H1144" s="109" t="b">
        <v>1</v>
      </c>
      <c r="I1144" s="108" t="s">
        <v>3208</v>
      </c>
      <c r="J1144" s="108" t="s">
        <v>4737</v>
      </c>
      <c r="K1144" s="110">
        <v>1</v>
      </c>
    </row>
    <row r="1145" spans="1:11" x14ac:dyDescent="0.3">
      <c r="A1145" s="108" t="s">
        <v>33</v>
      </c>
      <c r="B1145" s="108" t="s">
        <v>598</v>
      </c>
      <c r="C1145" s="110" t="s">
        <v>4738</v>
      </c>
      <c r="D1145" s="108" t="s">
        <v>1945</v>
      </c>
      <c r="E1145" s="108" t="s">
        <v>3207</v>
      </c>
      <c r="F1145" s="109">
        <v>1</v>
      </c>
      <c r="G1145" s="109">
        <v>7</v>
      </c>
      <c r="H1145" s="109" t="b">
        <v>1</v>
      </c>
      <c r="I1145" s="108" t="s">
        <v>3208</v>
      </c>
      <c r="J1145" s="108" t="s">
        <v>1946</v>
      </c>
      <c r="K1145" s="110"/>
    </row>
    <row r="1146" spans="1:11" x14ac:dyDescent="0.3">
      <c r="A1146" s="108" t="s">
        <v>33</v>
      </c>
      <c r="B1146" s="108" t="s">
        <v>598</v>
      </c>
      <c r="C1146" s="110" t="s">
        <v>4738</v>
      </c>
      <c r="D1146" s="108" t="s">
        <v>1945</v>
      </c>
      <c r="E1146" s="108"/>
      <c r="F1146" s="109">
        <v>2</v>
      </c>
      <c r="G1146" s="109">
        <v>7</v>
      </c>
      <c r="H1146" s="109" t="b">
        <v>1</v>
      </c>
      <c r="I1146" s="108" t="s">
        <v>3208</v>
      </c>
      <c r="J1146" s="108" t="s">
        <v>4739</v>
      </c>
      <c r="K1146" s="110">
        <v>1</v>
      </c>
    </row>
    <row r="1147" spans="1:11" x14ac:dyDescent="0.3">
      <c r="A1147" s="108" t="s">
        <v>33</v>
      </c>
      <c r="B1147" s="108" t="s">
        <v>598</v>
      </c>
      <c r="C1147" s="110" t="s">
        <v>4738</v>
      </c>
      <c r="D1147" s="108" t="s">
        <v>1945</v>
      </c>
      <c r="E1147" s="108"/>
      <c r="F1147" s="109">
        <v>3</v>
      </c>
      <c r="G1147" s="109">
        <v>7</v>
      </c>
      <c r="H1147" s="109" t="b">
        <v>1</v>
      </c>
      <c r="I1147" s="108" t="s">
        <v>3208</v>
      </c>
      <c r="J1147" s="108" t="s">
        <v>4740</v>
      </c>
      <c r="K1147" s="110"/>
    </row>
    <row r="1148" spans="1:11" x14ac:dyDescent="0.3">
      <c r="A1148" s="108" t="s">
        <v>33</v>
      </c>
      <c r="B1148" s="108" t="s">
        <v>598</v>
      </c>
      <c r="C1148" s="110" t="s">
        <v>4738</v>
      </c>
      <c r="D1148" s="108" t="s">
        <v>1945</v>
      </c>
      <c r="E1148" s="108"/>
      <c r="F1148" s="109">
        <v>4</v>
      </c>
      <c r="G1148" s="109">
        <v>7</v>
      </c>
      <c r="H1148" s="109" t="b">
        <v>1</v>
      </c>
      <c r="I1148" s="108" t="s">
        <v>3208</v>
      </c>
      <c r="J1148" s="108" t="s">
        <v>4741</v>
      </c>
      <c r="K1148" s="110"/>
    </row>
    <row r="1149" spans="1:11" x14ac:dyDescent="0.3">
      <c r="A1149" s="108" t="s">
        <v>33</v>
      </c>
      <c r="B1149" s="108" t="s">
        <v>598</v>
      </c>
      <c r="C1149" s="110" t="s">
        <v>4738</v>
      </c>
      <c r="D1149" s="108" t="s">
        <v>1945</v>
      </c>
      <c r="E1149" s="108"/>
      <c r="F1149" s="109">
        <v>5</v>
      </c>
      <c r="G1149" s="109">
        <v>7</v>
      </c>
      <c r="H1149" s="109" t="b">
        <v>1</v>
      </c>
      <c r="I1149" s="108" t="s">
        <v>3208</v>
      </c>
      <c r="J1149" s="108" t="s">
        <v>4742</v>
      </c>
      <c r="K1149" s="110"/>
    </row>
    <row r="1150" spans="1:11" x14ac:dyDescent="0.3">
      <c r="A1150" s="108" t="s">
        <v>33</v>
      </c>
      <c r="B1150" s="108" t="s">
        <v>598</v>
      </c>
      <c r="C1150" s="110" t="s">
        <v>4738</v>
      </c>
      <c r="D1150" s="108" t="s">
        <v>1945</v>
      </c>
      <c r="E1150" s="108"/>
      <c r="F1150" s="109">
        <v>6</v>
      </c>
      <c r="G1150" s="109">
        <v>7</v>
      </c>
      <c r="H1150" s="109" t="b">
        <v>1</v>
      </c>
      <c r="I1150" s="108" t="s">
        <v>3208</v>
      </c>
      <c r="J1150" s="108" t="s">
        <v>4743</v>
      </c>
      <c r="K1150" s="110">
        <v>1</v>
      </c>
    </row>
    <row r="1151" spans="1:11" x14ac:dyDescent="0.3">
      <c r="A1151" s="108" t="s">
        <v>33</v>
      </c>
      <c r="B1151" s="108" t="s">
        <v>598</v>
      </c>
      <c r="C1151" s="110" t="s">
        <v>4738</v>
      </c>
      <c r="D1151" s="108" t="s">
        <v>1945</v>
      </c>
      <c r="E1151" s="108"/>
      <c r="F1151" s="109">
        <v>7</v>
      </c>
      <c r="G1151" s="109">
        <v>7</v>
      </c>
      <c r="H1151" s="109" t="b">
        <v>1</v>
      </c>
      <c r="I1151" s="108" t="s">
        <v>3208</v>
      </c>
      <c r="J1151" s="108" t="s">
        <v>4744</v>
      </c>
      <c r="K1151" s="110"/>
    </row>
    <row r="1152" spans="1:11" x14ac:dyDescent="0.3">
      <c r="A1152" s="108" t="s">
        <v>33</v>
      </c>
      <c r="B1152" s="108" t="s">
        <v>546</v>
      </c>
      <c r="C1152" s="110" t="s">
        <v>4745</v>
      </c>
      <c r="D1152" s="108" t="s">
        <v>1955</v>
      </c>
      <c r="E1152" s="108"/>
      <c r="F1152" s="109">
        <v>1</v>
      </c>
      <c r="G1152" s="109">
        <v>1</v>
      </c>
      <c r="H1152" s="109" t="b">
        <v>1</v>
      </c>
      <c r="I1152" s="108" t="s">
        <v>3208</v>
      </c>
      <c r="J1152" s="108" t="s">
        <v>2177</v>
      </c>
      <c r="K1152" s="110"/>
    </row>
    <row r="1153" spans="1:11" x14ac:dyDescent="0.3">
      <c r="A1153" s="108" t="s">
        <v>34</v>
      </c>
      <c r="B1153" s="108" t="s">
        <v>796</v>
      </c>
      <c r="C1153" s="110" t="s">
        <v>4746</v>
      </c>
      <c r="D1153" s="108" t="s">
        <v>1964</v>
      </c>
      <c r="E1153" s="108"/>
      <c r="F1153" s="109">
        <v>1</v>
      </c>
      <c r="G1153" s="109">
        <v>1</v>
      </c>
      <c r="H1153" s="109" t="b">
        <v>1</v>
      </c>
      <c r="I1153" s="108" t="s">
        <v>3208</v>
      </c>
      <c r="J1153" s="108" t="s">
        <v>4747</v>
      </c>
      <c r="K1153" s="110"/>
    </row>
    <row r="1154" spans="1:11" x14ac:dyDescent="0.3">
      <c r="A1154" s="108" t="s">
        <v>34</v>
      </c>
      <c r="B1154" s="108" t="s">
        <v>1965</v>
      </c>
      <c r="C1154" s="110" t="s">
        <v>4748</v>
      </c>
      <c r="D1154" s="108" t="s">
        <v>1966</v>
      </c>
      <c r="E1154" s="108"/>
      <c r="F1154" s="109">
        <v>1</v>
      </c>
      <c r="G1154" s="109">
        <v>1</v>
      </c>
      <c r="H1154" s="109" t="b">
        <v>1</v>
      </c>
      <c r="I1154" s="108" t="s">
        <v>3208</v>
      </c>
      <c r="J1154" s="108" t="s">
        <v>4749</v>
      </c>
      <c r="K1154" s="110"/>
    </row>
    <row r="1155" spans="1:11" x14ac:dyDescent="0.3">
      <c r="A1155" s="108" t="s">
        <v>34</v>
      </c>
      <c r="B1155" s="108" t="s">
        <v>1962</v>
      </c>
      <c r="C1155" s="110" t="s">
        <v>4750</v>
      </c>
      <c r="D1155" s="108" t="s">
        <v>1963</v>
      </c>
      <c r="E1155" s="108"/>
      <c r="F1155" s="109">
        <v>1</v>
      </c>
      <c r="G1155" s="109">
        <v>1</v>
      </c>
      <c r="H1155" s="109" t="b">
        <v>1</v>
      </c>
      <c r="I1155" s="108" t="s">
        <v>3208</v>
      </c>
      <c r="J1155" s="108" t="s">
        <v>4751</v>
      </c>
      <c r="K1155" s="110"/>
    </row>
    <row r="1156" spans="1:11" x14ac:dyDescent="0.3">
      <c r="A1156" s="108" t="s">
        <v>34</v>
      </c>
      <c r="B1156" s="108" t="s">
        <v>684</v>
      </c>
      <c r="C1156" s="110" t="s">
        <v>4752</v>
      </c>
      <c r="D1156" s="108" t="s">
        <v>1968</v>
      </c>
      <c r="E1156" s="108"/>
      <c r="F1156" s="109">
        <v>1</v>
      </c>
      <c r="G1156" s="109">
        <v>1</v>
      </c>
      <c r="H1156" s="109" t="b">
        <v>1</v>
      </c>
      <c r="I1156" s="108" t="s">
        <v>3208</v>
      </c>
      <c r="J1156" s="108" t="s">
        <v>4753</v>
      </c>
      <c r="K1156" s="110"/>
    </row>
    <row r="1157" spans="1:11" x14ac:dyDescent="0.3">
      <c r="A1157" s="108" t="s">
        <v>34</v>
      </c>
      <c r="B1157" s="108" t="s">
        <v>925</v>
      </c>
      <c r="C1157" s="110" t="s">
        <v>4754</v>
      </c>
      <c r="D1157" s="108" t="s">
        <v>1319</v>
      </c>
      <c r="E1157" s="108"/>
      <c r="F1157" s="109">
        <v>1</v>
      </c>
      <c r="G1157" s="109">
        <v>1</v>
      </c>
      <c r="H1157" s="109" t="b">
        <v>1</v>
      </c>
      <c r="I1157" s="108" t="s">
        <v>3208</v>
      </c>
      <c r="J1157" s="108" t="s">
        <v>4755</v>
      </c>
      <c r="K1157" s="110"/>
    </row>
    <row r="1158" spans="1:11" x14ac:dyDescent="0.3">
      <c r="A1158" s="108" t="s">
        <v>34</v>
      </c>
      <c r="B1158" s="108" t="s">
        <v>1961</v>
      </c>
      <c r="C1158" s="110" t="s">
        <v>4756</v>
      </c>
      <c r="D1158" s="108" t="s">
        <v>1118</v>
      </c>
      <c r="E1158" s="108"/>
      <c r="F1158" s="109">
        <v>1</v>
      </c>
      <c r="G1158" s="109">
        <v>1</v>
      </c>
      <c r="H1158" s="109" t="b">
        <v>1</v>
      </c>
      <c r="I1158" s="108" t="s">
        <v>3208</v>
      </c>
      <c r="J1158" s="108" t="s">
        <v>4757</v>
      </c>
      <c r="K1158" s="110"/>
    </row>
    <row r="1159" spans="1:11" x14ac:dyDescent="0.3">
      <c r="A1159" s="108" t="s">
        <v>34</v>
      </c>
      <c r="B1159" s="108" t="s">
        <v>920</v>
      </c>
      <c r="C1159" s="110" t="s">
        <v>4758</v>
      </c>
      <c r="D1159" s="108" t="s">
        <v>1969</v>
      </c>
      <c r="E1159" s="108"/>
      <c r="F1159" s="109">
        <v>1</v>
      </c>
      <c r="G1159" s="109">
        <v>1</v>
      </c>
      <c r="H1159" s="109" t="b">
        <v>1</v>
      </c>
      <c r="I1159" s="108" t="s">
        <v>3208</v>
      </c>
      <c r="J1159" s="108" t="s">
        <v>4759</v>
      </c>
      <c r="K1159" s="110"/>
    </row>
    <row r="1160" spans="1:11" x14ac:dyDescent="0.3">
      <c r="A1160" s="108" t="s">
        <v>34</v>
      </c>
      <c r="B1160" s="108" t="s">
        <v>1960</v>
      </c>
      <c r="C1160" s="110" t="s">
        <v>4760</v>
      </c>
      <c r="D1160" s="108" t="s">
        <v>1159</v>
      </c>
      <c r="E1160" s="108"/>
      <c r="F1160" s="109">
        <v>1</v>
      </c>
      <c r="G1160" s="109">
        <v>1</v>
      </c>
      <c r="H1160" s="109" t="b">
        <v>1</v>
      </c>
      <c r="I1160" s="108" t="s">
        <v>3208</v>
      </c>
      <c r="J1160" s="108" t="s">
        <v>4761</v>
      </c>
      <c r="K1160" s="110"/>
    </row>
    <row r="1161" spans="1:11" x14ac:dyDescent="0.3">
      <c r="A1161" s="108" t="s">
        <v>34</v>
      </c>
      <c r="B1161" s="108" t="s">
        <v>525</v>
      </c>
      <c r="C1161" s="110" t="s">
        <v>4762</v>
      </c>
      <c r="D1161" s="108" t="s">
        <v>1967</v>
      </c>
      <c r="E1161" s="108"/>
      <c r="F1161" s="109">
        <v>1</v>
      </c>
      <c r="G1161" s="109">
        <v>1</v>
      </c>
      <c r="H1161" s="109" t="b">
        <v>1</v>
      </c>
      <c r="I1161" s="108" t="s">
        <v>3208</v>
      </c>
      <c r="J1161" s="108" t="s">
        <v>4530</v>
      </c>
      <c r="K1161" s="110"/>
    </row>
    <row r="1162" spans="1:11" x14ac:dyDescent="0.3">
      <c r="A1162" s="108" t="s">
        <v>34</v>
      </c>
      <c r="B1162" s="108" t="s">
        <v>808</v>
      </c>
      <c r="C1162" s="110" t="s">
        <v>4763</v>
      </c>
      <c r="D1162" s="108" t="s">
        <v>1573</v>
      </c>
      <c r="E1162" s="108"/>
      <c r="F1162" s="109">
        <v>1</v>
      </c>
      <c r="G1162" s="109">
        <v>1</v>
      </c>
      <c r="H1162" s="109" t="b">
        <v>1</v>
      </c>
      <c r="I1162" s="108" t="s">
        <v>3208</v>
      </c>
      <c r="J1162" s="108" t="s">
        <v>4764</v>
      </c>
      <c r="K1162" s="110"/>
    </row>
    <row r="1163" spans="1:11" x14ac:dyDescent="0.3">
      <c r="A1163" s="108" t="s">
        <v>34</v>
      </c>
      <c r="B1163" s="108" t="s">
        <v>1981</v>
      </c>
      <c r="C1163" s="110" t="s">
        <v>4765</v>
      </c>
      <c r="D1163" s="108" t="s">
        <v>1982</v>
      </c>
      <c r="E1163" s="108" t="s">
        <v>3207</v>
      </c>
      <c r="F1163" s="109">
        <v>1</v>
      </c>
      <c r="G1163" s="109">
        <v>1</v>
      </c>
      <c r="H1163" s="109" t="b">
        <v>1</v>
      </c>
      <c r="I1163" s="108" t="s">
        <v>3208</v>
      </c>
      <c r="J1163" s="108" t="s">
        <v>1983</v>
      </c>
      <c r="K1163" s="110"/>
    </row>
    <row r="1164" spans="1:11" x14ac:dyDescent="0.3">
      <c r="A1164" s="108" t="s">
        <v>34</v>
      </c>
      <c r="B1164" s="108" t="s">
        <v>1519</v>
      </c>
      <c r="C1164" s="110" t="s">
        <v>4766</v>
      </c>
      <c r="D1164" s="108" t="s">
        <v>1404</v>
      </c>
      <c r="E1164" s="108"/>
      <c r="F1164" s="109">
        <v>1</v>
      </c>
      <c r="G1164" s="109">
        <v>1</v>
      </c>
      <c r="H1164" s="109" t="b">
        <v>1</v>
      </c>
      <c r="I1164" s="108" t="s">
        <v>3208</v>
      </c>
      <c r="J1164" s="108" t="s">
        <v>4767</v>
      </c>
      <c r="K1164" s="110"/>
    </row>
    <row r="1165" spans="1:11" x14ac:dyDescent="0.3">
      <c r="A1165" s="108" t="s">
        <v>34</v>
      </c>
      <c r="B1165" s="108" t="s">
        <v>1032</v>
      </c>
      <c r="C1165" s="110" t="s">
        <v>4768</v>
      </c>
      <c r="D1165" s="108" t="s">
        <v>1106</v>
      </c>
      <c r="E1165" s="108"/>
      <c r="F1165" s="109">
        <v>1</v>
      </c>
      <c r="G1165" s="109">
        <v>1</v>
      </c>
      <c r="H1165" s="109" t="b">
        <v>1</v>
      </c>
      <c r="I1165" s="108" t="s">
        <v>3208</v>
      </c>
      <c r="J1165" s="108" t="s">
        <v>4769</v>
      </c>
      <c r="K1165" s="110"/>
    </row>
    <row r="1166" spans="1:11" x14ac:dyDescent="0.3">
      <c r="A1166" s="108" t="s">
        <v>1986</v>
      </c>
      <c r="B1166" s="108" t="s">
        <v>691</v>
      </c>
      <c r="C1166" s="110" t="s">
        <v>4770</v>
      </c>
      <c r="D1166" s="108" t="s">
        <v>1987</v>
      </c>
      <c r="E1166" s="108"/>
      <c r="F1166" s="109">
        <v>1</v>
      </c>
      <c r="G1166" s="109">
        <v>2</v>
      </c>
      <c r="H1166" s="109" t="b">
        <v>1</v>
      </c>
      <c r="I1166" s="108" t="s">
        <v>3208</v>
      </c>
      <c r="J1166" s="108" t="s">
        <v>4771</v>
      </c>
      <c r="K1166" s="110"/>
    </row>
    <row r="1167" spans="1:11" x14ac:dyDescent="0.3">
      <c r="A1167" s="108" t="s">
        <v>1986</v>
      </c>
      <c r="B1167" s="108" t="s">
        <v>691</v>
      </c>
      <c r="C1167" s="110" t="s">
        <v>4770</v>
      </c>
      <c r="D1167" s="108" t="s">
        <v>1987</v>
      </c>
      <c r="E1167" s="108"/>
      <c r="F1167" s="109">
        <v>2</v>
      </c>
      <c r="G1167" s="109">
        <v>2</v>
      </c>
      <c r="H1167" s="109" t="b">
        <v>1</v>
      </c>
      <c r="I1167" s="108" t="s">
        <v>3208</v>
      </c>
      <c r="J1167" s="108" t="s">
        <v>4772</v>
      </c>
      <c r="K1167" s="110"/>
    </row>
    <row r="1168" spans="1:11" x14ac:dyDescent="0.3">
      <c r="A1168" s="108" t="s">
        <v>1986</v>
      </c>
      <c r="B1168" s="108" t="s">
        <v>739</v>
      </c>
      <c r="C1168" s="110" t="s">
        <v>4773</v>
      </c>
      <c r="D1168" s="108" t="s">
        <v>1159</v>
      </c>
      <c r="E1168" s="108"/>
      <c r="F1168" s="109">
        <v>1</v>
      </c>
      <c r="G1168" s="109">
        <v>1</v>
      </c>
      <c r="H1168" s="109" t="b">
        <v>1</v>
      </c>
      <c r="I1168" s="108" t="s">
        <v>3208</v>
      </c>
      <c r="J1168" s="108" t="s">
        <v>4774</v>
      </c>
      <c r="K1168" s="110"/>
    </row>
    <row r="1169" spans="1:11" x14ac:dyDescent="0.3">
      <c r="A1169" s="108" t="s">
        <v>1986</v>
      </c>
      <c r="B1169" s="108" t="s">
        <v>665</v>
      </c>
      <c r="C1169" s="110" t="s">
        <v>4775</v>
      </c>
      <c r="D1169" s="108" t="s">
        <v>1990</v>
      </c>
      <c r="E1169" s="108"/>
      <c r="F1169" s="109">
        <v>1</v>
      </c>
      <c r="G1169" s="109">
        <v>1</v>
      </c>
      <c r="H1169" s="109" t="b">
        <v>1</v>
      </c>
      <c r="I1169" s="108" t="s">
        <v>3208</v>
      </c>
      <c r="J1169" s="108" t="s">
        <v>4776</v>
      </c>
      <c r="K1169" s="110"/>
    </row>
    <row r="1170" spans="1:11" x14ac:dyDescent="0.3">
      <c r="A1170" s="108" t="s">
        <v>1986</v>
      </c>
      <c r="B1170" s="108" t="s">
        <v>585</v>
      </c>
      <c r="C1170" s="110" t="s">
        <v>4777</v>
      </c>
      <c r="D1170" s="108" t="s">
        <v>1989</v>
      </c>
      <c r="E1170" s="108"/>
      <c r="F1170" s="109">
        <v>1</v>
      </c>
      <c r="G1170" s="109">
        <v>1</v>
      </c>
      <c r="H1170" s="109" t="b">
        <v>1</v>
      </c>
      <c r="I1170" s="108" t="s">
        <v>3208</v>
      </c>
      <c r="J1170" s="108" t="s">
        <v>4778</v>
      </c>
      <c r="K1170" s="110"/>
    </row>
    <row r="1171" spans="1:11" x14ac:dyDescent="0.3">
      <c r="A1171" s="108" t="s">
        <v>1986</v>
      </c>
      <c r="B1171" s="108" t="s">
        <v>823</v>
      </c>
      <c r="C1171" s="110" t="s">
        <v>4779</v>
      </c>
      <c r="D1171" s="108" t="s">
        <v>1405</v>
      </c>
      <c r="E1171" s="108"/>
      <c r="F1171" s="109">
        <v>1</v>
      </c>
      <c r="G1171" s="109">
        <v>3</v>
      </c>
      <c r="H1171" s="109" t="b">
        <v>1</v>
      </c>
      <c r="I1171" s="108" t="s">
        <v>3208</v>
      </c>
      <c r="J1171" s="108" t="s">
        <v>4780</v>
      </c>
      <c r="K1171" s="110"/>
    </row>
    <row r="1172" spans="1:11" x14ac:dyDescent="0.3">
      <c r="A1172" s="108" t="s">
        <v>1986</v>
      </c>
      <c r="B1172" s="108" t="s">
        <v>823</v>
      </c>
      <c r="C1172" s="110" t="s">
        <v>4779</v>
      </c>
      <c r="D1172" s="108" t="s">
        <v>1405</v>
      </c>
      <c r="E1172" s="108"/>
      <c r="F1172" s="109">
        <v>2</v>
      </c>
      <c r="G1172" s="109">
        <v>3</v>
      </c>
      <c r="H1172" s="109" t="b">
        <v>1</v>
      </c>
      <c r="I1172" s="108" t="s">
        <v>3208</v>
      </c>
      <c r="J1172" s="108" t="s">
        <v>4781</v>
      </c>
      <c r="K1172" s="110"/>
    </row>
    <row r="1173" spans="1:11" x14ac:dyDescent="0.3">
      <c r="A1173" s="108" t="s">
        <v>1986</v>
      </c>
      <c r="B1173" s="108" t="s">
        <v>823</v>
      </c>
      <c r="C1173" s="110" t="s">
        <v>4779</v>
      </c>
      <c r="D1173" s="108" t="s">
        <v>1405</v>
      </c>
      <c r="E1173" s="108"/>
      <c r="F1173" s="109">
        <v>3</v>
      </c>
      <c r="G1173" s="109">
        <v>3</v>
      </c>
      <c r="H1173" s="109" t="b">
        <v>1</v>
      </c>
      <c r="I1173" s="108" t="s">
        <v>3208</v>
      </c>
      <c r="J1173" s="108" t="s">
        <v>4782</v>
      </c>
      <c r="K1173" s="110"/>
    </row>
    <row r="1174" spans="1:11" x14ac:dyDescent="0.3">
      <c r="A1174" s="108" t="s">
        <v>1986</v>
      </c>
      <c r="B1174" s="108" t="s">
        <v>520</v>
      </c>
      <c r="C1174" s="110" t="s">
        <v>4783</v>
      </c>
      <c r="D1174" s="108" t="s">
        <v>1031</v>
      </c>
      <c r="E1174" s="108"/>
      <c r="F1174" s="109">
        <v>1</v>
      </c>
      <c r="G1174" s="109">
        <v>1</v>
      </c>
      <c r="H1174" s="109" t="b">
        <v>1</v>
      </c>
      <c r="I1174" s="108" t="s">
        <v>3208</v>
      </c>
      <c r="J1174" s="108" t="s">
        <v>4784</v>
      </c>
      <c r="K1174" s="110"/>
    </row>
    <row r="1175" spans="1:11" x14ac:dyDescent="0.3">
      <c r="A1175" s="108" t="s">
        <v>1986</v>
      </c>
      <c r="B1175" s="108" t="s">
        <v>689</v>
      </c>
      <c r="C1175" s="110" t="s">
        <v>4785</v>
      </c>
      <c r="D1175" s="108" t="s">
        <v>1100</v>
      </c>
      <c r="E1175" s="108"/>
      <c r="F1175" s="109">
        <v>1</v>
      </c>
      <c r="G1175" s="109">
        <v>2</v>
      </c>
      <c r="H1175" s="109" t="b">
        <v>1</v>
      </c>
      <c r="I1175" s="108" t="s">
        <v>3208</v>
      </c>
      <c r="J1175" s="108" t="s">
        <v>4786</v>
      </c>
      <c r="K1175" s="110"/>
    </row>
    <row r="1176" spans="1:11" x14ac:dyDescent="0.3">
      <c r="A1176" s="108" t="s">
        <v>1986</v>
      </c>
      <c r="B1176" s="108" t="s">
        <v>689</v>
      </c>
      <c r="C1176" s="110" t="s">
        <v>4785</v>
      </c>
      <c r="D1176" s="108" t="s">
        <v>1100</v>
      </c>
      <c r="E1176" s="108"/>
      <c r="F1176" s="109">
        <v>2</v>
      </c>
      <c r="G1176" s="109">
        <v>2</v>
      </c>
      <c r="H1176" s="109" t="b">
        <v>1</v>
      </c>
      <c r="I1176" s="108" t="s">
        <v>3208</v>
      </c>
      <c r="J1176" s="108" t="s">
        <v>4787</v>
      </c>
      <c r="K1176" s="110"/>
    </row>
    <row r="1177" spans="1:11" x14ac:dyDescent="0.3">
      <c r="A1177" s="108" t="s">
        <v>1986</v>
      </c>
      <c r="B1177" s="108" t="s">
        <v>501</v>
      </c>
      <c r="C1177" s="110" t="s">
        <v>4788</v>
      </c>
      <c r="D1177" s="108" t="s">
        <v>1988</v>
      </c>
      <c r="E1177" s="108"/>
      <c r="F1177" s="109">
        <v>1</v>
      </c>
      <c r="G1177" s="109">
        <v>1</v>
      </c>
      <c r="H1177" s="109" t="b">
        <v>1</v>
      </c>
      <c r="I1177" s="108" t="s">
        <v>3208</v>
      </c>
      <c r="J1177" s="108" t="s">
        <v>4789</v>
      </c>
      <c r="K1177" s="110"/>
    </row>
    <row r="1178" spans="1:11" x14ac:dyDescent="0.3">
      <c r="A1178" s="108" t="s">
        <v>2002</v>
      </c>
      <c r="B1178" s="108" t="s">
        <v>495</v>
      </c>
      <c r="C1178" s="110" t="s">
        <v>4790</v>
      </c>
      <c r="D1178" s="108" t="s">
        <v>2005</v>
      </c>
      <c r="E1178" s="108" t="s">
        <v>3207</v>
      </c>
      <c r="F1178" s="109">
        <v>1</v>
      </c>
      <c r="G1178" s="109">
        <v>3</v>
      </c>
      <c r="H1178" s="109" t="b">
        <v>1</v>
      </c>
      <c r="I1178" s="108" t="s">
        <v>3208</v>
      </c>
      <c r="J1178" s="108" t="s">
        <v>2006</v>
      </c>
      <c r="K1178" s="110"/>
    </row>
    <row r="1179" spans="1:11" x14ac:dyDescent="0.3">
      <c r="A1179" s="108" t="s">
        <v>2002</v>
      </c>
      <c r="B1179" s="108" t="s">
        <v>495</v>
      </c>
      <c r="C1179" s="110" t="s">
        <v>4790</v>
      </c>
      <c r="D1179" s="108" t="s">
        <v>2005</v>
      </c>
      <c r="E1179" s="108"/>
      <c r="F1179" s="109">
        <v>2</v>
      </c>
      <c r="G1179" s="109">
        <v>3</v>
      </c>
      <c r="H1179" s="109" t="b">
        <v>1</v>
      </c>
      <c r="I1179" s="108" t="s">
        <v>3208</v>
      </c>
      <c r="J1179" s="108" t="s">
        <v>4791</v>
      </c>
      <c r="K1179" s="110"/>
    </row>
    <row r="1180" spans="1:11" x14ac:dyDescent="0.3">
      <c r="A1180" s="108" t="s">
        <v>2002</v>
      </c>
      <c r="B1180" s="108" t="s">
        <v>495</v>
      </c>
      <c r="C1180" s="110" t="s">
        <v>4790</v>
      </c>
      <c r="D1180" s="108" t="s">
        <v>2005</v>
      </c>
      <c r="E1180" s="108"/>
      <c r="F1180" s="109">
        <v>3</v>
      </c>
      <c r="G1180" s="109">
        <v>3</v>
      </c>
      <c r="H1180" s="109" t="b">
        <v>1</v>
      </c>
      <c r="I1180" s="108" t="s">
        <v>3208</v>
      </c>
      <c r="J1180" s="108" t="s">
        <v>4792</v>
      </c>
      <c r="K1180" s="110"/>
    </row>
    <row r="1181" spans="1:11" x14ac:dyDescent="0.3">
      <c r="A1181" s="108" t="s">
        <v>2002</v>
      </c>
      <c r="B1181" s="108" t="s">
        <v>525</v>
      </c>
      <c r="C1181" s="110" t="s">
        <v>4793</v>
      </c>
      <c r="D1181" s="108" t="s">
        <v>2007</v>
      </c>
      <c r="E1181" s="108"/>
      <c r="F1181" s="109">
        <v>1</v>
      </c>
      <c r="G1181" s="109">
        <v>3</v>
      </c>
      <c r="H1181" s="109" t="b">
        <v>1</v>
      </c>
      <c r="I1181" s="108" t="s">
        <v>3208</v>
      </c>
      <c r="J1181" s="108" t="s">
        <v>4794</v>
      </c>
      <c r="K1181" s="110"/>
    </row>
    <row r="1182" spans="1:11" x14ac:dyDescent="0.3">
      <c r="A1182" s="108" t="s">
        <v>2002</v>
      </c>
      <c r="B1182" s="108" t="s">
        <v>525</v>
      </c>
      <c r="C1182" s="110" t="s">
        <v>4793</v>
      </c>
      <c r="D1182" s="108" t="s">
        <v>2007</v>
      </c>
      <c r="E1182" s="108"/>
      <c r="F1182" s="109">
        <v>2</v>
      </c>
      <c r="G1182" s="109">
        <v>3</v>
      </c>
      <c r="H1182" s="109" t="b">
        <v>1</v>
      </c>
      <c r="I1182" s="108" t="s">
        <v>3208</v>
      </c>
      <c r="J1182" s="108" t="s">
        <v>4795</v>
      </c>
      <c r="K1182" s="110"/>
    </row>
    <row r="1183" spans="1:11" x14ac:dyDescent="0.3">
      <c r="A1183" s="108" t="s">
        <v>2002</v>
      </c>
      <c r="B1183" s="108" t="s">
        <v>525</v>
      </c>
      <c r="C1183" s="110" t="s">
        <v>4793</v>
      </c>
      <c r="D1183" s="108" t="s">
        <v>2007</v>
      </c>
      <c r="E1183" s="108"/>
      <c r="F1183" s="109">
        <v>3</v>
      </c>
      <c r="G1183" s="109">
        <v>3</v>
      </c>
      <c r="H1183" s="109" t="b">
        <v>1</v>
      </c>
      <c r="I1183" s="108" t="s">
        <v>3208</v>
      </c>
      <c r="J1183" s="108" t="s">
        <v>4796</v>
      </c>
      <c r="K1183" s="110"/>
    </row>
    <row r="1184" spans="1:11" x14ac:dyDescent="0.3">
      <c r="A1184" s="108" t="s">
        <v>2002</v>
      </c>
      <c r="B1184" s="108" t="s">
        <v>520</v>
      </c>
      <c r="C1184" s="110" t="s">
        <v>4797</v>
      </c>
      <c r="D1184" s="108" t="s">
        <v>2003</v>
      </c>
      <c r="E1184" s="108" t="s">
        <v>3207</v>
      </c>
      <c r="F1184" s="109">
        <v>1</v>
      </c>
      <c r="G1184" s="109">
        <v>4</v>
      </c>
      <c r="H1184" s="109" t="b">
        <v>1</v>
      </c>
      <c r="I1184" s="108" t="s">
        <v>3208</v>
      </c>
      <c r="J1184" s="108" t="s">
        <v>2004</v>
      </c>
      <c r="K1184" s="110"/>
    </row>
    <row r="1185" spans="1:11" x14ac:dyDescent="0.3">
      <c r="A1185" s="108" t="s">
        <v>2002</v>
      </c>
      <c r="B1185" s="108" t="s">
        <v>520</v>
      </c>
      <c r="C1185" s="110" t="s">
        <v>4797</v>
      </c>
      <c r="D1185" s="108" t="s">
        <v>2003</v>
      </c>
      <c r="E1185" s="108"/>
      <c r="F1185" s="109">
        <v>2</v>
      </c>
      <c r="G1185" s="109">
        <v>4</v>
      </c>
      <c r="H1185" s="109" t="b">
        <v>1</v>
      </c>
      <c r="I1185" s="108" t="s">
        <v>3208</v>
      </c>
      <c r="J1185" s="108" t="s">
        <v>4798</v>
      </c>
      <c r="K1185" s="110"/>
    </row>
    <row r="1186" spans="1:11" x14ac:dyDescent="0.3">
      <c r="A1186" s="108" t="s">
        <v>2002</v>
      </c>
      <c r="B1186" s="108" t="s">
        <v>520</v>
      </c>
      <c r="C1186" s="110" t="s">
        <v>4797</v>
      </c>
      <c r="D1186" s="108" t="s">
        <v>2003</v>
      </c>
      <c r="E1186" s="108"/>
      <c r="F1186" s="109">
        <v>3</v>
      </c>
      <c r="G1186" s="109">
        <v>4</v>
      </c>
      <c r="H1186" s="109" t="b">
        <v>1</v>
      </c>
      <c r="I1186" s="108" t="s">
        <v>3208</v>
      </c>
      <c r="J1186" s="108" t="s">
        <v>4799</v>
      </c>
      <c r="K1186" s="110"/>
    </row>
    <row r="1187" spans="1:11" x14ac:dyDescent="0.3">
      <c r="A1187" s="108" t="s">
        <v>2002</v>
      </c>
      <c r="B1187" s="108" t="s">
        <v>520</v>
      </c>
      <c r="C1187" s="110" t="s">
        <v>4797</v>
      </c>
      <c r="D1187" s="108" t="s">
        <v>2003</v>
      </c>
      <c r="E1187" s="108"/>
      <c r="F1187" s="109">
        <v>4</v>
      </c>
      <c r="G1187" s="109">
        <v>4</v>
      </c>
      <c r="H1187" s="109" t="b">
        <v>1</v>
      </c>
      <c r="I1187" s="108" t="s">
        <v>3208</v>
      </c>
      <c r="J1187" s="108" t="s">
        <v>4800</v>
      </c>
      <c r="K1187" s="110"/>
    </row>
    <row r="1188" spans="1:11" x14ac:dyDescent="0.3">
      <c r="A1188" s="108" t="s">
        <v>35</v>
      </c>
      <c r="B1188" s="108" t="s">
        <v>567</v>
      </c>
      <c r="C1188" s="110" t="s">
        <v>4801</v>
      </c>
      <c r="D1188" s="108" t="s">
        <v>2012</v>
      </c>
      <c r="E1188" s="108"/>
      <c r="F1188" s="109">
        <v>1</v>
      </c>
      <c r="G1188" s="109">
        <v>3</v>
      </c>
      <c r="H1188" s="109" t="b">
        <v>1</v>
      </c>
      <c r="I1188" s="108" t="s">
        <v>3208</v>
      </c>
      <c r="J1188" s="108" t="s">
        <v>4802</v>
      </c>
      <c r="K1188" s="110"/>
    </row>
    <row r="1189" spans="1:11" x14ac:dyDescent="0.3">
      <c r="A1189" s="108" t="s">
        <v>35</v>
      </c>
      <c r="B1189" s="108" t="s">
        <v>567</v>
      </c>
      <c r="C1189" s="110" t="s">
        <v>4801</v>
      </c>
      <c r="D1189" s="108" t="s">
        <v>2012</v>
      </c>
      <c r="E1189" s="108"/>
      <c r="F1189" s="109">
        <v>2</v>
      </c>
      <c r="G1189" s="109">
        <v>3</v>
      </c>
      <c r="H1189" s="109" t="b">
        <v>1</v>
      </c>
      <c r="I1189" s="108" t="s">
        <v>3208</v>
      </c>
      <c r="J1189" s="108" t="s">
        <v>4803</v>
      </c>
      <c r="K1189" s="110"/>
    </row>
    <row r="1190" spans="1:11" x14ac:dyDescent="0.3">
      <c r="A1190" s="108" t="s">
        <v>35</v>
      </c>
      <c r="B1190" s="108" t="s">
        <v>567</v>
      </c>
      <c r="C1190" s="110" t="s">
        <v>4801</v>
      </c>
      <c r="D1190" s="108" t="s">
        <v>2012</v>
      </c>
      <c r="E1190" s="108"/>
      <c r="F1190" s="109">
        <v>3</v>
      </c>
      <c r="G1190" s="109">
        <v>3</v>
      </c>
      <c r="H1190" s="109" t="b">
        <v>1</v>
      </c>
      <c r="I1190" s="108" t="s">
        <v>3208</v>
      </c>
      <c r="J1190" s="108" t="s">
        <v>4804</v>
      </c>
      <c r="K1190" s="110"/>
    </row>
    <row r="1191" spans="1:11" x14ac:dyDescent="0.3">
      <c r="A1191" s="108" t="s">
        <v>35</v>
      </c>
      <c r="B1191" s="108" t="s">
        <v>548</v>
      </c>
      <c r="C1191" s="110" t="s">
        <v>4805</v>
      </c>
      <c r="D1191" s="108" t="s">
        <v>577</v>
      </c>
      <c r="E1191" s="108"/>
      <c r="F1191" s="109">
        <v>1</v>
      </c>
      <c r="G1191" s="109">
        <v>1</v>
      </c>
      <c r="H1191" s="109" t="b">
        <v>1</v>
      </c>
      <c r="I1191" s="108" t="s">
        <v>3208</v>
      </c>
      <c r="J1191" s="108" t="s">
        <v>4806</v>
      </c>
      <c r="K1191" s="110"/>
    </row>
    <row r="1192" spans="1:11" x14ac:dyDescent="0.3">
      <c r="A1192" s="108" t="s">
        <v>35</v>
      </c>
      <c r="B1192" s="108" t="s">
        <v>581</v>
      </c>
      <c r="C1192" s="110" t="s">
        <v>4807</v>
      </c>
      <c r="D1192" s="108" t="s">
        <v>2008</v>
      </c>
      <c r="E1192" s="108" t="s">
        <v>3207</v>
      </c>
      <c r="F1192" s="109">
        <v>1</v>
      </c>
      <c r="G1192" s="109">
        <v>8</v>
      </c>
      <c r="H1192" s="109" t="b">
        <v>1</v>
      </c>
      <c r="I1192" s="108" t="s">
        <v>3208</v>
      </c>
      <c r="J1192" s="108" t="s">
        <v>2009</v>
      </c>
      <c r="K1192" s="110"/>
    </row>
    <row r="1193" spans="1:11" x14ac:dyDescent="0.3">
      <c r="A1193" s="108" t="s">
        <v>35</v>
      </c>
      <c r="B1193" s="108" t="s">
        <v>581</v>
      </c>
      <c r="C1193" s="110" t="s">
        <v>4807</v>
      </c>
      <c r="D1193" s="108" t="s">
        <v>2008</v>
      </c>
      <c r="E1193" s="108"/>
      <c r="F1193" s="109">
        <v>2</v>
      </c>
      <c r="G1193" s="109">
        <v>8</v>
      </c>
      <c r="H1193" s="109" t="b">
        <v>1</v>
      </c>
      <c r="I1193" s="108" t="s">
        <v>3208</v>
      </c>
      <c r="J1193" s="108" t="s">
        <v>4808</v>
      </c>
      <c r="K1193" s="110">
        <v>1</v>
      </c>
    </row>
    <row r="1194" spans="1:11" x14ac:dyDescent="0.3">
      <c r="A1194" s="108" t="s">
        <v>35</v>
      </c>
      <c r="B1194" s="108" t="s">
        <v>581</v>
      </c>
      <c r="C1194" s="110" t="s">
        <v>4807</v>
      </c>
      <c r="D1194" s="108" t="s">
        <v>2008</v>
      </c>
      <c r="E1194" s="108"/>
      <c r="F1194" s="109">
        <v>3</v>
      </c>
      <c r="G1194" s="109">
        <v>8</v>
      </c>
      <c r="H1194" s="109" t="b">
        <v>1</v>
      </c>
      <c r="I1194" s="108" t="s">
        <v>3208</v>
      </c>
      <c r="J1194" s="108" t="s">
        <v>4809</v>
      </c>
      <c r="K1194" s="110">
        <v>1</v>
      </c>
    </row>
    <row r="1195" spans="1:11" x14ac:dyDescent="0.3">
      <c r="A1195" s="108" t="s">
        <v>35</v>
      </c>
      <c r="B1195" s="108" t="s">
        <v>581</v>
      </c>
      <c r="C1195" s="110" t="s">
        <v>4807</v>
      </c>
      <c r="D1195" s="108" t="s">
        <v>2008</v>
      </c>
      <c r="E1195" s="108"/>
      <c r="F1195" s="109">
        <v>4</v>
      </c>
      <c r="G1195" s="109">
        <v>8</v>
      </c>
      <c r="H1195" s="109" t="b">
        <v>1</v>
      </c>
      <c r="I1195" s="108" t="s">
        <v>3208</v>
      </c>
      <c r="J1195" s="108" t="s">
        <v>4810</v>
      </c>
      <c r="K1195" s="110"/>
    </row>
    <row r="1196" spans="1:11" x14ac:dyDescent="0.3">
      <c r="A1196" s="108" t="s">
        <v>35</v>
      </c>
      <c r="B1196" s="108" t="s">
        <v>581</v>
      </c>
      <c r="C1196" s="110" t="s">
        <v>4807</v>
      </c>
      <c r="D1196" s="108" t="s">
        <v>2008</v>
      </c>
      <c r="E1196" s="108"/>
      <c r="F1196" s="109">
        <v>5</v>
      </c>
      <c r="G1196" s="109">
        <v>8</v>
      </c>
      <c r="H1196" s="109" t="b">
        <v>1</v>
      </c>
      <c r="I1196" s="108" t="s">
        <v>3208</v>
      </c>
      <c r="J1196" s="108" t="s">
        <v>4811</v>
      </c>
      <c r="K1196" s="110">
        <v>1</v>
      </c>
    </row>
    <row r="1197" spans="1:11" x14ac:dyDescent="0.3">
      <c r="A1197" s="108" t="s">
        <v>35</v>
      </c>
      <c r="B1197" s="108" t="s">
        <v>581</v>
      </c>
      <c r="C1197" s="110" t="s">
        <v>4807</v>
      </c>
      <c r="D1197" s="108" t="s">
        <v>2008</v>
      </c>
      <c r="E1197" s="108"/>
      <c r="F1197" s="109">
        <v>6</v>
      </c>
      <c r="G1197" s="109">
        <v>8</v>
      </c>
      <c r="H1197" s="109" t="b">
        <v>1</v>
      </c>
      <c r="I1197" s="108" t="s">
        <v>3208</v>
      </c>
      <c r="J1197" s="108" t="s">
        <v>4812</v>
      </c>
      <c r="K1197" s="110"/>
    </row>
    <row r="1198" spans="1:11" x14ac:dyDescent="0.3">
      <c r="A1198" s="108" t="s">
        <v>35</v>
      </c>
      <c r="B1198" s="108" t="s">
        <v>581</v>
      </c>
      <c r="C1198" s="110" t="s">
        <v>4807</v>
      </c>
      <c r="D1198" s="108" t="s">
        <v>2008</v>
      </c>
      <c r="E1198" s="108"/>
      <c r="F1198" s="109">
        <v>7</v>
      </c>
      <c r="G1198" s="109">
        <v>8</v>
      </c>
      <c r="H1198" s="109" t="b">
        <v>1</v>
      </c>
      <c r="I1198" s="108" t="s">
        <v>3208</v>
      </c>
      <c r="J1198" s="108" t="s">
        <v>4813</v>
      </c>
      <c r="K1198" s="110"/>
    </row>
    <row r="1199" spans="1:11" x14ac:dyDescent="0.3">
      <c r="A1199" s="108" t="s">
        <v>35</v>
      </c>
      <c r="B1199" s="108" t="s">
        <v>581</v>
      </c>
      <c r="C1199" s="110" t="s">
        <v>4807</v>
      </c>
      <c r="D1199" s="108" t="s">
        <v>2008</v>
      </c>
      <c r="E1199" s="108"/>
      <c r="F1199" s="109">
        <v>8</v>
      </c>
      <c r="G1199" s="109">
        <v>8</v>
      </c>
      <c r="H1199" s="109" t="b">
        <v>1</v>
      </c>
      <c r="I1199" s="108" t="s">
        <v>3208</v>
      </c>
      <c r="J1199" s="108" t="s">
        <v>4814</v>
      </c>
      <c r="K1199" s="110">
        <v>1</v>
      </c>
    </row>
    <row r="1200" spans="1:11" x14ac:dyDescent="0.3">
      <c r="A1200" s="108" t="s">
        <v>35</v>
      </c>
      <c r="B1200" s="108" t="s">
        <v>572</v>
      </c>
      <c r="C1200" s="110" t="s">
        <v>4815</v>
      </c>
      <c r="D1200" s="108" t="s">
        <v>950</v>
      </c>
      <c r="E1200" s="108"/>
      <c r="F1200" s="109">
        <v>1</v>
      </c>
      <c r="G1200" s="109">
        <v>1</v>
      </c>
      <c r="H1200" s="109" t="b">
        <v>1</v>
      </c>
      <c r="I1200" s="108" t="s">
        <v>3208</v>
      </c>
      <c r="J1200" s="108" t="s">
        <v>4816</v>
      </c>
      <c r="K1200" s="110"/>
    </row>
    <row r="1201" spans="1:11" x14ac:dyDescent="0.3">
      <c r="A1201" s="108" t="s">
        <v>35</v>
      </c>
      <c r="B1201" s="108" t="s">
        <v>772</v>
      </c>
      <c r="C1201" s="110" t="s">
        <v>4817</v>
      </c>
      <c r="D1201" s="108" t="s">
        <v>2010</v>
      </c>
      <c r="E1201" s="108" t="s">
        <v>3207</v>
      </c>
      <c r="F1201" s="109">
        <v>1</v>
      </c>
      <c r="G1201" s="109">
        <v>4</v>
      </c>
      <c r="H1201" s="109" t="b">
        <v>1</v>
      </c>
      <c r="I1201" s="108" t="s">
        <v>3208</v>
      </c>
      <c r="J1201" s="108" t="s">
        <v>2011</v>
      </c>
      <c r="K1201" s="110"/>
    </row>
    <row r="1202" spans="1:11" x14ac:dyDescent="0.3">
      <c r="A1202" s="108" t="s">
        <v>35</v>
      </c>
      <c r="B1202" s="108" t="s">
        <v>772</v>
      </c>
      <c r="C1202" s="110" t="s">
        <v>4817</v>
      </c>
      <c r="D1202" s="108" t="s">
        <v>2010</v>
      </c>
      <c r="E1202" s="108"/>
      <c r="F1202" s="109">
        <v>2</v>
      </c>
      <c r="G1202" s="109">
        <v>4</v>
      </c>
      <c r="H1202" s="109" t="b">
        <v>1</v>
      </c>
      <c r="I1202" s="108" t="s">
        <v>3208</v>
      </c>
      <c r="J1202" s="108" t="s">
        <v>4818</v>
      </c>
      <c r="K1202" s="110">
        <v>1</v>
      </c>
    </row>
    <row r="1203" spans="1:11" x14ac:dyDescent="0.3">
      <c r="A1203" s="108" t="s">
        <v>35</v>
      </c>
      <c r="B1203" s="108" t="s">
        <v>772</v>
      </c>
      <c r="C1203" s="110" t="s">
        <v>4817</v>
      </c>
      <c r="D1203" s="108" t="s">
        <v>2010</v>
      </c>
      <c r="E1203" s="108"/>
      <c r="F1203" s="109">
        <v>3</v>
      </c>
      <c r="G1203" s="109">
        <v>4</v>
      </c>
      <c r="H1203" s="109" t="b">
        <v>1</v>
      </c>
      <c r="I1203" s="108" t="s">
        <v>3208</v>
      </c>
      <c r="J1203" s="108" t="s">
        <v>4819</v>
      </c>
      <c r="K1203" s="110"/>
    </row>
    <row r="1204" spans="1:11" x14ac:dyDescent="0.3">
      <c r="A1204" s="108" t="s">
        <v>35</v>
      </c>
      <c r="B1204" s="108" t="s">
        <v>772</v>
      </c>
      <c r="C1204" s="110" t="s">
        <v>4817</v>
      </c>
      <c r="D1204" s="108" t="s">
        <v>2010</v>
      </c>
      <c r="E1204" s="108"/>
      <c r="F1204" s="109">
        <v>4</v>
      </c>
      <c r="G1204" s="109">
        <v>4</v>
      </c>
      <c r="H1204" s="109" t="b">
        <v>1</v>
      </c>
      <c r="I1204" s="108" t="s">
        <v>3208</v>
      </c>
      <c r="J1204" s="108" t="s">
        <v>4820</v>
      </c>
      <c r="K1204" s="110">
        <v>1</v>
      </c>
    </row>
    <row r="1205" spans="1:11" x14ac:dyDescent="0.3">
      <c r="A1205" s="108" t="s">
        <v>2014</v>
      </c>
      <c r="B1205" s="108" t="s">
        <v>585</v>
      </c>
      <c r="C1205" s="110" t="s">
        <v>4821</v>
      </c>
      <c r="D1205" s="108" t="s">
        <v>2020</v>
      </c>
      <c r="E1205" s="108" t="s">
        <v>3207</v>
      </c>
      <c r="F1205" s="109">
        <v>1</v>
      </c>
      <c r="G1205" s="109">
        <v>1</v>
      </c>
      <c r="H1205" s="109" t="b">
        <v>1</v>
      </c>
      <c r="I1205" s="108" t="s">
        <v>3208</v>
      </c>
      <c r="J1205" s="108" t="s">
        <v>2021</v>
      </c>
      <c r="K1205" s="110">
        <v>1</v>
      </c>
    </row>
    <row r="1206" spans="1:11" x14ac:dyDescent="0.3">
      <c r="A1206" s="108" t="s">
        <v>2014</v>
      </c>
      <c r="B1206" s="108" t="s">
        <v>730</v>
      </c>
      <c r="C1206" s="110" t="s">
        <v>4822</v>
      </c>
      <c r="D1206" s="108" t="s">
        <v>2015</v>
      </c>
      <c r="E1206" s="108" t="s">
        <v>3207</v>
      </c>
      <c r="F1206" s="109">
        <v>1</v>
      </c>
      <c r="G1206" s="109">
        <v>4</v>
      </c>
      <c r="H1206" s="109" t="b">
        <v>1</v>
      </c>
      <c r="I1206" s="108" t="s">
        <v>3208</v>
      </c>
      <c r="J1206" s="108" t="s">
        <v>2016</v>
      </c>
      <c r="K1206" s="110"/>
    </row>
    <row r="1207" spans="1:11" x14ac:dyDescent="0.3">
      <c r="A1207" s="108" t="s">
        <v>2014</v>
      </c>
      <c r="B1207" s="108" t="s">
        <v>730</v>
      </c>
      <c r="C1207" s="110" t="s">
        <v>4822</v>
      </c>
      <c r="D1207" s="108" t="s">
        <v>2015</v>
      </c>
      <c r="E1207" s="108"/>
      <c r="F1207" s="109">
        <v>2</v>
      </c>
      <c r="G1207" s="109">
        <v>4</v>
      </c>
      <c r="H1207" s="109" t="b">
        <v>1</v>
      </c>
      <c r="I1207" s="108" t="s">
        <v>3208</v>
      </c>
      <c r="J1207" s="108" t="s">
        <v>4823</v>
      </c>
      <c r="K1207" s="110">
        <v>1</v>
      </c>
    </row>
    <row r="1208" spans="1:11" x14ac:dyDescent="0.3">
      <c r="A1208" s="108" t="s">
        <v>2014</v>
      </c>
      <c r="B1208" s="108" t="s">
        <v>730</v>
      </c>
      <c r="C1208" s="110" t="s">
        <v>4822</v>
      </c>
      <c r="D1208" s="108" t="s">
        <v>2015</v>
      </c>
      <c r="E1208" s="108"/>
      <c r="F1208" s="109">
        <v>3</v>
      </c>
      <c r="G1208" s="109">
        <v>4</v>
      </c>
      <c r="H1208" s="109" t="b">
        <v>1</v>
      </c>
      <c r="I1208" s="108" t="s">
        <v>3208</v>
      </c>
      <c r="J1208" s="108" t="s">
        <v>4824</v>
      </c>
      <c r="K1208" s="110"/>
    </row>
    <row r="1209" spans="1:11" x14ac:dyDescent="0.3">
      <c r="A1209" s="108" t="s">
        <v>2014</v>
      </c>
      <c r="B1209" s="108" t="s">
        <v>730</v>
      </c>
      <c r="C1209" s="110" t="s">
        <v>4822</v>
      </c>
      <c r="D1209" s="108" t="s">
        <v>2015</v>
      </c>
      <c r="E1209" s="108"/>
      <c r="F1209" s="109">
        <v>4</v>
      </c>
      <c r="G1209" s="109">
        <v>4</v>
      </c>
      <c r="H1209" s="109" t="b">
        <v>1</v>
      </c>
      <c r="I1209" s="108" t="s">
        <v>3208</v>
      </c>
      <c r="J1209" s="108" t="s">
        <v>4825</v>
      </c>
      <c r="K1209" s="110"/>
    </row>
    <row r="1210" spans="1:11" x14ac:dyDescent="0.3">
      <c r="A1210" s="108" t="s">
        <v>2014</v>
      </c>
      <c r="B1210" s="108" t="s">
        <v>714</v>
      </c>
      <c r="C1210" s="110" t="s">
        <v>4826</v>
      </c>
      <c r="D1210" s="108" t="s">
        <v>2017</v>
      </c>
      <c r="E1210" s="108" t="s">
        <v>3207</v>
      </c>
      <c r="F1210" s="109">
        <v>1</v>
      </c>
      <c r="G1210" s="109">
        <v>3</v>
      </c>
      <c r="H1210" s="109" t="b">
        <v>1</v>
      </c>
      <c r="I1210" s="108" t="s">
        <v>3208</v>
      </c>
      <c r="J1210" s="108" t="s">
        <v>2018</v>
      </c>
      <c r="K1210" s="110"/>
    </row>
    <row r="1211" spans="1:11" x14ac:dyDescent="0.3">
      <c r="A1211" s="108" t="s">
        <v>2014</v>
      </c>
      <c r="B1211" s="108" t="s">
        <v>714</v>
      </c>
      <c r="C1211" s="110" t="s">
        <v>4826</v>
      </c>
      <c r="D1211" s="108" t="s">
        <v>2017</v>
      </c>
      <c r="E1211" s="108"/>
      <c r="F1211" s="109">
        <v>2</v>
      </c>
      <c r="G1211" s="109">
        <v>3</v>
      </c>
      <c r="H1211" s="109" t="b">
        <v>1</v>
      </c>
      <c r="I1211" s="108" t="s">
        <v>3208</v>
      </c>
      <c r="J1211" s="108" t="s">
        <v>4827</v>
      </c>
      <c r="K1211" s="110"/>
    </row>
    <row r="1212" spans="1:11" x14ac:dyDescent="0.3">
      <c r="A1212" s="108" t="s">
        <v>2014</v>
      </c>
      <c r="B1212" s="108" t="s">
        <v>714</v>
      </c>
      <c r="C1212" s="110" t="s">
        <v>4826</v>
      </c>
      <c r="D1212" s="108" t="s">
        <v>2017</v>
      </c>
      <c r="E1212" s="108"/>
      <c r="F1212" s="109">
        <v>3</v>
      </c>
      <c r="G1212" s="109">
        <v>3</v>
      </c>
      <c r="H1212" s="109" t="b">
        <v>1</v>
      </c>
      <c r="I1212" s="108" t="s">
        <v>3208</v>
      </c>
      <c r="J1212" s="108" t="s">
        <v>4828</v>
      </c>
      <c r="K1212" s="110"/>
    </row>
    <row r="1213" spans="1:11" x14ac:dyDescent="0.3">
      <c r="A1213" s="108" t="s">
        <v>2014</v>
      </c>
      <c r="B1213" s="108" t="s">
        <v>611</v>
      </c>
      <c r="C1213" s="110" t="s">
        <v>4829</v>
      </c>
      <c r="D1213" s="108" t="s">
        <v>811</v>
      </c>
      <c r="E1213" s="108" t="s">
        <v>3207</v>
      </c>
      <c r="F1213" s="109">
        <v>1</v>
      </c>
      <c r="G1213" s="109">
        <v>2</v>
      </c>
      <c r="H1213" s="109" t="b">
        <v>1</v>
      </c>
      <c r="I1213" s="108" t="s">
        <v>3208</v>
      </c>
      <c r="J1213" s="108" t="s">
        <v>2019</v>
      </c>
      <c r="K1213" s="110"/>
    </row>
    <row r="1214" spans="1:11" x14ac:dyDescent="0.3">
      <c r="A1214" s="108" t="s">
        <v>2014</v>
      </c>
      <c r="B1214" s="108" t="s">
        <v>611</v>
      </c>
      <c r="C1214" s="110" t="s">
        <v>4829</v>
      </c>
      <c r="D1214" s="108" t="s">
        <v>811</v>
      </c>
      <c r="E1214" s="108"/>
      <c r="F1214" s="109">
        <v>2</v>
      </c>
      <c r="G1214" s="109">
        <v>2</v>
      </c>
      <c r="H1214" s="109" t="b">
        <v>1</v>
      </c>
      <c r="I1214" s="108" t="s">
        <v>3208</v>
      </c>
      <c r="J1214" s="108" t="s">
        <v>4830</v>
      </c>
      <c r="K1214" s="110">
        <v>1</v>
      </c>
    </row>
    <row r="1215" spans="1:11" x14ac:dyDescent="0.3">
      <c r="A1215" s="108" t="s">
        <v>36</v>
      </c>
      <c r="B1215" s="108" t="s">
        <v>548</v>
      </c>
      <c r="C1215" s="110" t="s">
        <v>4831</v>
      </c>
      <c r="D1215" s="108" t="s">
        <v>2028</v>
      </c>
      <c r="E1215" s="108"/>
      <c r="F1215" s="109">
        <v>1</v>
      </c>
      <c r="G1215" s="109">
        <v>2</v>
      </c>
      <c r="H1215" s="109" t="b">
        <v>1</v>
      </c>
      <c r="I1215" s="108" t="s">
        <v>3208</v>
      </c>
      <c r="J1215" s="108" t="s">
        <v>4832</v>
      </c>
      <c r="K1215" s="110"/>
    </row>
    <row r="1216" spans="1:11" x14ac:dyDescent="0.3">
      <c r="A1216" s="108" t="s">
        <v>36</v>
      </c>
      <c r="B1216" s="108" t="s">
        <v>548</v>
      </c>
      <c r="C1216" s="110" t="s">
        <v>4831</v>
      </c>
      <c r="D1216" s="108" t="s">
        <v>2028</v>
      </c>
      <c r="E1216" s="108"/>
      <c r="F1216" s="109">
        <v>2</v>
      </c>
      <c r="G1216" s="109">
        <v>2</v>
      </c>
      <c r="H1216" s="109" t="b">
        <v>1</v>
      </c>
      <c r="I1216" s="108" t="s">
        <v>3208</v>
      </c>
      <c r="J1216" s="108" t="s">
        <v>4833</v>
      </c>
      <c r="K1216" s="110"/>
    </row>
    <row r="1217" spans="1:11" x14ac:dyDescent="0.3">
      <c r="A1217" s="108" t="s">
        <v>36</v>
      </c>
      <c r="B1217" s="108" t="s">
        <v>575</v>
      </c>
      <c r="C1217" s="110" t="s">
        <v>4834</v>
      </c>
      <c r="D1217" s="108" t="s">
        <v>2029</v>
      </c>
      <c r="E1217" s="108" t="s">
        <v>3207</v>
      </c>
      <c r="F1217" s="109">
        <v>1</v>
      </c>
      <c r="G1217" s="109">
        <v>1</v>
      </c>
      <c r="H1217" s="109" t="b">
        <v>1</v>
      </c>
      <c r="I1217" s="108" t="s">
        <v>3208</v>
      </c>
      <c r="J1217" s="108" t="s">
        <v>2030</v>
      </c>
      <c r="K1217" s="110"/>
    </row>
    <row r="1218" spans="1:11" x14ac:dyDescent="0.3">
      <c r="A1218" s="108" t="s">
        <v>36</v>
      </c>
      <c r="B1218" s="108" t="s">
        <v>581</v>
      </c>
      <c r="C1218" s="110" t="s">
        <v>4835</v>
      </c>
      <c r="D1218" s="108" t="s">
        <v>2027</v>
      </c>
      <c r="E1218" s="108"/>
      <c r="F1218" s="109">
        <v>1</v>
      </c>
      <c r="G1218" s="109">
        <v>2</v>
      </c>
      <c r="H1218" s="109" t="b">
        <v>1</v>
      </c>
      <c r="I1218" s="108" t="s">
        <v>3208</v>
      </c>
      <c r="J1218" s="108" t="s">
        <v>4836</v>
      </c>
      <c r="K1218" s="110"/>
    </row>
    <row r="1219" spans="1:11" x14ac:dyDescent="0.3">
      <c r="A1219" s="108" t="s">
        <v>36</v>
      </c>
      <c r="B1219" s="108" t="s">
        <v>581</v>
      </c>
      <c r="C1219" s="110" t="s">
        <v>4835</v>
      </c>
      <c r="D1219" s="108" t="s">
        <v>2027</v>
      </c>
      <c r="E1219" s="108"/>
      <c r="F1219" s="109">
        <v>2</v>
      </c>
      <c r="G1219" s="109">
        <v>2</v>
      </c>
      <c r="H1219" s="109" t="b">
        <v>1</v>
      </c>
      <c r="I1219" s="108" t="s">
        <v>3208</v>
      </c>
      <c r="J1219" s="108" t="s">
        <v>4837</v>
      </c>
      <c r="K1219" s="110"/>
    </row>
    <row r="1220" spans="1:11" x14ac:dyDescent="0.3">
      <c r="A1220" s="108" t="s">
        <v>36</v>
      </c>
      <c r="B1220" s="108" t="s">
        <v>572</v>
      </c>
      <c r="C1220" s="110" t="s">
        <v>4838</v>
      </c>
      <c r="D1220" s="108" t="s">
        <v>2024</v>
      </c>
      <c r="E1220" s="108" t="s">
        <v>3207</v>
      </c>
      <c r="F1220" s="109">
        <v>1</v>
      </c>
      <c r="G1220" s="109">
        <v>4</v>
      </c>
      <c r="H1220" s="109" t="b">
        <v>1</v>
      </c>
      <c r="I1220" s="108" t="s">
        <v>3208</v>
      </c>
      <c r="J1220" s="108" t="s">
        <v>2025</v>
      </c>
      <c r="K1220" s="110"/>
    </row>
    <row r="1221" spans="1:11" x14ac:dyDescent="0.3">
      <c r="A1221" s="108" t="s">
        <v>36</v>
      </c>
      <c r="B1221" s="108" t="s">
        <v>572</v>
      </c>
      <c r="C1221" s="110" t="s">
        <v>4838</v>
      </c>
      <c r="D1221" s="108" t="s">
        <v>2024</v>
      </c>
      <c r="E1221" s="108"/>
      <c r="F1221" s="109">
        <v>2</v>
      </c>
      <c r="G1221" s="109">
        <v>4</v>
      </c>
      <c r="H1221" s="109" t="b">
        <v>1</v>
      </c>
      <c r="I1221" s="108" t="s">
        <v>3208</v>
      </c>
      <c r="J1221" s="108" t="s">
        <v>4839</v>
      </c>
      <c r="K1221" s="110"/>
    </row>
    <row r="1222" spans="1:11" x14ac:dyDescent="0.3">
      <c r="A1222" s="108" t="s">
        <v>36</v>
      </c>
      <c r="B1222" s="108" t="s">
        <v>572</v>
      </c>
      <c r="C1222" s="110" t="s">
        <v>4838</v>
      </c>
      <c r="D1222" s="108" t="s">
        <v>2024</v>
      </c>
      <c r="E1222" s="108"/>
      <c r="F1222" s="109">
        <v>3</v>
      </c>
      <c r="G1222" s="109">
        <v>4</v>
      </c>
      <c r="H1222" s="109" t="b">
        <v>1</v>
      </c>
      <c r="I1222" s="108" t="s">
        <v>3208</v>
      </c>
      <c r="J1222" s="108" t="s">
        <v>4840</v>
      </c>
      <c r="K1222" s="110"/>
    </row>
    <row r="1223" spans="1:11" x14ac:dyDescent="0.3">
      <c r="A1223" s="108" t="s">
        <v>36</v>
      </c>
      <c r="B1223" s="108" t="s">
        <v>572</v>
      </c>
      <c r="C1223" s="110" t="s">
        <v>4838</v>
      </c>
      <c r="D1223" s="108" t="s">
        <v>2024</v>
      </c>
      <c r="E1223" s="108"/>
      <c r="F1223" s="109">
        <v>4</v>
      </c>
      <c r="G1223" s="109">
        <v>4</v>
      </c>
      <c r="H1223" s="109" t="b">
        <v>1</v>
      </c>
      <c r="I1223" s="108" t="s">
        <v>3208</v>
      </c>
      <c r="J1223" s="108" t="s">
        <v>4841</v>
      </c>
      <c r="K1223" s="110"/>
    </row>
    <row r="1224" spans="1:11" x14ac:dyDescent="0.3">
      <c r="A1224" s="108" t="s">
        <v>36</v>
      </c>
      <c r="B1224" s="108" t="s">
        <v>525</v>
      </c>
      <c r="C1224" s="110" t="s">
        <v>4842</v>
      </c>
      <c r="D1224" s="108" t="s">
        <v>2026</v>
      </c>
      <c r="E1224" s="108"/>
      <c r="F1224" s="109">
        <v>1</v>
      </c>
      <c r="G1224" s="109">
        <v>3</v>
      </c>
      <c r="H1224" s="109" t="b">
        <v>1</v>
      </c>
      <c r="I1224" s="108" t="s">
        <v>3208</v>
      </c>
      <c r="J1224" s="108" t="s">
        <v>4843</v>
      </c>
      <c r="K1224" s="110"/>
    </row>
    <row r="1225" spans="1:11" x14ac:dyDescent="0.3">
      <c r="A1225" s="108" t="s">
        <v>36</v>
      </c>
      <c r="B1225" s="108" t="s">
        <v>525</v>
      </c>
      <c r="C1225" s="110" t="s">
        <v>4842</v>
      </c>
      <c r="D1225" s="108" t="s">
        <v>2026</v>
      </c>
      <c r="E1225" s="108"/>
      <c r="F1225" s="109">
        <v>2</v>
      </c>
      <c r="G1225" s="109">
        <v>3</v>
      </c>
      <c r="H1225" s="109" t="b">
        <v>1</v>
      </c>
      <c r="I1225" s="108" t="s">
        <v>3208</v>
      </c>
      <c r="J1225" s="108" t="s">
        <v>4844</v>
      </c>
      <c r="K1225" s="110"/>
    </row>
    <row r="1226" spans="1:11" x14ac:dyDescent="0.3">
      <c r="A1226" s="108" t="s">
        <v>36</v>
      </c>
      <c r="B1226" s="108" t="s">
        <v>525</v>
      </c>
      <c r="C1226" s="110" t="s">
        <v>4842</v>
      </c>
      <c r="D1226" s="108" t="s">
        <v>2026</v>
      </c>
      <c r="E1226" s="108"/>
      <c r="F1226" s="109">
        <v>3</v>
      </c>
      <c r="G1226" s="109">
        <v>3</v>
      </c>
      <c r="H1226" s="109" t="b">
        <v>1</v>
      </c>
      <c r="I1226" s="108" t="s">
        <v>3208</v>
      </c>
      <c r="J1226" s="108" t="s">
        <v>4845</v>
      </c>
      <c r="K1226" s="110"/>
    </row>
    <row r="1227" spans="1:11" x14ac:dyDescent="0.3">
      <c r="A1227" s="108" t="s">
        <v>36</v>
      </c>
      <c r="B1227" s="108" t="s">
        <v>711</v>
      </c>
      <c r="C1227" s="110" t="s">
        <v>4846</v>
      </c>
      <c r="D1227" s="108" t="s">
        <v>2031</v>
      </c>
      <c r="E1227" s="108"/>
      <c r="F1227" s="109">
        <v>1</v>
      </c>
      <c r="G1227" s="109">
        <v>1</v>
      </c>
      <c r="H1227" s="109" t="b">
        <v>1</v>
      </c>
      <c r="I1227" s="108" t="s">
        <v>3208</v>
      </c>
      <c r="J1227" s="108" t="s">
        <v>4847</v>
      </c>
      <c r="K1227" s="110"/>
    </row>
    <row r="1228" spans="1:11" x14ac:dyDescent="0.3">
      <c r="A1228" s="108" t="s">
        <v>36</v>
      </c>
      <c r="B1228" s="108" t="s">
        <v>544</v>
      </c>
      <c r="C1228" s="110" t="s">
        <v>4848</v>
      </c>
      <c r="D1228" s="108" t="s">
        <v>2033</v>
      </c>
      <c r="E1228" s="108"/>
      <c r="F1228" s="109">
        <v>1</v>
      </c>
      <c r="G1228" s="109">
        <v>1</v>
      </c>
      <c r="H1228" s="109" t="b">
        <v>1</v>
      </c>
      <c r="I1228" s="108" t="s">
        <v>3208</v>
      </c>
      <c r="J1228" s="108" t="s">
        <v>4849</v>
      </c>
      <c r="K1228" s="110">
        <v>1</v>
      </c>
    </row>
    <row r="1229" spans="1:11" x14ac:dyDescent="0.3">
      <c r="A1229" s="108" t="s">
        <v>36</v>
      </c>
      <c r="B1229" s="108" t="s">
        <v>583</v>
      </c>
      <c r="C1229" s="110" t="s">
        <v>4850</v>
      </c>
      <c r="D1229" s="108" t="s">
        <v>1573</v>
      </c>
      <c r="E1229" s="108" t="s">
        <v>3207</v>
      </c>
      <c r="F1229" s="109">
        <v>1</v>
      </c>
      <c r="G1229" s="109">
        <v>1</v>
      </c>
      <c r="H1229" s="109" t="b">
        <v>1</v>
      </c>
      <c r="I1229" s="108" t="s">
        <v>3208</v>
      </c>
      <c r="J1229" s="108" t="s">
        <v>4851</v>
      </c>
      <c r="K1229" s="110"/>
    </row>
    <row r="1230" spans="1:11" x14ac:dyDescent="0.3">
      <c r="A1230" s="108" t="s">
        <v>36</v>
      </c>
      <c r="B1230" s="108" t="s">
        <v>772</v>
      </c>
      <c r="C1230" s="110" t="s">
        <v>4852</v>
      </c>
      <c r="D1230" s="108" t="s">
        <v>2032</v>
      </c>
      <c r="E1230" s="108" t="s">
        <v>3207</v>
      </c>
      <c r="F1230" s="109">
        <v>1</v>
      </c>
      <c r="G1230" s="109">
        <v>1</v>
      </c>
      <c r="H1230" s="109" t="b">
        <v>1</v>
      </c>
      <c r="I1230" s="108" t="s">
        <v>3208</v>
      </c>
      <c r="J1230" s="108" t="s">
        <v>4853</v>
      </c>
      <c r="K1230" s="110"/>
    </row>
    <row r="1231" spans="1:11" x14ac:dyDescent="0.3">
      <c r="A1231" s="108" t="s">
        <v>36</v>
      </c>
      <c r="B1231" s="108" t="s">
        <v>546</v>
      </c>
      <c r="C1231" s="110" t="s">
        <v>4854</v>
      </c>
      <c r="D1231" s="108" t="s">
        <v>547</v>
      </c>
      <c r="E1231" s="108"/>
      <c r="F1231" s="109">
        <v>1</v>
      </c>
      <c r="G1231" s="109">
        <v>2</v>
      </c>
      <c r="H1231" s="109" t="b">
        <v>1</v>
      </c>
      <c r="I1231" s="108" t="s">
        <v>3208</v>
      </c>
      <c r="J1231" s="108" t="s">
        <v>4855</v>
      </c>
      <c r="K1231" s="110"/>
    </row>
    <row r="1232" spans="1:11" x14ac:dyDescent="0.3">
      <c r="A1232" s="108" t="s">
        <v>36</v>
      </c>
      <c r="B1232" s="108" t="s">
        <v>546</v>
      </c>
      <c r="C1232" s="110" t="s">
        <v>4854</v>
      </c>
      <c r="D1232" s="108" t="s">
        <v>547</v>
      </c>
      <c r="E1232" s="108"/>
      <c r="F1232" s="109">
        <v>2</v>
      </c>
      <c r="G1232" s="109">
        <v>2</v>
      </c>
      <c r="H1232" s="109" t="b">
        <v>1</v>
      </c>
      <c r="I1232" s="108" t="s">
        <v>3208</v>
      </c>
      <c r="J1232" s="108" t="s">
        <v>4856</v>
      </c>
      <c r="K1232" s="110"/>
    </row>
    <row r="1233" spans="1:11" x14ac:dyDescent="0.3">
      <c r="A1233" s="108" t="s">
        <v>2039</v>
      </c>
      <c r="B1233" s="108" t="s">
        <v>495</v>
      </c>
      <c r="C1233" s="110" t="s">
        <v>4857</v>
      </c>
      <c r="D1233" s="108" t="s">
        <v>2045</v>
      </c>
      <c r="E1233" s="108" t="s">
        <v>3207</v>
      </c>
      <c r="F1233" s="109">
        <v>1</v>
      </c>
      <c r="G1233" s="109">
        <v>1</v>
      </c>
      <c r="H1233" s="109" t="b">
        <v>1</v>
      </c>
      <c r="I1233" s="108" t="s">
        <v>3208</v>
      </c>
      <c r="J1233" s="108" t="s">
        <v>2046</v>
      </c>
      <c r="K1233" s="110"/>
    </row>
    <row r="1234" spans="1:11" x14ac:dyDescent="0.3">
      <c r="A1234" s="108" t="s">
        <v>2039</v>
      </c>
      <c r="B1234" s="108" t="s">
        <v>508</v>
      </c>
      <c r="C1234" s="110" t="s">
        <v>4858</v>
      </c>
      <c r="D1234" s="108" t="s">
        <v>882</v>
      </c>
      <c r="E1234" s="108" t="s">
        <v>3207</v>
      </c>
      <c r="F1234" s="109">
        <v>1</v>
      </c>
      <c r="G1234" s="109">
        <v>4</v>
      </c>
      <c r="H1234" s="109" t="b">
        <v>1</v>
      </c>
      <c r="I1234" s="108" t="s">
        <v>3208</v>
      </c>
      <c r="J1234" s="108" t="s">
        <v>2040</v>
      </c>
      <c r="K1234" s="110"/>
    </row>
    <row r="1235" spans="1:11" x14ac:dyDescent="0.3">
      <c r="A1235" s="108" t="s">
        <v>2039</v>
      </c>
      <c r="B1235" s="108" t="s">
        <v>508</v>
      </c>
      <c r="C1235" s="110" t="s">
        <v>4858</v>
      </c>
      <c r="D1235" s="108" t="s">
        <v>882</v>
      </c>
      <c r="E1235" s="108"/>
      <c r="F1235" s="109">
        <v>2</v>
      </c>
      <c r="G1235" s="109">
        <v>4</v>
      </c>
      <c r="H1235" s="109" t="b">
        <v>1</v>
      </c>
      <c r="I1235" s="108" t="s">
        <v>3208</v>
      </c>
      <c r="J1235" s="108" t="s">
        <v>4859</v>
      </c>
      <c r="K1235" s="110"/>
    </row>
    <row r="1236" spans="1:11" x14ac:dyDescent="0.3">
      <c r="A1236" s="108" t="s">
        <v>2039</v>
      </c>
      <c r="B1236" s="108" t="s">
        <v>508</v>
      </c>
      <c r="C1236" s="110" t="s">
        <v>4858</v>
      </c>
      <c r="D1236" s="108" t="s">
        <v>882</v>
      </c>
      <c r="E1236" s="108"/>
      <c r="F1236" s="109">
        <v>3</v>
      </c>
      <c r="G1236" s="109">
        <v>4</v>
      </c>
      <c r="H1236" s="109" t="b">
        <v>1</v>
      </c>
      <c r="I1236" s="108" t="s">
        <v>3208</v>
      </c>
      <c r="J1236" s="108" t="s">
        <v>4860</v>
      </c>
      <c r="K1236" s="110"/>
    </row>
    <row r="1237" spans="1:11" x14ac:dyDescent="0.3">
      <c r="A1237" s="108" t="s">
        <v>2039</v>
      </c>
      <c r="B1237" s="108" t="s">
        <v>508</v>
      </c>
      <c r="C1237" s="110" t="s">
        <v>4858</v>
      </c>
      <c r="D1237" s="108" t="s">
        <v>882</v>
      </c>
      <c r="E1237" s="108"/>
      <c r="F1237" s="109">
        <v>4</v>
      </c>
      <c r="G1237" s="109">
        <v>4</v>
      </c>
      <c r="H1237" s="109" t="b">
        <v>1</v>
      </c>
      <c r="I1237" s="108" t="s">
        <v>3208</v>
      </c>
      <c r="J1237" s="108" t="s">
        <v>4861</v>
      </c>
      <c r="K1237" s="110"/>
    </row>
    <row r="1238" spans="1:11" x14ac:dyDescent="0.3">
      <c r="A1238" s="108" t="s">
        <v>2039</v>
      </c>
      <c r="B1238" s="108" t="s">
        <v>525</v>
      </c>
      <c r="C1238" s="110" t="s">
        <v>4862</v>
      </c>
      <c r="D1238" s="108" t="s">
        <v>2044</v>
      </c>
      <c r="E1238" s="108" t="s">
        <v>3207</v>
      </c>
      <c r="F1238" s="109">
        <v>1</v>
      </c>
      <c r="G1238" s="109">
        <v>2</v>
      </c>
      <c r="H1238" s="109" t="b">
        <v>1</v>
      </c>
      <c r="I1238" s="108" t="s">
        <v>3208</v>
      </c>
      <c r="J1238" s="108" t="s">
        <v>4863</v>
      </c>
      <c r="K1238" s="110"/>
    </row>
    <row r="1239" spans="1:11" x14ac:dyDescent="0.3">
      <c r="A1239" s="108" t="s">
        <v>2039</v>
      </c>
      <c r="B1239" s="108" t="s">
        <v>525</v>
      </c>
      <c r="C1239" s="110" t="s">
        <v>4862</v>
      </c>
      <c r="D1239" s="108" t="s">
        <v>2044</v>
      </c>
      <c r="E1239" s="108"/>
      <c r="F1239" s="109">
        <v>2</v>
      </c>
      <c r="G1239" s="109">
        <v>2</v>
      </c>
      <c r="H1239" s="109" t="b">
        <v>1</v>
      </c>
      <c r="I1239" s="108" t="s">
        <v>3208</v>
      </c>
      <c r="J1239" s="108" t="s">
        <v>4864</v>
      </c>
      <c r="K1239" s="110"/>
    </row>
    <row r="1240" spans="1:11" x14ac:dyDescent="0.3">
      <c r="A1240" s="108" t="s">
        <v>2039</v>
      </c>
      <c r="B1240" s="108" t="s">
        <v>2041</v>
      </c>
      <c r="C1240" s="110" t="s">
        <v>4865</v>
      </c>
      <c r="D1240" s="108" t="s">
        <v>2042</v>
      </c>
      <c r="E1240" s="108" t="s">
        <v>3207</v>
      </c>
      <c r="F1240" s="109">
        <v>1</v>
      </c>
      <c r="G1240" s="109">
        <v>4</v>
      </c>
      <c r="H1240" s="109" t="b">
        <v>1</v>
      </c>
      <c r="I1240" s="108" t="s">
        <v>3208</v>
      </c>
      <c r="J1240" s="108" t="s">
        <v>2043</v>
      </c>
      <c r="K1240" s="110"/>
    </row>
    <row r="1241" spans="1:11" x14ac:dyDescent="0.3">
      <c r="A1241" s="108" t="s">
        <v>2039</v>
      </c>
      <c r="B1241" s="108" t="s">
        <v>2041</v>
      </c>
      <c r="C1241" s="110" t="s">
        <v>4865</v>
      </c>
      <c r="D1241" s="108" t="s">
        <v>2042</v>
      </c>
      <c r="E1241" s="108"/>
      <c r="F1241" s="109">
        <v>2</v>
      </c>
      <c r="G1241" s="109">
        <v>4</v>
      </c>
      <c r="H1241" s="109" t="b">
        <v>1</v>
      </c>
      <c r="I1241" s="108" t="s">
        <v>3208</v>
      </c>
      <c r="J1241" s="108" t="s">
        <v>4866</v>
      </c>
      <c r="K1241" s="110"/>
    </row>
    <row r="1242" spans="1:11" x14ac:dyDescent="0.3">
      <c r="A1242" s="108" t="s">
        <v>2039</v>
      </c>
      <c r="B1242" s="108" t="s">
        <v>2041</v>
      </c>
      <c r="C1242" s="110" t="s">
        <v>4865</v>
      </c>
      <c r="D1242" s="108" t="s">
        <v>2042</v>
      </c>
      <c r="E1242" s="108"/>
      <c r="F1242" s="109">
        <v>3</v>
      </c>
      <c r="G1242" s="109">
        <v>4</v>
      </c>
      <c r="H1242" s="109" t="b">
        <v>1</v>
      </c>
      <c r="I1242" s="108" t="s">
        <v>3208</v>
      </c>
      <c r="J1242" s="108" t="s">
        <v>4867</v>
      </c>
      <c r="K1242" s="110"/>
    </row>
    <row r="1243" spans="1:11" x14ac:dyDescent="0.3">
      <c r="A1243" s="108" t="s">
        <v>2039</v>
      </c>
      <c r="B1243" s="108" t="s">
        <v>2041</v>
      </c>
      <c r="C1243" s="110" t="s">
        <v>4865</v>
      </c>
      <c r="D1243" s="108" t="s">
        <v>2042</v>
      </c>
      <c r="E1243" s="108"/>
      <c r="F1243" s="109">
        <v>4</v>
      </c>
      <c r="G1243" s="109">
        <v>4</v>
      </c>
      <c r="H1243" s="109" t="b">
        <v>1</v>
      </c>
      <c r="I1243" s="108" t="s">
        <v>3208</v>
      </c>
      <c r="J1243" s="108" t="s">
        <v>4868</v>
      </c>
      <c r="K1243" s="110"/>
    </row>
    <row r="1244" spans="1:11" x14ac:dyDescent="0.3">
      <c r="A1244" s="108" t="s">
        <v>2049</v>
      </c>
      <c r="B1244" s="108" t="s">
        <v>567</v>
      </c>
      <c r="C1244" s="110" t="s">
        <v>4869</v>
      </c>
      <c r="D1244" s="108" t="s">
        <v>2050</v>
      </c>
      <c r="E1244" s="108" t="s">
        <v>3207</v>
      </c>
      <c r="F1244" s="109">
        <v>1</v>
      </c>
      <c r="G1244" s="109">
        <v>3</v>
      </c>
      <c r="H1244" s="109" t="b">
        <v>1</v>
      </c>
      <c r="I1244" s="108" t="s">
        <v>3208</v>
      </c>
      <c r="J1244" s="108" t="s">
        <v>2051</v>
      </c>
      <c r="K1244" s="110"/>
    </row>
    <row r="1245" spans="1:11" x14ac:dyDescent="0.3">
      <c r="A1245" s="108" t="s">
        <v>2049</v>
      </c>
      <c r="B1245" s="108" t="s">
        <v>567</v>
      </c>
      <c r="C1245" s="110" t="s">
        <v>4869</v>
      </c>
      <c r="D1245" s="108" t="s">
        <v>2050</v>
      </c>
      <c r="E1245" s="108"/>
      <c r="F1245" s="109">
        <v>2</v>
      </c>
      <c r="G1245" s="109">
        <v>3</v>
      </c>
      <c r="H1245" s="109" t="b">
        <v>1</v>
      </c>
      <c r="I1245" s="108" t="s">
        <v>3208</v>
      </c>
      <c r="J1245" s="108" t="s">
        <v>4870</v>
      </c>
      <c r="K1245" s="110"/>
    </row>
    <row r="1246" spans="1:11" x14ac:dyDescent="0.3">
      <c r="A1246" s="108" t="s">
        <v>2049</v>
      </c>
      <c r="B1246" s="108" t="s">
        <v>567</v>
      </c>
      <c r="C1246" s="110" t="s">
        <v>4869</v>
      </c>
      <c r="D1246" s="108" t="s">
        <v>2050</v>
      </c>
      <c r="E1246" s="108"/>
      <c r="F1246" s="109">
        <v>3</v>
      </c>
      <c r="G1246" s="109">
        <v>3</v>
      </c>
      <c r="H1246" s="109" t="b">
        <v>1</v>
      </c>
      <c r="I1246" s="108" t="s">
        <v>3208</v>
      </c>
      <c r="J1246" s="108" t="s">
        <v>4871</v>
      </c>
      <c r="K1246" s="110">
        <v>1</v>
      </c>
    </row>
    <row r="1247" spans="1:11" x14ac:dyDescent="0.3">
      <c r="A1247" s="108" t="s">
        <v>2049</v>
      </c>
      <c r="B1247" s="108" t="s">
        <v>575</v>
      </c>
      <c r="C1247" s="110" t="s">
        <v>4872</v>
      </c>
      <c r="D1247" s="108" t="s">
        <v>2063</v>
      </c>
      <c r="E1247" s="108" t="s">
        <v>3207</v>
      </c>
      <c r="F1247" s="109">
        <v>1</v>
      </c>
      <c r="G1247" s="109">
        <v>1</v>
      </c>
      <c r="H1247" s="109" t="b">
        <v>1</v>
      </c>
      <c r="I1247" s="108" t="s">
        <v>3208</v>
      </c>
      <c r="J1247" s="108" t="s">
        <v>2064</v>
      </c>
      <c r="K1247" s="110"/>
    </row>
    <row r="1248" spans="1:11" x14ac:dyDescent="0.3">
      <c r="A1248" s="108" t="s">
        <v>2049</v>
      </c>
      <c r="B1248" s="108" t="s">
        <v>2055</v>
      </c>
      <c r="C1248" s="110" t="s">
        <v>4873</v>
      </c>
      <c r="D1248" s="108" t="s">
        <v>2056</v>
      </c>
      <c r="E1248" s="108"/>
      <c r="F1248" s="109">
        <v>1</v>
      </c>
      <c r="G1248" s="109">
        <v>3</v>
      </c>
      <c r="H1248" s="109" t="b">
        <v>1</v>
      </c>
      <c r="I1248" s="108" t="s">
        <v>3208</v>
      </c>
      <c r="J1248" s="108" t="s">
        <v>4874</v>
      </c>
      <c r="K1248" s="110"/>
    </row>
    <row r="1249" spans="1:11" x14ac:dyDescent="0.3">
      <c r="A1249" s="108" t="s">
        <v>2049</v>
      </c>
      <c r="B1249" s="108" t="s">
        <v>2055</v>
      </c>
      <c r="C1249" s="110" t="s">
        <v>4873</v>
      </c>
      <c r="D1249" s="108" t="s">
        <v>2056</v>
      </c>
      <c r="E1249" s="108"/>
      <c r="F1249" s="109">
        <v>2</v>
      </c>
      <c r="G1249" s="109">
        <v>3</v>
      </c>
      <c r="H1249" s="109" t="b">
        <v>1</v>
      </c>
      <c r="I1249" s="108" t="s">
        <v>3208</v>
      </c>
      <c r="J1249" s="108" t="s">
        <v>4875</v>
      </c>
      <c r="K1249" s="110"/>
    </row>
    <row r="1250" spans="1:11" x14ac:dyDescent="0.3">
      <c r="A1250" s="108" t="s">
        <v>2049</v>
      </c>
      <c r="B1250" s="108" t="s">
        <v>2055</v>
      </c>
      <c r="C1250" s="110" t="s">
        <v>4873</v>
      </c>
      <c r="D1250" s="108" t="s">
        <v>2056</v>
      </c>
      <c r="E1250" s="108"/>
      <c r="F1250" s="109">
        <v>3</v>
      </c>
      <c r="G1250" s="109">
        <v>3</v>
      </c>
      <c r="H1250" s="109" t="b">
        <v>1</v>
      </c>
      <c r="I1250" s="108" t="s">
        <v>3208</v>
      </c>
      <c r="J1250" s="108" t="s">
        <v>4876</v>
      </c>
      <c r="K1250" s="110"/>
    </row>
    <row r="1251" spans="1:11" x14ac:dyDescent="0.3">
      <c r="A1251" s="108" t="s">
        <v>2049</v>
      </c>
      <c r="B1251" s="108" t="s">
        <v>1913</v>
      </c>
      <c r="C1251" s="110" t="s">
        <v>4877</v>
      </c>
      <c r="D1251" s="108" t="s">
        <v>2059</v>
      </c>
      <c r="E1251" s="108" t="s">
        <v>3207</v>
      </c>
      <c r="F1251" s="109">
        <v>1</v>
      </c>
      <c r="G1251" s="109">
        <v>2</v>
      </c>
      <c r="H1251" s="109" t="b">
        <v>1</v>
      </c>
      <c r="I1251" s="108" t="s">
        <v>3208</v>
      </c>
      <c r="J1251" s="108" t="s">
        <v>2060</v>
      </c>
      <c r="K1251" s="110"/>
    </row>
    <row r="1252" spans="1:11" x14ac:dyDescent="0.3">
      <c r="A1252" s="108" t="s">
        <v>2049</v>
      </c>
      <c r="B1252" s="108" t="s">
        <v>1913</v>
      </c>
      <c r="C1252" s="110" t="s">
        <v>4877</v>
      </c>
      <c r="D1252" s="108" t="s">
        <v>2059</v>
      </c>
      <c r="E1252" s="108"/>
      <c r="F1252" s="109">
        <v>2</v>
      </c>
      <c r="G1252" s="109">
        <v>2</v>
      </c>
      <c r="H1252" s="109" t="b">
        <v>1</v>
      </c>
      <c r="I1252" s="108" t="s">
        <v>3208</v>
      </c>
      <c r="J1252" s="108" t="s">
        <v>4878</v>
      </c>
      <c r="K1252" s="110">
        <v>1</v>
      </c>
    </row>
    <row r="1253" spans="1:11" x14ac:dyDescent="0.3">
      <c r="A1253" s="108" t="s">
        <v>2049</v>
      </c>
      <c r="B1253" s="108" t="s">
        <v>598</v>
      </c>
      <c r="C1253" s="110" t="s">
        <v>4879</v>
      </c>
      <c r="D1253" s="108" t="s">
        <v>2061</v>
      </c>
      <c r="E1253" s="108" t="s">
        <v>3207</v>
      </c>
      <c r="F1253" s="109">
        <v>1</v>
      </c>
      <c r="G1253" s="109">
        <v>1</v>
      </c>
      <c r="H1253" s="109" t="b">
        <v>1</v>
      </c>
      <c r="I1253" s="108" t="s">
        <v>3208</v>
      </c>
      <c r="J1253" s="108" t="s">
        <v>2062</v>
      </c>
      <c r="K1253" s="110"/>
    </row>
    <row r="1254" spans="1:11" x14ac:dyDescent="0.3">
      <c r="A1254" s="108" t="s">
        <v>2049</v>
      </c>
      <c r="B1254" s="108" t="s">
        <v>501</v>
      </c>
      <c r="C1254" s="110" t="s">
        <v>4880</v>
      </c>
      <c r="D1254" s="108" t="s">
        <v>2065</v>
      </c>
      <c r="E1254" s="108"/>
      <c r="F1254" s="109">
        <v>1</v>
      </c>
      <c r="G1254" s="109">
        <v>1</v>
      </c>
      <c r="H1254" s="109" t="b">
        <v>1</v>
      </c>
      <c r="I1254" s="108" t="s">
        <v>3208</v>
      </c>
      <c r="J1254" s="108" t="s">
        <v>4881</v>
      </c>
      <c r="K1254" s="110"/>
    </row>
    <row r="1255" spans="1:11" x14ac:dyDescent="0.3">
      <c r="A1255" s="108" t="s">
        <v>2049</v>
      </c>
      <c r="B1255" s="108" t="s">
        <v>2057</v>
      </c>
      <c r="C1255" s="110" t="s">
        <v>4882</v>
      </c>
      <c r="D1255" s="108" t="s">
        <v>2058</v>
      </c>
      <c r="E1255" s="108"/>
      <c r="F1255" s="109">
        <v>1</v>
      </c>
      <c r="G1255" s="109">
        <v>2</v>
      </c>
      <c r="H1255" s="109" t="b">
        <v>1</v>
      </c>
      <c r="I1255" s="108" t="s">
        <v>3208</v>
      </c>
      <c r="J1255" s="108" t="s">
        <v>4883</v>
      </c>
      <c r="K1255" s="110"/>
    </row>
    <row r="1256" spans="1:11" x14ac:dyDescent="0.3">
      <c r="A1256" s="108" t="s">
        <v>2049</v>
      </c>
      <c r="B1256" s="108" t="s">
        <v>2057</v>
      </c>
      <c r="C1256" s="110" t="s">
        <v>4882</v>
      </c>
      <c r="D1256" s="108" t="s">
        <v>2058</v>
      </c>
      <c r="E1256" s="108"/>
      <c r="F1256" s="109">
        <v>2</v>
      </c>
      <c r="G1256" s="109">
        <v>2</v>
      </c>
      <c r="H1256" s="109" t="b">
        <v>1</v>
      </c>
      <c r="I1256" s="108" t="s">
        <v>3208</v>
      </c>
      <c r="J1256" s="108" t="s">
        <v>4884</v>
      </c>
      <c r="K1256" s="110"/>
    </row>
    <row r="1257" spans="1:11" x14ac:dyDescent="0.3">
      <c r="A1257" s="108" t="s">
        <v>2049</v>
      </c>
      <c r="B1257" s="108" t="s">
        <v>2052</v>
      </c>
      <c r="C1257" s="110" t="s">
        <v>4885</v>
      </c>
      <c r="D1257" s="108" t="s">
        <v>2053</v>
      </c>
      <c r="E1257" s="108" t="s">
        <v>3207</v>
      </c>
      <c r="F1257" s="109">
        <v>1</v>
      </c>
      <c r="G1257" s="109">
        <v>3</v>
      </c>
      <c r="H1257" s="109" t="b">
        <v>1</v>
      </c>
      <c r="I1257" s="108" t="s">
        <v>3208</v>
      </c>
      <c r="J1257" s="108" t="s">
        <v>2054</v>
      </c>
      <c r="K1257" s="110"/>
    </row>
    <row r="1258" spans="1:11" x14ac:dyDescent="0.3">
      <c r="A1258" s="108" t="s">
        <v>2049</v>
      </c>
      <c r="B1258" s="108" t="s">
        <v>2052</v>
      </c>
      <c r="C1258" s="110" t="s">
        <v>4885</v>
      </c>
      <c r="D1258" s="108" t="s">
        <v>2053</v>
      </c>
      <c r="E1258" s="108"/>
      <c r="F1258" s="109">
        <v>2</v>
      </c>
      <c r="G1258" s="109">
        <v>3</v>
      </c>
      <c r="H1258" s="109" t="b">
        <v>1</v>
      </c>
      <c r="I1258" s="108" t="s">
        <v>3208</v>
      </c>
      <c r="J1258" s="108" t="s">
        <v>4886</v>
      </c>
      <c r="K1258" s="110">
        <v>1</v>
      </c>
    </row>
    <row r="1259" spans="1:11" x14ac:dyDescent="0.3">
      <c r="A1259" s="108" t="s">
        <v>2049</v>
      </c>
      <c r="B1259" s="108" t="s">
        <v>2052</v>
      </c>
      <c r="C1259" s="110" t="s">
        <v>4885</v>
      </c>
      <c r="D1259" s="108" t="s">
        <v>2053</v>
      </c>
      <c r="E1259" s="108"/>
      <c r="F1259" s="109">
        <v>3</v>
      </c>
      <c r="G1259" s="109">
        <v>3</v>
      </c>
      <c r="H1259" s="109" t="b">
        <v>1</v>
      </c>
      <c r="I1259" s="108" t="s">
        <v>3208</v>
      </c>
      <c r="J1259" s="108" t="s">
        <v>4887</v>
      </c>
      <c r="K1259" s="110"/>
    </row>
    <row r="1260" spans="1:11" x14ac:dyDescent="0.3">
      <c r="A1260" s="108" t="s">
        <v>2067</v>
      </c>
      <c r="B1260" s="108" t="s">
        <v>2069</v>
      </c>
      <c r="C1260" s="110" t="s">
        <v>4888</v>
      </c>
      <c r="D1260" s="108" t="s">
        <v>2070</v>
      </c>
      <c r="E1260" s="108"/>
      <c r="F1260" s="109">
        <v>1</v>
      </c>
      <c r="G1260" s="109">
        <v>2</v>
      </c>
      <c r="H1260" s="109" t="b">
        <v>1</v>
      </c>
      <c r="I1260" s="108" t="s">
        <v>3208</v>
      </c>
      <c r="J1260" s="108" t="s">
        <v>4889</v>
      </c>
      <c r="K1260" s="110"/>
    </row>
    <row r="1261" spans="1:11" x14ac:dyDescent="0.3">
      <c r="A1261" s="108" t="s">
        <v>2067</v>
      </c>
      <c r="B1261" s="108" t="s">
        <v>2069</v>
      </c>
      <c r="C1261" s="110" t="s">
        <v>4888</v>
      </c>
      <c r="D1261" s="108" t="s">
        <v>2070</v>
      </c>
      <c r="E1261" s="108"/>
      <c r="F1261" s="109">
        <v>2</v>
      </c>
      <c r="G1261" s="109">
        <v>2</v>
      </c>
      <c r="H1261" s="109" t="b">
        <v>1</v>
      </c>
      <c r="I1261" s="108" t="s">
        <v>3208</v>
      </c>
      <c r="J1261" s="108" t="s">
        <v>4890</v>
      </c>
      <c r="K1261" s="110"/>
    </row>
    <row r="1262" spans="1:11" x14ac:dyDescent="0.3">
      <c r="A1262" s="108" t="s">
        <v>2067</v>
      </c>
      <c r="B1262" s="108" t="s">
        <v>506</v>
      </c>
      <c r="C1262" s="110" t="s">
        <v>4891</v>
      </c>
      <c r="D1262" s="108" t="s">
        <v>1939</v>
      </c>
      <c r="E1262" s="108"/>
      <c r="F1262" s="109">
        <v>1</v>
      </c>
      <c r="G1262" s="109">
        <v>2</v>
      </c>
      <c r="H1262" s="109" t="b">
        <v>1</v>
      </c>
      <c r="I1262" s="108" t="s">
        <v>3208</v>
      </c>
      <c r="J1262" s="108" t="s">
        <v>4892</v>
      </c>
      <c r="K1262" s="110"/>
    </row>
    <row r="1263" spans="1:11" x14ac:dyDescent="0.3">
      <c r="A1263" s="108" t="s">
        <v>2067</v>
      </c>
      <c r="B1263" s="108" t="s">
        <v>506</v>
      </c>
      <c r="C1263" s="110" t="s">
        <v>4891</v>
      </c>
      <c r="D1263" s="108" t="s">
        <v>1939</v>
      </c>
      <c r="E1263" s="108"/>
      <c r="F1263" s="109">
        <v>2</v>
      </c>
      <c r="G1263" s="109">
        <v>2</v>
      </c>
      <c r="H1263" s="109" t="b">
        <v>1</v>
      </c>
      <c r="I1263" s="108" t="s">
        <v>3208</v>
      </c>
      <c r="J1263" s="108" t="s">
        <v>4893</v>
      </c>
      <c r="K1263" s="110"/>
    </row>
    <row r="1264" spans="1:11" x14ac:dyDescent="0.3">
      <c r="A1264" s="108" t="s">
        <v>2067</v>
      </c>
      <c r="B1264" s="108" t="s">
        <v>508</v>
      </c>
      <c r="C1264" s="110" t="s">
        <v>4894</v>
      </c>
      <c r="D1264" s="108" t="s">
        <v>1146</v>
      </c>
      <c r="E1264" s="108" t="s">
        <v>3207</v>
      </c>
      <c r="F1264" s="109">
        <v>1</v>
      </c>
      <c r="G1264" s="109">
        <v>1</v>
      </c>
      <c r="H1264" s="109" t="b">
        <v>1</v>
      </c>
      <c r="I1264" s="108" t="s">
        <v>3208</v>
      </c>
      <c r="J1264" s="108" t="s">
        <v>2075</v>
      </c>
      <c r="K1264" s="110"/>
    </row>
    <row r="1265" spans="1:11" x14ac:dyDescent="0.3">
      <c r="A1265" s="108" t="s">
        <v>2067</v>
      </c>
      <c r="B1265" s="108" t="s">
        <v>525</v>
      </c>
      <c r="C1265" s="110" t="s">
        <v>4895</v>
      </c>
      <c r="D1265" s="108" t="s">
        <v>2068</v>
      </c>
      <c r="E1265" s="108"/>
      <c r="F1265" s="109">
        <v>1</v>
      </c>
      <c r="G1265" s="109">
        <v>2</v>
      </c>
      <c r="H1265" s="109" t="b">
        <v>1</v>
      </c>
      <c r="I1265" s="108" t="s">
        <v>3208</v>
      </c>
      <c r="J1265" s="108" t="s">
        <v>4896</v>
      </c>
      <c r="K1265" s="110"/>
    </row>
    <row r="1266" spans="1:11" x14ac:dyDescent="0.3">
      <c r="A1266" s="108" t="s">
        <v>2067</v>
      </c>
      <c r="B1266" s="108" t="s">
        <v>525</v>
      </c>
      <c r="C1266" s="110" t="s">
        <v>4895</v>
      </c>
      <c r="D1266" s="108" t="s">
        <v>2068</v>
      </c>
      <c r="E1266" s="108"/>
      <c r="F1266" s="109">
        <v>2</v>
      </c>
      <c r="G1266" s="109">
        <v>2</v>
      </c>
      <c r="H1266" s="109" t="b">
        <v>1</v>
      </c>
      <c r="I1266" s="108" t="s">
        <v>3208</v>
      </c>
      <c r="J1266" s="108" t="s">
        <v>4897</v>
      </c>
      <c r="K1266" s="110"/>
    </row>
    <row r="1267" spans="1:11" x14ac:dyDescent="0.3">
      <c r="A1267" s="108" t="s">
        <v>2067</v>
      </c>
      <c r="B1267" s="108" t="s">
        <v>1606</v>
      </c>
      <c r="C1267" s="110" t="s">
        <v>4898</v>
      </c>
      <c r="D1267" s="108" t="s">
        <v>517</v>
      </c>
      <c r="E1267" s="108"/>
      <c r="F1267" s="109">
        <v>1</v>
      </c>
      <c r="G1267" s="109">
        <v>2</v>
      </c>
      <c r="H1267" s="109" t="b">
        <v>1</v>
      </c>
      <c r="I1267" s="108" t="s">
        <v>3208</v>
      </c>
      <c r="J1267" s="108" t="s">
        <v>4899</v>
      </c>
      <c r="K1267" s="110"/>
    </row>
    <row r="1268" spans="1:11" x14ac:dyDescent="0.3">
      <c r="A1268" s="108" t="s">
        <v>2067</v>
      </c>
      <c r="B1268" s="108" t="s">
        <v>1606</v>
      </c>
      <c r="C1268" s="110" t="s">
        <v>4898</v>
      </c>
      <c r="D1268" s="108" t="s">
        <v>517</v>
      </c>
      <c r="E1268" s="108"/>
      <c r="F1268" s="109">
        <v>2</v>
      </c>
      <c r="G1268" s="109">
        <v>2</v>
      </c>
      <c r="H1268" s="109" t="b">
        <v>1</v>
      </c>
      <c r="I1268" s="108" t="s">
        <v>3208</v>
      </c>
      <c r="J1268" s="108" t="s">
        <v>4900</v>
      </c>
      <c r="K1268" s="110"/>
    </row>
    <row r="1269" spans="1:11" x14ac:dyDescent="0.3">
      <c r="A1269" s="108" t="s">
        <v>2067</v>
      </c>
      <c r="B1269" s="108" t="s">
        <v>583</v>
      </c>
      <c r="C1269" s="110" t="s">
        <v>4901</v>
      </c>
      <c r="D1269" s="108" t="s">
        <v>2076</v>
      </c>
      <c r="E1269" s="108"/>
      <c r="F1269" s="109">
        <v>1</v>
      </c>
      <c r="G1269" s="109">
        <v>1</v>
      </c>
      <c r="H1269" s="109" t="b">
        <v>1</v>
      </c>
      <c r="I1269" s="108" t="s">
        <v>3208</v>
      </c>
      <c r="J1269" s="108" t="s">
        <v>4902</v>
      </c>
      <c r="K1269" s="110"/>
    </row>
    <row r="1270" spans="1:11" x14ac:dyDescent="0.3">
      <c r="A1270" s="108" t="s">
        <v>2067</v>
      </c>
      <c r="B1270" s="108" t="s">
        <v>2052</v>
      </c>
      <c r="C1270" s="110" t="s">
        <v>4903</v>
      </c>
      <c r="D1270" s="108" t="s">
        <v>2071</v>
      </c>
      <c r="E1270" s="108"/>
      <c r="F1270" s="109">
        <v>1</v>
      </c>
      <c r="G1270" s="109">
        <v>1</v>
      </c>
      <c r="H1270" s="109" t="b">
        <v>1</v>
      </c>
      <c r="I1270" s="108" t="s">
        <v>3208</v>
      </c>
      <c r="J1270" s="108" t="s">
        <v>4904</v>
      </c>
      <c r="K1270" s="110"/>
    </row>
    <row r="1271" spans="1:11" x14ac:dyDescent="0.3">
      <c r="A1271" s="108" t="s">
        <v>2067</v>
      </c>
      <c r="B1271" s="108" t="s">
        <v>2072</v>
      </c>
      <c r="C1271" s="110" t="s">
        <v>4905</v>
      </c>
      <c r="D1271" s="108" t="s">
        <v>2073</v>
      </c>
      <c r="E1271" s="108" t="s">
        <v>3207</v>
      </c>
      <c r="F1271" s="109">
        <v>1</v>
      </c>
      <c r="G1271" s="109">
        <v>1</v>
      </c>
      <c r="H1271" s="109" t="b">
        <v>1</v>
      </c>
      <c r="I1271" s="108" t="s">
        <v>3208</v>
      </c>
      <c r="J1271" s="108" t="s">
        <v>2074</v>
      </c>
      <c r="K1271" s="110"/>
    </row>
    <row r="1272" spans="1:11" x14ac:dyDescent="0.3">
      <c r="A1272" s="108" t="s">
        <v>2082</v>
      </c>
      <c r="B1272" s="108" t="s">
        <v>498</v>
      </c>
      <c r="C1272" s="110" t="s">
        <v>4906</v>
      </c>
      <c r="D1272" s="108" t="s">
        <v>2091</v>
      </c>
      <c r="E1272" s="108" t="s">
        <v>3207</v>
      </c>
      <c r="F1272" s="109">
        <v>1</v>
      </c>
      <c r="G1272" s="109">
        <v>1</v>
      </c>
      <c r="H1272" s="109" t="b">
        <v>1</v>
      </c>
      <c r="I1272" s="108" t="s">
        <v>3208</v>
      </c>
      <c r="J1272" s="108" t="s">
        <v>2092</v>
      </c>
      <c r="K1272" s="110"/>
    </row>
    <row r="1273" spans="1:11" x14ac:dyDescent="0.3">
      <c r="A1273" s="108" t="s">
        <v>2082</v>
      </c>
      <c r="B1273" s="108" t="s">
        <v>506</v>
      </c>
      <c r="C1273" s="110" t="s">
        <v>4907</v>
      </c>
      <c r="D1273" s="108" t="s">
        <v>507</v>
      </c>
      <c r="E1273" s="108"/>
      <c r="F1273" s="109">
        <v>1</v>
      </c>
      <c r="G1273" s="109">
        <v>1</v>
      </c>
      <c r="H1273" s="109" t="b">
        <v>1</v>
      </c>
      <c r="I1273" s="108" t="s">
        <v>3208</v>
      </c>
      <c r="J1273" s="108" t="s">
        <v>4908</v>
      </c>
      <c r="K1273" s="110"/>
    </row>
    <row r="1274" spans="1:11" x14ac:dyDescent="0.3">
      <c r="A1274" s="108" t="s">
        <v>2082</v>
      </c>
      <c r="B1274" s="108" t="s">
        <v>920</v>
      </c>
      <c r="C1274" s="110" t="s">
        <v>4909</v>
      </c>
      <c r="D1274" s="108" t="s">
        <v>2089</v>
      </c>
      <c r="E1274" s="108"/>
      <c r="F1274" s="109">
        <v>1</v>
      </c>
      <c r="G1274" s="109">
        <v>1</v>
      </c>
      <c r="H1274" s="109" t="b">
        <v>1</v>
      </c>
      <c r="I1274" s="108" t="s">
        <v>3208</v>
      </c>
      <c r="J1274" s="108" t="s">
        <v>4910</v>
      </c>
      <c r="K1274" s="110"/>
    </row>
    <row r="1275" spans="1:11" x14ac:dyDescent="0.3">
      <c r="A1275" s="108" t="s">
        <v>2082</v>
      </c>
      <c r="B1275" s="108" t="s">
        <v>562</v>
      </c>
      <c r="C1275" s="110" t="s">
        <v>4911</v>
      </c>
      <c r="D1275" s="108" t="s">
        <v>2083</v>
      </c>
      <c r="E1275" s="108"/>
      <c r="F1275" s="109">
        <v>1</v>
      </c>
      <c r="G1275" s="109">
        <v>2</v>
      </c>
      <c r="H1275" s="109" t="b">
        <v>1</v>
      </c>
      <c r="I1275" s="108" t="s">
        <v>3208</v>
      </c>
      <c r="J1275" s="108" t="s">
        <v>4912</v>
      </c>
      <c r="K1275" s="110"/>
    </row>
    <row r="1276" spans="1:11" x14ac:dyDescent="0.3">
      <c r="A1276" s="108" t="s">
        <v>2082</v>
      </c>
      <c r="B1276" s="108" t="s">
        <v>562</v>
      </c>
      <c r="C1276" s="110" t="s">
        <v>4911</v>
      </c>
      <c r="D1276" s="108" t="s">
        <v>2083</v>
      </c>
      <c r="E1276" s="108"/>
      <c r="F1276" s="109">
        <v>2</v>
      </c>
      <c r="G1276" s="109">
        <v>2</v>
      </c>
      <c r="H1276" s="109" t="b">
        <v>1</v>
      </c>
      <c r="I1276" s="108" t="s">
        <v>3208</v>
      </c>
      <c r="J1276" s="108" t="s">
        <v>4913</v>
      </c>
      <c r="K1276" s="110"/>
    </row>
    <row r="1277" spans="1:11" x14ac:dyDescent="0.3">
      <c r="A1277" s="108" t="s">
        <v>2082</v>
      </c>
      <c r="B1277" s="108" t="s">
        <v>525</v>
      </c>
      <c r="C1277" s="110" t="s">
        <v>4914</v>
      </c>
      <c r="D1277" s="108" t="s">
        <v>1164</v>
      </c>
      <c r="E1277" s="108" t="s">
        <v>3207</v>
      </c>
      <c r="F1277" s="109">
        <v>1</v>
      </c>
      <c r="G1277" s="109">
        <v>1</v>
      </c>
      <c r="H1277" s="109" t="b">
        <v>1</v>
      </c>
      <c r="I1277" s="108" t="s">
        <v>3208</v>
      </c>
      <c r="J1277" s="108" t="s">
        <v>2090</v>
      </c>
      <c r="K1277" s="110"/>
    </row>
    <row r="1278" spans="1:11" x14ac:dyDescent="0.3">
      <c r="A1278" s="108" t="s">
        <v>2082</v>
      </c>
      <c r="B1278" s="108" t="s">
        <v>1568</v>
      </c>
      <c r="C1278" s="110" t="s">
        <v>4915</v>
      </c>
      <c r="D1278" s="108" t="s">
        <v>2086</v>
      </c>
      <c r="E1278" s="108" t="s">
        <v>3207</v>
      </c>
      <c r="F1278" s="109">
        <v>1</v>
      </c>
      <c r="G1278" s="109">
        <v>1</v>
      </c>
      <c r="H1278" s="109" t="b">
        <v>1</v>
      </c>
      <c r="I1278" s="108" t="s">
        <v>3208</v>
      </c>
      <c r="J1278" s="108" t="s">
        <v>2087</v>
      </c>
      <c r="K1278" s="110"/>
    </row>
    <row r="1279" spans="1:11" x14ac:dyDescent="0.3">
      <c r="A1279" s="108" t="s">
        <v>2082</v>
      </c>
      <c r="B1279" s="108" t="s">
        <v>1993</v>
      </c>
      <c r="C1279" s="110" t="s">
        <v>4916</v>
      </c>
      <c r="D1279" s="108" t="s">
        <v>2085</v>
      </c>
      <c r="E1279" s="108"/>
      <c r="F1279" s="109">
        <v>1</v>
      </c>
      <c r="G1279" s="109">
        <v>1</v>
      </c>
      <c r="H1279" s="109" t="b">
        <v>1</v>
      </c>
      <c r="I1279" s="108" t="s">
        <v>3208</v>
      </c>
      <c r="J1279" s="108" t="s">
        <v>4917</v>
      </c>
      <c r="K1279" s="110"/>
    </row>
    <row r="1280" spans="1:11" x14ac:dyDescent="0.3">
      <c r="A1280" s="108" t="s">
        <v>2082</v>
      </c>
      <c r="B1280" s="108" t="s">
        <v>533</v>
      </c>
      <c r="C1280" s="110" t="s">
        <v>4918</v>
      </c>
      <c r="D1280" s="108" t="s">
        <v>1106</v>
      </c>
      <c r="E1280" s="108"/>
      <c r="F1280" s="109">
        <v>1</v>
      </c>
      <c r="G1280" s="109">
        <v>2</v>
      </c>
      <c r="H1280" s="109" t="b">
        <v>1</v>
      </c>
      <c r="I1280" s="108" t="s">
        <v>3208</v>
      </c>
      <c r="J1280" s="108" t="s">
        <v>4919</v>
      </c>
      <c r="K1280" s="110"/>
    </row>
    <row r="1281" spans="1:11" x14ac:dyDescent="0.3">
      <c r="A1281" s="108" t="s">
        <v>2082</v>
      </c>
      <c r="B1281" s="108" t="s">
        <v>533</v>
      </c>
      <c r="C1281" s="110" t="s">
        <v>4918</v>
      </c>
      <c r="D1281" s="108" t="s">
        <v>1106</v>
      </c>
      <c r="E1281" s="108"/>
      <c r="F1281" s="109">
        <v>2</v>
      </c>
      <c r="G1281" s="109">
        <v>2</v>
      </c>
      <c r="H1281" s="109" t="b">
        <v>1</v>
      </c>
      <c r="I1281" s="108" t="s">
        <v>3208</v>
      </c>
      <c r="J1281" s="108" t="s">
        <v>4920</v>
      </c>
      <c r="K1281" s="110"/>
    </row>
    <row r="1282" spans="1:11" x14ac:dyDescent="0.3">
      <c r="A1282" s="108" t="s">
        <v>2082</v>
      </c>
      <c r="B1282" s="108" t="s">
        <v>770</v>
      </c>
      <c r="C1282" s="110" t="s">
        <v>4921</v>
      </c>
      <c r="D1282" s="108" t="s">
        <v>2084</v>
      </c>
      <c r="E1282" s="108"/>
      <c r="F1282" s="109">
        <v>1</v>
      </c>
      <c r="G1282" s="109">
        <v>2</v>
      </c>
      <c r="H1282" s="109" t="b">
        <v>1</v>
      </c>
      <c r="I1282" s="108" t="s">
        <v>3208</v>
      </c>
      <c r="J1282" s="108" t="s">
        <v>4922</v>
      </c>
      <c r="K1282" s="110"/>
    </row>
    <row r="1283" spans="1:11" x14ac:dyDescent="0.3">
      <c r="A1283" s="108" t="s">
        <v>2082</v>
      </c>
      <c r="B1283" s="108" t="s">
        <v>770</v>
      </c>
      <c r="C1283" s="110" t="s">
        <v>4921</v>
      </c>
      <c r="D1283" s="108" t="s">
        <v>2084</v>
      </c>
      <c r="E1283" s="108"/>
      <c r="F1283" s="109">
        <v>2</v>
      </c>
      <c r="G1283" s="109">
        <v>2</v>
      </c>
      <c r="H1283" s="109" t="b">
        <v>1</v>
      </c>
      <c r="I1283" s="108" t="s">
        <v>3208</v>
      </c>
      <c r="J1283" s="108" t="s">
        <v>4923</v>
      </c>
      <c r="K1283" s="110"/>
    </row>
    <row r="1284" spans="1:11" x14ac:dyDescent="0.3">
      <c r="A1284" s="108" t="s">
        <v>2082</v>
      </c>
      <c r="B1284" s="108" t="s">
        <v>2072</v>
      </c>
      <c r="C1284" s="110" t="s">
        <v>4924</v>
      </c>
      <c r="D1284" s="108" t="s">
        <v>2088</v>
      </c>
      <c r="E1284" s="108"/>
      <c r="F1284" s="109">
        <v>1</v>
      </c>
      <c r="G1284" s="109">
        <v>1</v>
      </c>
      <c r="H1284" s="109" t="b">
        <v>1</v>
      </c>
      <c r="I1284" s="108" t="s">
        <v>3208</v>
      </c>
      <c r="J1284" s="108" t="s">
        <v>4925</v>
      </c>
      <c r="K1284" s="110"/>
    </row>
    <row r="1285" spans="1:11" x14ac:dyDescent="0.3">
      <c r="A1285" s="108" t="s">
        <v>2095</v>
      </c>
      <c r="B1285" s="108" t="s">
        <v>2100</v>
      </c>
      <c r="C1285" s="110" t="s">
        <v>4926</v>
      </c>
      <c r="D1285" s="108" t="s">
        <v>2101</v>
      </c>
      <c r="E1285" s="108" t="s">
        <v>3207</v>
      </c>
      <c r="F1285" s="109">
        <v>1</v>
      </c>
      <c r="G1285" s="109">
        <v>1</v>
      </c>
      <c r="H1285" s="109" t="b">
        <v>1</v>
      </c>
      <c r="I1285" s="108" t="s">
        <v>3208</v>
      </c>
      <c r="J1285" s="108" t="s">
        <v>2102</v>
      </c>
      <c r="K1285" s="110"/>
    </row>
    <row r="1286" spans="1:11" x14ac:dyDescent="0.3">
      <c r="A1286" s="108" t="s">
        <v>2095</v>
      </c>
      <c r="B1286" s="108" t="s">
        <v>585</v>
      </c>
      <c r="C1286" s="110" t="s">
        <v>4927</v>
      </c>
      <c r="D1286" s="108" t="s">
        <v>2096</v>
      </c>
      <c r="E1286" s="108" t="s">
        <v>3207</v>
      </c>
      <c r="F1286" s="109">
        <v>1</v>
      </c>
      <c r="G1286" s="109">
        <v>2</v>
      </c>
      <c r="H1286" s="109" t="b">
        <v>1</v>
      </c>
      <c r="I1286" s="108" t="s">
        <v>3208</v>
      </c>
      <c r="J1286" s="108" t="s">
        <v>2097</v>
      </c>
      <c r="K1286" s="110"/>
    </row>
    <row r="1287" spans="1:11" x14ac:dyDescent="0.3">
      <c r="A1287" s="108" t="s">
        <v>2095</v>
      </c>
      <c r="B1287" s="108" t="s">
        <v>585</v>
      </c>
      <c r="C1287" s="110" t="s">
        <v>4927</v>
      </c>
      <c r="D1287" s="108" t="s">
        <v>2096</v>
      </c>
      <c r="E1287" s="108"/>
      <c r="F1287" s="109">
        <v>2</v>
      </c>
      <c r="G1287" s="109">
        <v>2</v>
      </c>
      <c r="H1287" s="109" t="b">
        <v>1</v>
      </c>
      <c r="I1287" s="108" t="s">
        <v>3208</v>
      </c>
      <c r="J1287" s="108" t="s">
        <v>4928</v>
      </c>
      <c r="K1287" s="110"/>
    </row>
    <row r="1288" spans="1:11" x14ac:dyDescent="0.3">
      <c r="A1288" s="108" t="s">
        <v>2095</v>
      </c>
      <c r="B1288" s="108" t="s">
        <v>516</v>
      </c>
      <c r="C1288" s="110" t="s">
        <v>4929</v>
      </c>
      <c r="D1288" s="108" t="s">
        <v>2103</v>
      </c>
      <c r="E1288" s="108" t="s">
        <v>3207</v>
      </c>
      <c r="F1288" s="109">
        <v>1</v>
      </c>
      <c r="G1288" s="109">
        <v>1</v>
      </c>
      <c r="H1288" s="109" t="b">
        <v>1</v>
      </c>
      <c r="I1288" s="108" t="s">
        <v>3208</v>
      </c>
      <c r="J1288" s="108" t="s">
        <v>2104</v>
      </c>
      <c r="K1288" s="110"/>
    </row>
    <row r="1289" spans="1:11" x14ac:dyDescent="0.3">
      <c r="A1289" s="108" t="s">
        <v>2095</v>
      </c>
      <c r="B1289" s="108" t="s">
        <v>730</v>
      </c>
      <c r="C1289" s="110" t="s">
        <v>4930</v>
      </c>
      <c r="D1289" s="108" t="s">
        <v>2098</v>
      </c>
      <c r="E1289" s="108" t="s">
        <v>3207</v>
      </c>
      <c r="F1289" s="109">
        <v>1</v>
      </c>
      <c r="G1289" s="109">
        <v>2</v>
      </c>
      <c r="H1289" s="109" t="b">
        <v>1</v>
      </c>
      <c r="I1289" s="108" t="s">
        <v>3208</v>
      </c>
      <c r="J1289" s="108" t="s">
        <v>2099</v>
      </c>
      <c r="K1289" s="110"/>
    </row>
    <row r="1290" spans="1:11" x14ac:dyDescent="0.3">
      <c r="A1290" s="108" t="s">
        <v>2095</v>
      </c>
      <c r="B1290" s="108" t="s">
        <v>730</v>
      </c>
      <c r="C1290" s="110" t="s">
        <v>4930</v>
      </c>
      <c r="D1290" s="108" t="s">
        <v>2098</v>
      </c>
      <c r="E1290" s="108"/>
      <c r="F1290" s="109">
        <v>2</v>
      </c>
      <c r="G1290" s="109">
        <v>2</v>
      </c>
      <c r="H1290" s="109" t="b">
        <v>1</v>
      </c>
      <c r="I1290" s="108" t="s">
        <v>3208</v>
      </c>
      <c r="J1290" s="108" t="s">
        <v>4931</v>
      </c>
      <c r="K1290" s="110"/>
    </row>
    <row r="1291" spans="1:11" x14ac:dyDescent="0.3">
      <c r="A1291" s="108" t="s">
        <v>37</v>
      </c>
      <c r="B1291" s="108" t="s">
        <v>495</v>
      </c>
      <c r="C1291" s="110" t="s">
        <v>4932</v>
      </c>
      <c r="D1291" s="108" t="s">
        <v>2110</v>
      </c>
      <c r="E1291" s="108" t="s">
        <v>3207</v>
      </c>
      <c r="F1291" s="109">
        <v>1</v>
      </c>
      <c r="G1291" s="109">
        <v>1</v>
      </c>
      <c r="H1291" s="109" t="b">
        <v>1</v>
      </c>
      <c r="I1291" s="108" t="s">
        <v>3208</v>
      </c>
      <c r="J1291" s="108" t="s">
        <v>2111</v>
      </c>
      <c r="K1291" s="110"/>
    </row>
    <row r="1292" spans="1:11" x14ac:dyDescent="0.3">
      <c r="A1292" s="108" t="s">
        <v>37</v>
      </c>
      <c r="B1292" s="108" t="s">
        <v>567</v>
      </c>
      <c r="C1292" s="110" t="s">
        <v>4933</v>
      </c>
      <c r="D1292" s="108" t="s">
        <v>2109</v>
      </c>
      <c r="E1292" s="108"/>
      <c r="F1292" s="109">
        <v>1</v>
      </c>
      <c r="G1292" s="109">
        <v>1</v>
      </c>
      <c r="H1292" s="109" t="b">
        <v>1</v>
      </c>
      <c r="I1292" s="108" t="s">
        <v>3208</v>
      </c>
      <c r="J1292" s="108" t="s">
        <v>4934</v>
      </c>
      <c r="K1292" s="110"/>
    </row>
    <row r="1293" spans="1:11" x14ac:dyDescent="0.3">
      <c r="A1293" s="108" t="s">
        <v>37</v>
      </c>
      <c r="B1293" s="108" t="s">
        <v>581</v>
      </c>
      <c r="C1293" s="110" t="s">
        <v>4935</v>
      </c>
      <c r="D1293" s="108" t="s">
        <v>2106</v>
      </c>
      <c r="E1293" s="108"/>
      <c r="F1293" s="109">
        <v>1</v>
      </c>
      <c r="G1293" s="109">
        <v>4</v>
      </c>
      <c r="H1293" s="109" t="b">
        <v>1</v>
      </c>
      <c r="I1293" s="108" t="s">
        <v>3208</v>
      </c>
      <c r="J1293" s="108" t="s">
        <v>4936</v>
      </c>
      <c r="K1293" s="110"/>
    </row>
    <row r="1294" spans="1:11" x14ac:dyDescent="0.3">
      <c r="A1294" s="108" t="s">
        <v>37</v>
      </c>
      <c r="B1294" s="108" t="s">
        <v>581</v>
      </c>
      <c r="C1294" s="110" t="s">
        <v>4935</v>
      </c>
      <c r="D1294" s="108" t="s">
        <v>2106</v>
      </c>
      <c r="E1294" s="108"/>
      <c r="F1294" s="109">
        <v>2</v>
      </c>
      <c r="G1294" s="109">
        <v>4</v>
      </c>
      <c r="H1294" s="109" t="b">
        <v>1</v>
      </c>
      <c r="I1294" s="108" t="s">
        <v>3208</v>
      </c>
      <c r="J1294" s="108" t="s">
        <v>4937</v>
      </c>
      <c r="K1294" s="110">
        <v>1</v>
      </c>
    </row>
    <row r="1295" spans="1:11" x14ac:dyDescent="0.3">
      <c r="A1295" s="108" t="s">
        <v>37</v>
      </c>
      <c r="B1295" s="108" t="s">
        <v>581</v>
      </c>
      <c r="C1295" s="110" t="s">
        <v>4935</v>
      </c>
      <c r="D1295" s="108" t="s">
        <v>2106</v>
      </c>
      <c r="E1295" s="108"/>
      <c r="F1295" s="109">
        <v>3</v>
      </c>
      <c r="G1295" s="109">
        <v>4</v>
      </c>
      <c r="H1295" s="109" t="b">
        <v>1</v>
      </c>
      <c r="I1295" s="108" t="s">
        <v>3208</v>
      </c>
      <c r="J1295" s="108" t="s">
        <v>4938</v>
      </c>
      <c r="K1295" s="110"/>
    </row>
    <row r="1296" spans="1:11" x14ac:dyDescent="0.3">
      <c r="A1296" s="108" t="s">
        <v>37</v>
      </c>
      <c r="B1296" s="108" t="s">
        <v>581</v>
      </c>
      <c r="C1296" s="110" t="s">
        <v>4935</v>
      </c>
      <c r="D1296" s="108" t="s">
        <v>2106</v>
      </c>
      <c r="E1296" s="108"/>
      <c r="F1296" s="109">
        <v>4</v>
      </c>
      <c r="G1296" s="109">
        <v>4</v>
      </c>
      <c r="H1296" s="109" t="b">
        <v>1</v>
      </c>
      <c r="I1296" s="108" t="s">
        <v>3208</v>
      </c>
      <c r="J1296" s="108" t="s">
        <v>4939</v>
      </c>
      <c r="K1296" s="110"/>
    </row>
    <row r="1297" spans="1:11" x14ac:dyDescent="0.3">
      <c r="A1297" s="108" t="s">
        <v>37</v>
      </c>
      <c r="B1297" s="108" t="s">
        <v>572</v>
      </c>
      <c r="C1297" s="110" t="s">
        <v>4940</v>
      </c>
      <c r="D1297" s="108" t="s">
        <v>950</v>
      </c>
      <c r="E1297" s="108" t="s">
        <v>3207</v>
      </c>
      <c r="F1297" s="109">
        <v>1</v>
      </c>
      <c r="G1297" s="109">
        <v>3</v>
      </c>
      <c r="H1297" s="109" t="b">
        <v>1</v>
      </c>
      <c r="I1297" s="108" t="s">
        <v>3208</v>
      </c>
      <c r="J1297" s="108" t="s">
        <v>2107</v>
      </c>
      <c r="K1297" s="110"/>
    </row>
    <row r="1298" spans="1:11" x14ac:dyDescent="0.3">
      <c r="A1298" s="108" t="s">
        <v>37</v>
      </c>
      <c r="B1298" s="108" t="s">
        <v>572</v>
      </c>
      <c r="C1298" s="110" t="s">
        <v>4940</v>
      </c>
      <c r="D1298" s="108" t="s">
        <v>950</v>
      </c>
      <c r="E1298" s="108"/>
      <c r="F1298" s="109">
        <v>2</v>
      </c>
      <c r="G1298" s="109">
        <v>3</v>
      </c>
      <c r="H1298" s="109" t="b">
        <v>1</v>
      </c>
      <c r="I1298" s="108" t="s">
        <v>3208</v>
      </c>
      <c r="J1298" s="108" t="s">
        <v>4941</v>
      </c>
      <c r="K1298" s="110"/>
    </row>
    <row r="1299" spans="1:11" x14ac:dyDescent="0.3">
      <c r="A1299" s="108" t="s">
        <v>37</v>
      </c>
      <c r="B1299" s="108" t="s">
        <v>572</v>
      </c>
      <c r="C1299" s="110" t="s">
        <v>4940</v>
      </c>
      <c r="D1299" s="108" t="s">
        <v>950</v>
      </c>
      <c r="E1299" s="108"/>
      <c r="F1299" s="109">
        <v>3</v>
      </c>
      <c r="G1299" s="109">
        <v>3</v>
      </c>
      <c r="H1299" s="109" t="b">
        <v>1</v>
      </c>
      <c r="I1299" s="108" t="s">
        <v>3208</v>
      </c>
      <c r="J1299" s="108" t="s">
        <v>4942</v>
      </c>
      <c r="K1299" s="110">
        <v>1</v>
      </c>
    </row>
    <row r="1300" spans="1:11" x14ac:dyDescent="0.3">
      <c r="A1300" s="108" t="s">
        <v>37</v>
      </c>
      <c r="B1300" s="108" t="s">
        <v>772</v>
      </c>
      <c r="C1300" s="110" t="s">
        <v>4943</v>
      </c>
      <c r="D1300" s="108" t="s">
        <v>2108</v>
      </c>
      <c r="E1300" s="108"/>
      <c r="F1300" s="109">
        <v>1</v>
      </c>
      <c r="G1300" s="109">
        <v>2</v>
      </c>
      <c r="H1300" s="109" t="b">
        <v>1</v>
      </c>
      <c r="I1300" s="108" t="s">
        <v>3208</v>
      </c>
      <c r="J1300" s="108" t="s">
        <v>4944</v>
      </c>
      <c r="K1300" s="110"/>
    </row>
    <row r="1301" spans="1:11" x14ac:dyDescent="0.3">
      <c r="A1301" s="108" t="s">
        <v>37</v>
      </c>
      <c r="B1301" s="108" t="s">
        <v>772</v>
      </c>
      <c r="C1301" s="110" t="s">
        <v>4943</v>
      </c>
      <c r="D1301" s="108" t="s">
        <v>2108</v>
      </c>
      <c r="E1301" s="108"/>
      <c r="F1301" s="109">
        <v>2</v>
      </c>
      <c r="G1301" s="109">
        <v>2</v>
      </c>
      <c r="H1301" s="109" t="b">
        <v>1</v>
      </c>
      <c r="I1301" s="108" t="s">
        <v>3208</v>
      </c>
      <c r="J1301" s="108" t="s">
        <v>4945</v>
      </c>
      <c r="K1301" s="110"/>
    </row>
    <row r="1302" spans="1:11" x14ac:dyDescent="0.3">
      <c r="A1302" s="108" t="s">
        <v>37</v>
      </c>
      <c r="B1302" s="108" t="s">
        <v>546</v>
      </c>
      <c r="C1302" s="110" t="s">
        <v>4946</v>
      </c>
      <c r="D1302" s="108" t="s">
        <v>547</v>
      </c>
      <c r="E1302" s="108"/>
      <c r="F1302" s="109">
        <v>1</v>
      </c>
      <c r="G1302" s="109">
        <v>4</v>
      </c>
      <c r="H1302" s="109" t="b">
        <v>1</v>
      </c>
      <c r="I1302" s="108" t="s">
        <v>3208</v>
      </c>
      <c r="J1302" s="108" t="s">
        <v>4947</v>
      </c>
      <c r="K1302" s="110"/>
    </row>
    <row r="1303" spans="1:11" x14ac:dyDescent="0.3">
      <c r="A1303" s="108" t="s">
        <v>37</v>
      </c>
      <c r="B1303" s="108" t="s">
        <v>546</v>
      </c>
      <c r="C1303" s="110" t="s">
        <v>4946</v>
      </c>
      <c r="D1303" s="108" t="s">
        <v>547</v>
      </c>
      <c r="E1303" s="108"/>
      <c r="F1303" s="109">
        <v>2</v>
      </c>
      <c r="G1303" s="109">
        <v>4</v>
      </c>
      <c r="H1303" s="109" t="b">
        <v>1</v>
      </c>
      <c r="I1303" s="108" t="s">
        <v>3208</v>
      </c>
      <c r="J1303" s="108" t="s">
        <v>4948</v>
      </c>
      <c r="K1303" s="110"/>
    </row>
    <row r="1304" spans="1:11" x14ac:dyDescent="0.3">
      <c r="A1304" s="108" t="s">
        <v>37</v>
      </c>
      <c r="B1304" s="108" t="s">
        <v>546</v>
      </c>
      <c r="C1304" s="110" t="s">
        <v>4946</v>
      </c>
      <c r="D1304" s="108" t="s">
        <v>547</v>
      </c>
      <c r="E1304" s="108"/>
      <c r="F1304" s="109">
        <v>3</v>
      </c>
      <c r="G1304" s="109">
        <v>4</v>
      </c>
      <c r="H1304" s="109" t="b">
        <v>1</v>
      </c>
      <c r="I1304" s="108" t="s">
        <v>3208</v>
      </c>
      <c r="J1304" s="108" t="s">
        <v>4949</v>
      </c>
      <c r="K1304" s="110"/>
    </row>
    <row r="1305" spans="1:11" x14ac:dyDescent="0.3">
      <c r="A1305" s="108" t="s">
        <v>37</v>
      </c>
      <c r="B1305" s="108" t="s">
        <v>546</v>
      </c>
      <c r="C1305" s="110" t="s">
        <v>4946</v>
      </c>
      <c r="D1305" s="108" t="s">
        <v>547</v>
      </c>
      <c r="E1305" s="108"/>
      <c r="F1305" s="109">
        <v>4</v>
      </c>
      <c r="G1305" s="109">
        <v>4</v>
      </c>
      <c r="H1305" s="109" t="b">
        <v>1</v>
      </c>
      <c r="I1305" s="108" t="s">
        <v>3208</v>
      </c>
      <c r="J1305" s="108" t="s">
        <v>4416</v>
      </c>
      <c r="K1305" s="110"/>
    </row>
    <row r="1306" spans="1:11" x14ac:dyDescent="0.3">
      <c r="A1306" s="108" t="s">
        <v>478</v>
      </c>
      <c r="B1306" s="108" t="s">
        <v>1729</v>
      </c>
      <c r="C1306" s="110" t="s">
        <v>4950</v>
      </c>
      <c r="D1306" s="108" t="s">
        <v>2118</v>
      </c>
      <c r="E1306" s="108"/>
      <c r="F1306" s="109">
        <v>1</v>
      </c>
      <c r="G1306" s="109">
        <v>4</v>
      </c>
      <c r="H1306" s="109" t="b">
        <v>1</v>
      </c>
      <c r="I1306" s="108" t="s">
        <v>3208</v>
      </c>
      <c r="J1306" s="108" t="s">
        <v>4951</v>
      </c>
      <c r="K1306" s="110"/>
    </row>
    <row r="1307" spans="1:11" x14ac:dyDescent="0.3">
      <c r="A1307" s="108" t="s">
        <v>478</v>
      </c>
      <c r="B1307" s="108" t="s">
        <v>1729</v>
      </c>
      <c r="C1307" s="110" t="s">
        <v>4950</v>
      </c>
      <c r="D1307" s="108" t="s">
        <v>2118</v>
      </c>
      <c r="E1307" s="108"/>
      <c r="F1307" s="109">
        <v>2</v>
      </c>
      <c r="G1307" s="109">
        <v>4</v>
      </c>
      <c r="H1307" s="109" t="b">
        <v>1</v>
      </c>
      <c r="I1307" s="108" t="s">
        <v>3208</v>
      </c>
      <c r="J1307" s="108" t="s">
        <v>4952</v>
      </c>
      <c r="K1307" s="110"/>
    </row>
    <row r="1308" spans="1:11" x14ac:dyDescent="0.3">
      <c r="A1308" s="108" t="s">
        <v>478</v>
      </c>
      <c r="B1308" s="108" t="s">
        <v>1729</v>
      </c>
      <c r="C1308" s="110" t="s">
        <v>4950</v>
      </c>
      <c r="D1308" s="108" t="s">
        <v>2118</v>
      </c>
      <c r="E1308" s="108"/>
      <c r="F1308" s="109">
        <v>3</v>
      </c>
      <c r="G1308" s="109">
        <v>4</v>
      </c>
      <c r="H1308" s="109" t="b">
        <v>1</v>
      </c>
      <c r="I1308" s="108" t="s">
        <v>3208</v>
      </c>
      <c r="J1308" s="108" t="s">
        <v>4953</v>
      </c>
      <c r="K1308" s="110">
        <v>1</v>
      </c>
    </row>
    <row r="1309" spans="1:11" x14ac:dyDescent="0.3">
      <c r="A1309" s="108" t="s">
        <v>478</v>
      </c>
      <c r="B1309" s="108" t="s">
        <v>1729</v>
      </c>
      <c r="C1309" s="110" t="s">
        <v>4950</v>
      </c>
      <c r="D1309" s="108" t="s">
        <v>2118</v>
      </c>
      <c r="E1309" s="108"/>
      <c r="F1309" s="109">
        <v>4</v>
      </c>
      <c r="G1309" s="109">
        <v>4</v>
      </c>
      <c r="H1309" s="109" t="b">
        <v>1</v>
      </c>
      <c r="I1309" s="108" t="s">
        <v>3208</v>
      </c>
      <c r="J1309" s="108" t="s">
        <v>4954</v>
      </c>
      <c r="K1309" s="110"/>
    </row>
    <row r="1310" spans="1:11" x14ac:dyDescent="0.3">
      <c r="A1310" s="108" t="s">
        <v>478</v>
      </c>
      <c r="B1310" s="108" t="s">
        <v>1206</v>
      </c>
      <c r="C1310" s="110" t="s">
        <v>4955</v>
      </c>
      <c r="D1310" s="108" t="s">
        <v>2127</v>
      </c>
      <c r="E1310" s="108"/>
      <c r="F1310" s="109">
        <v>1</v>
      </c>
      <c r="G1310" s="109">
        <v>1</v>
      </c>
      <c r="H1310" s="109" t="b">
        <v>1</v>
      </c>
      <c r="I1310" s="108" t="s">
        <v>3208</v>
      </c>
      <c r="J1310" s="108" t="s">
        <v>4956</v>
      </c>
      <c r="K1310" s="110"/>
    </row>
    <row r="1311" spans="1:11" x14ac:dyDescent="0.3">
      <c r="A1311" s="108" t="s">
        <v>478</v>
      </c>
      <c r="B1311" s="108" t="s">
        <v>567</v>
      </c>
      <c r="C1311" s="110" t="s">
        <v>4957</v>
      </c>
      <c r="D1311" s="108" t="s">
        <v>2116</v>
      </c>
      <c r="E1311" s="108" t="s">
        <v>3207</v>
      </c>
      <c r="F1311" s="109">
        <v>1</v>
      </c>
      <c r="G1311" s="109">
        <v>7</v>
      </c>
      <c r="H1311" s="109" t="b">
        <v>1</v>
      </c>
      <c r="I1311" s="108" t="s">
        <v>3208</v>
      </c>
      <c r="J1311" s="108" t="s">
        <v>2117</v>
      </c>
      <c r="K1311" s="110"/>
    </row>
    <row r="1312" spans="1:11" x14ac:dyDescent="0.3">
      <c r="A1312" s="108" t="s">
        <v>478</v>
      </c>
      <c r="B1312" s="108" t="s">
        <v>567</v>
      </c>
      <c r="C1312" s="110" t="s">
        <v>4957</v>
      </c>
      <c r="D1312" s="108" t="s">
        <v>2116</v>
      </c>
      <c r="E1312" s="108"/>
      <c r="F1312" s="109">
        <v>2</v>
      </c>
      <c r="G1312" s="109">
        <v>7</v>
      </c>
      <c r="H1312" s="109" t="b">
        <v>1</v>
      </c>
      <c r="I1312" s="108" t="s">
        <v>3208</v>
      </c>
      <c r="J1312" s="108" t="s">
        <v>4958</v>
      </c>
      <c r="K1312" s="110"/>
    </row>
    <row r="1313" spans="1:11" x14ac:dyDescent="0.3">
      <c r="A1313" s="108" t="s">
        <v>478</v>
      </c>
      <c r="B1313" s="108" t="s">
        <v>567</v>
      </c>
      <c r="C1313" s="110" t="s">
        <v>4957</v>
      </c>
      <c r="D1313" s="108" t="s">
        <v>2116</v>
      </c>
      <c r="E1313" s="108"/>
      <c r="F1313" s="109">
        <v>3</v>
      </c>
      <c r="G1313" s="109">
        <v>7</v>
      </c>
      <c r="H1313" s="109" t="b">
        <v>1</v>
      </c>
      <c r="I1313" s="108" t="s">
        <v>3208</v>
      </c>
      <c r="J1313" s="108" t="s">
        <v>4959</v>
      </c>
      <c r="K1313" s="110">
        <v>1</v>
      </c>
    </row>
    <row r="1314" spans="1:11" x14ac:dyDescent="0.3">
      <c r="A1314" s="108" t="s">
        <v>478</v>
      </c>
      <c r="B1314" s="108" t="s">
        <v>567</v>
      </c>
      <c r="C1314" s="110" t="s">
        <v>4957</v>
      </c>
      <c r="D1314" s="108" t="s">
        <v>2116</v>
      </c>
      <c r="E1314" s="108"/>
      <c r="F1314" s="109">
        <v>4</v>
      </c>
      <c r="G1314" s="109">
        <v>7</v>
      </c>
      <c r="H1314" s="109" t="b">
        <v>1</v>
      </c>
      <c r="I1314" s="108" t="s">
        <v>3208</v>
      </c>
      <c r="J1314" s="108" t="s">
        <v>4960</v>
      </c>
      <c r="K1314" s="110"/>
    </row>
    <row r="1315" spans="1:11" x14ac:dyDescent="0.3">
      <c r="A1315" s="108" t="s">
        <v>478</v>
      </c>
      <c r="B1315" s="108" t="s">
        <v>567</v>
      </c>
      <c r="C1315" s="110" t="s">
        <v>4957</v>
      </c>
      <c r="D1315" s="108" t="s">
        <v>2116</v>
      </c>
      <c r="E1315" s="108"/>
      <c r="F1315" s="109">
        <v>5</v>
      </c>
      <c r="G1315" s="109">
        <v>7</v>
      </c>
      <c r="H1315" s="109" t="b">
        <v>1</v>
      </c>
      <c r="I1315" s="108" t="s">
        <v>3208</v>
      </c>
      <c r="J1315" s="108" t="s">
        <v>4961</v>
      </c>
      <c r="K1315" s="110"/>
    </row>
    <row r="1316" spans="1:11" x14ac:dyDescent="0.3">
      <c r="A1316" s="108" t="s">
        <v>478</v>
      </c>
      <c r="B1316" s="108" t="s">
        <v>567</v>
      </c>
      <c r="C1316" s="110" t="s">
        <v>4957</v>
      </c>
      <c r="D1316" s="108" t="s">
        <v>2116</v>
      </c>
      <c r="E1316" s="108"/>
      <c r="F1316" s="109">
        <v>6</v>
      </c>
      <c r="G1316" s="109">
        <v>7</v>
      </c>
      <c r="H1316" s="109" t="b">
        <v>1</v>
      </c>
      <c r="I1316" s="108" t="s">
        <v>3208</v>
      </c>
      <c r="J1316" s="108" t="s">
        <v>4962</v>
      </c>
      <c r="K1316" s="110">
        <v>1</v>
      </c>
    </row>
    <row r="1317" spans="1:11" x14ac:dyDescent="0.3">
      <c r="A1317" s="108" t="s">
        <v>478</v>
      </c>
      <c r="B1317" s="108" t="s">
        <v>567</v>
      </c>
      <c r="C1317" s="110" t="s">
        <v>4957</v>
      </c>
      <c r="D1317" s="108" t="s">
        <v>2116</v>
      </c>
      <c r="E1317" s="108"/>
      <c r="F1317" s="109">
        <v>7</v>
      </c>
      <c r="G1317" s="109">
        <v>7</v>
      </c>
      <c r="H1317" s="109" t="b">
        <v>1</v>
      </c>
      <c r="I1317" s="108" t="s">
        <v>3208</v>
      </c>
      <c r="J1317" s="108" t="s">
        <v>4963</v>
      </c>
      <c r="K1317" s="110"/>
    </row>
    <row r="1318" spans="1:11" x14ac:dyDescent="0.3">
      <c r="A1318" s="108" t="s">
        <v>478</v>
      </c>
      <c r="B1318" s="108" t="s">
        <v>548</v>
      </c>
      <c r="C1318" s="110" t="s">
        <v>4964</v>
      </c>
      <c r="D1318" s="108" t="s">
        <v>2121</v>
      </c>
      <c r="E1318" s="108"/>
      <c r="F1318" s="109">
        <v>1</v>
      </c>
      <c r="G1318" s="109">
        <v>2</v>
      </c>
      <c r="H1318" s="109" t="b">
        <v>1</v>
      </c>
      <c r="I1318" s="108" t="s">
        <v>3208</v>
      </c>
      <c r="J1318" s="108" t="s">
        <v>4965</v>
      </c>
      <c r="K1318" s="110"/>
    </row>
    <row r="1319" spans="1:11" x14ac:dyDescent="0.3">
      <c r="A1319" s="108" t="s">
        <v>478</v>
      </c>
      <c r="B1319" s="108" t="s">
        <v>548</v>
      </c>
      <c r="C1319" s="110" t="s">
        <v>4964</v>
      </c>
      <c r="D1319" s="108" t="s">
        <v>2121</v>
      </c>
      <c r="E1319" s="108"/>
      <c r="F1319" s="109">
        <v>2</v>
      </c>
      <c r="G1319" s="109">
        <v>2</v>
      </c>
      <c r="H1319" s="109" t="b">
        <v>1</v>
      </c>
      <c r="I1319" s="108" t="s">
        <v>3208</v>
      </c>
      <c r="J1319" s="108" t="s">
        <v>4966</v>
      </c>
      <c r="K1319" s="110">
        <v>1</v>
      </c>
    </row>
    <row r="1320" spans="1:11" x14ac:dyDescent="0.3">
      <c r="A1320" s="108" t="s">
        <v>478</v>
      </c>
      <c r="B1320" s="108" t="s">
        <v>2122</v>
      </c>
      <c r="C1320" s="110" t="s">
        <v>4967</v>
      </c>
      <c r="D1320" s="108" t="s">
        <v>2123</v>
      </c>
      <c r="E1320" s="108"/>
      <c r="F1320" s="109">
        <v>1</v>
      </c>
      <c r="G1320" s="109">
        <v>1</v>
      </c>
      <c r="H1320" s="109" t="b">
        <v>1</v>
      </c>
      <c r="I1320" s="108" t="s">
        <v>3208</v>
      </c>
      <c r="J1320" s="108" t="s">
        <v>4968</v>
      </c>
      <c r="K1320" s="110"/>
    </row>
    <row r="1321" spans="1:11" x14ac:dyDescent="0.3">
      <c r="A1321" s="108" t="s">
        <v>478</v>
      </c>
      <c r="B1321" s="108" t="s">
        <v>514</v>
      </c>
      <c r="C1321" s="110" t="s">
        <v>4969</v>
      </c>
      <c r="D1321" s="108" t="s">
        <v>2124</v>
      </c>
      <c r="E1321" s="108"/>
      <c r="F1321" s="109">
        <v>1</v>
      </c>
      <c r="G1321" s="109">
        <v>1</v>
      </c>
      <c r="H1321" s="109" t="b">
        <v>1</v>
      </c>
      <c r="I1321" s="108" t="s">
        <v>3208</v>
      </c>
      <c r="J1321" s="108" t="s">
        <v>4970</v>
      </c>
      <c r="K1321" s="110"/>
    </row>
    <row r="1322" spans="1:11" x14ac:dyDescent="0.3">
      <c r="A1322" s="108" t="s">
        <v>478</v>
      </c>
      <c r="B1322" s="108" t="s">
        <v>544</v>
      </c>
      <c r="C1322" s="110" t="s">
        <v>4971</v>
      </c>
      <c r="D1322" s="108" t="s">
        <v>2128</v>
      </c>
      <c r="E1322" s="108"/>
      <c r="F1322" s="109">
        <v>1</v>
      </c>
      <c r="G1322" s="109">
        <v>1</v>
      </c>
      <c r="H1322" s="109" t="b">
        <v>1</v>
      </c>
      <c r="I1322" s="108" t="s">
        <v>3208</v>
      </c>
      <c r="J1322" s="108" t="s">
        <v>4972</v>
      </c>
      <c r="K1322" s="110"/>
    </row>
    <row r="1323" spans="1:11" x14ac:dyDescent="0.3">
      <c r="A1323" s="108" t="s">
        <v>478</v>
      </c>
      <c r="B1323" s="108" t="s">
        <v>817</v>
      </c>
      <c r="C1323" s="110" t="s">
        <v>4973</v>
      </c>
      <c r="D1323" s="108" t="s">
        <v>2125</v>
      </c>
      <c r="E1323" s="108" t="s">
        <v>3207</v>
      </c>
      <c r="F1323" s="109">
        <v>1</v>
      </c>
      <c r="G1323" s="109">
        <v>1</v>
      </c>
      <c r="H1323" s="109" t="b">
        <v>1</v>
      </c>
      <c r="I1323" s="108" t="s">
        <v>3208</v>
      </c>
      <c r="J1323" s="108" t="s">
        <v>2126</v>
      </c>
      <c r="K1323" s="110"/>
    </row>
    <row r="1324" spans="1:11" x14ac:dyDescent="0.3">
      <c r="A1324" s="108" t="s">
        <v>478</v>
      </c>
      <c r="B1324" s="108" t="s">
        <v>2119</v>
      </c>
      <c r="C1324" s="110" t="s">
        <v>4974</v>
      </c>
      <c r="D1324" s="108" t="s">
        <v>2120</v>
      </c>
      <c r="E1324" s="108"/>
      <c r="F1324" s="109">
        <v>1</v>
      </c>
      <c r="G1324" s="109">
        <v>2</v>
      </c>
      <c r="H1324" s="109" t="b">
        <v>1</v>
      </c>
      <c r="I1324" s="108" t="s">
        <v>3208</v>
      </c>
      <c r="J1324" s="108" t="s">
        <v>4416</v>
      </c>
      <c r="K1324" s="110"/>
    </row>
    <row r="1325" spans="1:11" x14ac:dyDescent="0.3">
      <c r="A1325" s="108" t="s">
        <v>478</v>
      </c>
      <c r="B1325" s="108" t="s">
        <v>2119</v>
      </c>
      <c r="C1325" s="110" t="s">
        <v>4974</v>
      </c>
      <c r="D1325" s="108" t="s">
        <v>2120</v>
      </c>
      <c r="E1325" s="108"/>
      <c r="F1325" s="109">
        <v>2</v>
      </c>
      <c r="G1325" s="109">
        <v>2</v>
      </c>
      <c r="H1325" s="109" t="b">
        <v>1</v>
      </c>
      <c r="I1325" s="108" t="s">
        <v>3208</v>
      </c>
      <c r="J1325" s="108" t="s">
        <v>4975</v>
      </c>
      <c r="K1325" s="110">
        <v>1</v>
      </c>
    </row>
    <row r="1326" spans="1:11" x14ac:dyDescent="0.3">
      <c r="A1326" s="108" t="s">
        <v>2138</v>
      </c>
      <c r="B1326" s="108" t="s">
        <v>495</v>
      </c>
      <c r="C1326" s="110" t="s">
        <v>4976</v>
      </c>
      <c r="D1326" s="108" t="s">
        <v>2140</v>
      </c>
      <c r="E1326" s="108" t="s">
        <v>3207</v>
      </c>
      <c r="F1326" s="109">
        <v>1</v>
      </c>
      <c r="G1326" s="109">
        <v>3</v>
      </c>
      <c r="H1326" s="109" t="b">
        <v>1</v>
      </c>
      <c r="I1326" s="108" t="s">
        <v>3208</v>
      </c>
      <c r="J1326" s="108" t="s">
        <v>2141</v>
      </c>
      <c r="K1326" s="110"/>
    </row>
    <row r="1327" spans="1:11" x14ac:dyDescent="0.3">
      <c r="A1327" s="108" t="s">
        <v>2138</v>
      </c>
      <c r="B1327" s="108" t="s">
        <v>495</v>
      </c>
      <c r="C1327" s="110" t="s">
        <v>4976</v>
      </c>
      <c r="D1327" s="108" t="s">
        <v>2140</v>
      </c>
      <c r="E1327" s="108"/>
      <c r="F1327" s="109">
        <v>2</v>
      </c>
      <c r="G1327" s="109">
        <v>3</v>
      </c>
      <c r="H1327" s="109" t="b">
        <v>1</v>
      </c>
      <c r="I1327" s="108" t="s">
        <v>3208</v>
      </c>
      <c r="J1327" s="108" t="s">
        <v>4977</v>
      </c>
      <c r="K1327" s="110">
        <v>1</v>
      </c>
    </row>
    <row r="1328" spans="1:11" x14ac:dyDescent="0.3">
      <c r="A1328" s="108" t="s">
        <v>2138</v>
      </c>
      <c r="B1328" s="108" t="s">
        <v>495</v>
      </c>
      <c r="C1328" s="110" t="s">
        <v>4976</v>
      </c>
      <c r="D1328" s="108" t="s">
        <v>2140</v>
      </c>
      <c r="E1328" s="108"/>
      <c r="F1328" s="109">
        <v>3</v>
      </c>
      <c r="G1328" s="109">
        <v>3</v>
      </c>
      <c r="H1328" s="109" t="b">
        <v>1</v>
      </c>
      <c r="I1328" s="108" t="s">
        <v>3208</v>
      </c>
      <c r="J1328" s="108" t="s">
        <v>4978</v>
      </c>
      <c r="K1328" s="110"/>
    </row>
    <row r="1329" spans="1:11" x14ac:dyDescent="0.3">
      <c r="A1329" s="108" t="s">
        <v>2138</v>
      </c>
      <c r="B1329" s="108" t="s">
        <v>585</v>
      </c>
      <c r="C1329" s="110" t="s">
        <v>4979</v>
      </c>
      <c r="D1329" s="108" t="s">
        <v>4980</v>
      </c>
      <c r="E1329" s="108" t="s">
        <v>3207</v>
      </c>
      <c r="F1329" s="109">
        <v>1</v>
      </c>
      <c r="G1329" s="109">
        <v>1</v>
      </c>
      <c r="H1329" s="109" t="b">
        <v>1</v>
      </c>
      <c r="I1329" s="108" t="s">
        <v>3208</v>
      </c>
      <c r="J1329" s="108" t="s">
        <v>2144</v>
      </c>
      <c r="K1329" s="110"/>
    </row>
    <row r="1330" spans="1:11" x14ac:dyDescent="0.3">
      <c r="A1330" s="108" t="s">
        <v>2138</v>
      </c>
      <c r="B1330" s="108" t="s">
        <v>730</v>
      </c>
      <c r="C1330" s="110" t="s">
        <v>4981</v>
      </c>
      <c r="D1330" s="108" t="s">
        <v>730</v>
      </c>
      <c r="E1330" s="108" t="s">
        <v>3207</v>
      </c>
      <c r="F1330" s="109">
        <v>1</v>
      </c>
      <c r="G1330" s="109">
        <v>5</v>
      </c>
      <c r="H1330" s="109" t="b">
        <v>1</v>
      </c>
      <c r="I1330" s="108" t="s">
        <v>3208</v>
      </c>
      <c r="J1330" s="108" t="s">
        <v>2139</v>
      </c>
      <c r="K1330" s="110"/>
    </row>
    <row r="1331" spans="1:11" x14ac:dyDescent="0.3">
      <c r="A1331" s="108" t="s">
        <v>2138</v>
      </c>
      <c r="B1331" s="108" t="s">
        <v>730</v>
      </c>
      <c r="C1331" s="110" t="s">
        <v>4981</v>
      </c>
      <c r="D1331" s="108" t="s">
        <v>730</v>
      </c>
      <c r="E1331" s="108"/>
      <c r="F1331" s="109">
        <v>2</v>
      </c>
      <c r="G1331" s="109">
        <v>5</v>
      </c>
      <c r="H1331" s="109" t="b">
        <v>1</v>
      </c>
      <c r="I1331" s="108" t="s">
        <v>3208</v>
      </c>
      <c r="J1331" s="108" t="s">
        <v>4982</v>
      </c>
      <c r="K1331" s="110">
        <v>1</v>
      </c>
    </row>
    <row r="1332" spans="1:11" x14ac:dyDescent="0.3">
      <c r="A1332" s="108" t="s">
        <v>2138</v>
      </c>
      <c r="B1332" s="108" t="s">
        <v>730</v>
      </c>
      <c r="C1332" s="110" t="s">
        <v>4981</v>
      </c>
      <c r="D1332" s="108" t="s">
        <v>730</v>
      </c>
      <c r="E1332" s="108"/>
      <c r="F1332" s="109">
        <v>3</v>
      </c>
      <c r="G1332" s="109">
        <v>5</v>
      </c>
      <c r="H1332" s="109" t="b">
        <v>1</v>
      </c>
      <c r="I1332" s="108" t="s">
        <v>3208</v>
      </c>
      <c r="J1332" s="108" t="s">
        <v>4983</v>
      </c>
      <c r="K1332" s="110"/>
    </row>
    <row r="1333" spans="1:11" x14ac:dyDescent="0.3">
      <c r="A1333" s="108" t="s">
        <v>2138</v>
      </c>
      <c r="B1333" s="108" t="s">
        <v>730</v>
      </c>
      <c r="C1333" s="110" t="s">
        <v>4981</v>
      </c>
      <c r="D1333" s="108" t="s">
        <v>730</v>
      </c>
      <c r="E1333" s="108"/>
      <c r="F1333" s="109">
        <v>4</v>
      </c>
      <c r="G1333" s="109">
        <v>5</v>
      </c>
      <c r="H1333" s="109" t="b">
        <v>1</v>
      </c>
      <c r="I1333" s="108" t="s">
        <v>3208</v>
      </c>
      <c r="J1333" s="108" t="s">
        <v>4984</v>
      </c>
      <c r="K1333" s="110">
        <v>1</v>
      </c>
    </row>
    <row r="1334" spans="1:11" x14ac:dyDescent="0.3">
      <c r="A1334" s="108" t="s">
        <v>2138</v>
      </c>
      <c r="B1334" s="108" t="s">
        <v>730</v>
      </c>
      <c r="C1334" s="110" t="s">
        <v>4981</v>
      </c>
      <c r="D1334" s="108" t="s">
        <v>730</v>
      </c>
      <c r="E1334" s="108"/>
      <c r="F1334" s="109">
        <v>5</v>
      </c>
      <c r="G1334" s="109">
        <v>5</v>
      </c>
      <c r="H1334" s="109" t="b">
        <v>1</v>
      </c>
      <c r="I1334" s="108" t="s">
        <v>3208</v>
      </c>
      <c r="J1334" s="108" t="s">
        <v>4985</v>
      </c>
      <c r="K1334" s="110"/>
    </row>
    <row r="1335" spans="1:11" x14ac:dyDescent="0.3">
      <c r="A1335" s="108" t="s">
        <v>2138</v>
      </c>
      <c r="B1335" s="108" t="s">
        <v>598</v>
      </c>
      <c r="C1335" s="110" t="s">
        <v>4986</v>
      </c>
      <c r="D1335" s="108" t="s">
        <v>2145</v>
      </c>
      <c r="E1335" s="108" t="s">
        <v>3207</v>
      </c>
      <c r="F1335" s="109">
        <v>1</v>
      </c>
      <c r="G1335" s="109">
        <v>1</v>
      </c>
      <c r="H1335" s="109" t="b">
        <v>1</v>
      </c>
      <c r="I1335" s="108" t="s">
        <v>3208</v>
      </c>
      <c r="J1335" s="108" t="s">
        <v>2146</v>
      </c>
      <c r="K1335" s="110"/>
    </row>
    <row r="1336" spans="1:11" x14ac:dyDescent="0.3">
      <c r="A1336" s="108" t="s">
        <v>2138</v>
      </c>
      <c r="B1336" s="108" t="s">
        <v>583</v>
      </c>
      <c r="C1336" s="110" t="s">
        <v>4987</v>
      </c>
      <c r="D1336" s="108" t="s">
        <v>2142</v>
      </c>
      <c r="E1336" s="108"/>
      <c r="F1336" s="109">
        <v>1</v>
      </c>
      <c r="G1336" s="109">
        <v>2</v>
      </c>
      <c r="H1336" s="109" t="b">
        <v>1</v>
      </c>
      <c r="I1336" s="108" t="s">
        <v>3208</v>
      </c>
      <c r="J1336" s="108" t="s">
        <v>4988</v>
      </c>
      <c r="K1336" s="110"/>
    </row>
    <row r="1337" spans="1:11" x14ac:dyDescent="0.3">
      <c r="A1337" s="108" t="s">
        <v>2138</v>
      </c>
      <c r="B1337" s="108" t="s">
        <v>583</v>
      </c>
      <c r="C1337" s="110" t="s">
        <v>4987</v>
      </c>
      <c r="D1337" s="108" t="s">
        <v>2142</v>
      </c>
      <c r="E1337" s="108"/>
      <c r="F1337" s="109">
        <v>2</v>
      </c>
      <c r="G1337" s="109">
        <v>2</v>
      </c>
      <c r="H1337" s="109" t="b">
        <v>1</v>
      </c>
      <c r="I1337" s="108" t="s">
        <v>3208</v>
      </c>
      <c r="J1337" s="108" t="s">
        <v>4989</v>
      </c>
      <c r="K1337" s="110"/>
    </row>
    <row r="1338" spans="1:11" x14ac:dyDescent="0.3">
      <c r="A1338" s="108" t="s">
        <v>2147</v>
      </c>
      <c r="B1338" s="108" t="s">
        <v>679</v>
      </c>
      <c r="C1338" s="110" t="s">
        <v>4990</v>
      </c>
      <c r="D1338" s="108" t="s">
        <v>2152</v>
      </c>
      <c r="E1338" s="108"/>
      <c r="F1338" s="109">
        <v>1</v>
      </c>
      <c r="G1338" s="109">
        <v>1</v>
      </c>
      <c r="H1338" s="109" t="b">
        <v>1</v>
      </c>
      <c r="I1338" s="108" t="s">
        <v>3208</v>
      </c>
      <c r="J1338" s="108" t="s">
        <v>4991</v>
      </c>
      <c r="K1338" s="110"/>
    </row>
    <row r="1339" spans="1:11" x14ac:dyDescent="0.3">
      <c r="A1339" s="108" t="s">
        <v>2147</v>
      </c>
      <c r="B1339" s="108" t="s">
        <v>506</v>
      </c>
      <c r="C1339" s="110" t="s">
        <v>4992</v>
      </c>
      <c r="D1339" s="108" t="s">
        <v>2148</v>
      </c>
      <c r="E1339" s="108"/>
      <c r="F1339" s="109">
        <v>1</v>
      </c>
      <c r="G1339" s="109">
        <v>2</v>
      </c>
      <c r="H1339" s="109" t="b">
        <v>1</v>
      </c>
      <c r="I1339" s="108" t="s">
        <v>3208</v>
      </c>
      <c r="J1339" s="108" t="s">
        <v>4993</v>
      </c>
      <c r="K1339" s="110"/>
    </row>
    <row r="1340" spans="1:11" x14ac:dyDescent="0.3">
      <c r="A1340" s="108" t="s">
        <v>2147</v>
      </c>
      <c r="B1340" s="108" t="s">
        <v>506</v>
      </c>
      <c r="C1340" s="110" t="s">
        <v>4992</v>
      </c>
      <c r="D1340" s="108" t="s">
        <v>2148</v>
      </c>
      <c r="E1340" s="108"/>
      <c r="F1340" s="109">
        <v>2</v>
      </c>
      <c r="G1340" s="109">
        <v>2</v>
      </c>
      <c r="H1340" s="109" t="b">
        <v>1</v>
      </c>
      <c r="I1340" s="108" t="s">
        <v>3208</v>
      </c>
      <c r="J1340" s="108" t="s">
        <v>4994</v>
      </c>
      <c r="K1340" s="110"/>
    </row>
    <row r="1341" spans="1:11" x14ac:dyDescent="0.3">
      <c r="A1341" s="108" t="s">
        <v>2147</v>
      </c>
      <c r="B1341" s="108" t="s">
        <v>562</v>
      </c>
      <c r="C1341" s="110" t="s">
        <v>4995</v>
      </c>
      <c r="D1341" s="108" t="s">
        <v>1058</v>
      </c>
      <c r="E1341" s="108"/>
      <c r="F1341" s="109">
        <v>1</v>
      </c>
      <c r="G1341" s="109">
        <v>1</v>
      </c>
      <c r="H1341" s="109" t="b">
        <v>1</v>
      </c>
      <c r="I1341" s="108" t="s">
        <v>3208</v>
      </c>
      <c r="J1341" s="108" t="s">
        <v>4996</v>
      </c>
      <c r="K1341" s="110"/>
    </row>
    <row r="1342" spans="1:11" x14ac:dyDescent="0.3">
      <c r="A1342" s="108" t="s">
        <v>2147</v>
      </c>
      <c r="B1342" s="108" t="s">
        <v>522</v>
      </c>
      <c r="C1342" s="110" t="s">
        <v>4997</v>
      </c>
      <c r="D1342" s="108" t="s">
        <v>2149</v>
      </c>
      <c r="E1342" s="108"/>
      <c r="F1342" s="109">
        <v>1</v>
      </c>
      <c r="G1342" s="109">
        <v>1</v>
      </c>
      <c r="H1342" s="109" t="b">
        <v>1</v>
      </c>
      <c r="I1342" s="108" t="s">
        <v>3208</v>
      </c>
      <c r="J1342" s="108" t="s">
        <v>4998</v>
      </c>
      <c r="K1342" s="110"/>
    </row>
    <row r="1343" spans="1:11" x14ac:dyDescent="0.3">
      <c r="A1343" s="108" t="s">
        <v>2147</v>
      </c>
      <c r="B1343" s="108" t="s">
        <v>794</v>
      </c>
      <c r="C1343" s="110" t="s">
        <v>4999</v>
      </c>
      <c r="D1343" s="108" t="s">
        <v>1136</v>
      </c>
      <c r="E1343" s="108"/>
      <c r="F1343" s="109">
        <v>1</v>
      </c>
      <c r="G1343" s="109">
        <v>2</v>
      </c>
      <c r="H1343" s="109" t="b">
        <v>1</v>
      </c>
      <c r="I1343" s="108" t="s">
        <v>3208</v>
      </c>
      <c r="J1343" s="108" t="s">
        <v>5000</v>
      </c>
      <c r="K1343" s="110"/>
    </row>
    <row r="1344" spans="1:11" x14ac:dyDescent="0.3">
      <c r="A1344" s="108" t="s">
        <v>2147</v>
      </c>
      <c r="B1344" s="108" t="s">
        <v>794</v>
      </c>
      <c r="C1344" s="110" t="s">
        <v>4999</v>
      </c>
      <c r="D1344" s="108" t="s">
        <v>1136</v>
      </c>
      <c r="E1344" s="108"/>
      <c r="F1344" s="109">
        <v>2</v>
      </c>
      <c r="G1344" s="109">
        <v>2</v>
      </c>
      <c r="H1344" s="109" t="b">
        <v>1</v>
      </c>
      <c r="I1344" s="108" t="s">
        <v>3208</v>
      </c>
      <c r="J1344" s="108" t="s">
        <v>5001</v>
      </c>
      <c r="K1344" s="110"/>
    </row>
    <row r="1345" spans="1:11" x14ac:dyDescent="0.3">
      <c r="A1345" s="108" t="s">
        <v>2147</v>
      </c>
      <c r="B1345" s="108" t="s">
        <v>525</v>
      </c>
      <c r="C1345" s="110" t="s">
        <v>5002</v>
      </c>
      <c r="D1345" s="108" t="s">
        <v>2157</v>
      </c>
      <c r="E1345" s="108" t="s">
        <v>3207</v>
      </c>
      <c r="F1345" s="109">
        <v>1</v>
      </c>
      <c r="G1345" s="109">
        <v>1</v>
      </c>
      <c r="H1345" s="109" t="b">
        <v>1</v>
      </c>
      <c r="I1345" s="108" t="s">
        <v>3208</v>
      </c>
      <c r="J1345" s="108" t="s">
        <v>2158</v>
      </c>
      <c r="K1345" s="110"/>
    </row>
    <row r="1346" spans="1:11" x14ac:dyDescent="0.3">
      <c r="A1346" s="108" t="s">
        <v>2147</v>
      </c>
      <c r="B1346" s="108" t="s">
        <v>533</v>
      </c>
      <c r="C1346" s="110" t="s">
        <v>5003</v>
      </c>
      <c r="D1346" s="108" t="s">
        <v>2151</v>
      </c>
      <c r="E1346" s="108"/>
      <c r="F1346" s="109">
        <v>1</v>
      </c>
      <c r="G1346" s="109">
        <v>1</v>
      </c>
      <c r="H1346" s="109" t="b">
        <v>1</v>
      </c>
      <c r="I1346" s="108" t="s">
        <v>3208</v>
      </c>
      <c r="J1346" s="108" t="s">
        <v>5004</v>
      </c>
      <c r="K1346" s="110"/>
    </row>
    <row r="1347" spans="1:11" x14ac:dyDescent="0.3">
      <c r="A1347" s="108" t="s">
        <v>2147</v>
      </c>
      <c r="B1347" s="108" t="s">
        <v>501</v>
      </c>
      <c r="C1347" s="110" t="s">
        <v>5005</v>
      </c>
      <c r="D1347" s="108" t="s">
        <v>2150</v>
      </c>
      <c r="E1347" s="108"/>
      <c r="F1347" s="109">
        <v>1</v>
      </c>
      <c r="G1347" s="109">
        <v>1</v>
      </c>
      <c r="H1347" s="109" t="b">
        <v>1</v>
      </c>
      <c r="I1347" s="108" t="s">
        <v>3208</v>
      </c>
      <c r="J1347" s="108" t="s">
        <v>5006</v>
      </c>
      <c r="K1347" s="110"/>
    </row>
    <row r="1348" spans="1:11" x14ac:dyDescent="0.3">
      <c r="A1348" s="108" t="s">
        <v>2161</v>
      </c>
      <c r="B1348" s="108" t="s">
        <v>2162</v>
      </c>
      <c r="C1348" s="110" t="s">
        <v>5007</v>
      </c>
      <c r="D1348" s="108" t="s">
        <v>2163</v>
      </c>
      <c r="E1348" s="108" t="s">
        <v>3207</v>
      </c>
      <c r="F1348" s="109">
        <v>1</v>
      </c>
      <c r="G1348" s="109">
        <v>5</v>
      </c>
      <c r="H1348" s="109" t="b">
        <v>1</v>
      </c>
      <c r="I1348" s="108" t="s">
        <v>3208</v>
      </c>
      <c r="J1348" s="108" t="s">
        <v>2164</v>
      </c>
      <c r="K1348" s="110"/>
    </row>
    <row r="1349" spans="1:11" x14ac:dyDescent="0.3">
      <c r="A1349" s="108" t="s">
        <v>2161</v>
      </c>
      <c r="B1349" s="108" t="s">
        <v>2162</v>
      </c>
      <c r="C1349" s="110" t="s">
        <v>5007</v>
      </c>
      <c r="D1349" s="108" t="s">
        <v>2163</v>
      </c>
      <c r="E1349" s="108"/>
      <c r="F1349" s="109">
        <v>2</v>
      </c>
      <c r="G1349" s="109">
        <v>5</v>
      </c>
      <c r="H1349" s="109" t="b">
        <v>1</v>
      </c>
      <c r="I1349" s="108" t="s">
        <v>3208</v>
      </c>
      <c r="J1349" s="108" t="s">
        <v>5008</v>
      </c>
      <c r="K1349" s="110"/>
    </row>
    <row r="1350" spans="1:11" x14ac:dyDescent="0.3">
      <c r="A1350" s="108" t="s">
        <v>2161</v>
      </c>
      <c r="B1350" s="108" t="s">
        <v>2162</v>
      </c>
      <c r="C1350" s="110" t="s">
        <v>5007</v>
      </c>
      <c r="D1350" s="108" t="s">
        <v>2163</v>
      </c>
      <c r="E1350" s="108"/>
      <c r="F1350" s="109">
        <v>3</v>
      </c>
      <c r="G1350" s="109">
        <v>5</v>
      </c>
      <c r="H1350" s="109" t="b">
        <v>1</v>
      </c>
      <c r="I1350" s="108" t="s">
        <v>3208</v>
      </c>
      <c r="J1350" s="108" t="s">
        <v>5009</v>
      </c>
      <c r="K1350" s="110"/>
    </row>
    <row r="1351" spans="1:11" x14ac:dyDescent="0.3">
      <c r="A1351" s="108" t="s">
        <v>2161</v>
      </c>
      <c r="B1351" s="108" t="s">
        <v>2162</v>
      </c>
      <c r="C1351" s="110" t="s">
        <v>5007</v>
      </c>
      <c r="D1351" s="108" t="s">
        <v>2163</v>
      </c>
      <c r="E1351" s="108"/>
      <c r="F1351" s="109">
        <v>4</v>
      </c>
      <c r="G1351" s="109">
        <v>5</v>
      </c>
      <c r="H1351" s="109" t="b">
        <v>1</v>
      </c>
      <c r="I1351" s="108" t="s">
        <v>3208</v>
      </c>
      <c r="J1351" s="108" t="s">
        <v>5010</v>
      </c>
      <c r="K1351" s="110">
        <v>1</v>
      </c>
    </row>
    <row r="1352" spans="1:11" x14ac:dyDescent="0.3">
      <c r="A1352" s="108" t="s">
        <v>2161</v>
      </c>
      <c r="B1352" s="108" t="s">
        <v>2162</v>
      </c>
      <c r="C1352" s="110" t="s">
        <v>5007</v>
      </c>
      <c r="D1352" s="108" t="s">
        <v>2163</v>
      </c>
      <c r="E1352" s="108"/>
      <c r="F1352" s="109">
        <v>5</v>
      </c>
      <c r="G1352" s="109">
        <v>5</v>
      </c>
      <c r="H1352" s="109" t="b">
        <v>1</v>
      </c>
      <c r="I1352" s="108" t="s">
        <v>3208</v>
      </c>
      <c r="J1352" s="108" t="s">
        <v>5011</v>
      </c>
      <c r="K1352" s="110"/>
    </row>
    <row r="1353" spans="1:11" x14ac:dyDescent="0.3">
      <c r="A1353" s="108" t="s">
        <v>2161</v>
      </c>
      <c r="B1353" s="108" t="s">
        <v>583</v>
      </c>
      <c r="C1353" s="110" t="s">
        <v>5012</v>
      </c>
      <c r="D1353" s="108" t="s">
        <v>2165</v>
      </c>
      <c r="E1353" s="108" t="s">
        <v>3207</v>
      </c>
      <c r="F1353" s="109">
        <v>1</v>
      </c>
      <c r="G1353" s="109">
        <v>3</v>
      </c>
      <c r="H1353" s="109" t="b">
        <v>1</v>
      </c>
      <c r="I1353" s="108" t="s">
        <v>3208</v>
      </c>
      <c r="J1353" s="108" t="s">
        <v>2166</v>
      </c>
      <c r="K1353" s="110"/>
    </row>
    <row r="1354" spans="1:11" x14ac:dyDescent="0.3">
      <c r="A1354" s="108" t="s">
        <v>2161</v>
      </c>
      <c r="B1354" s="108" t="s">
        <v>583</v>
      </c>
      <c r="C1354" s="110" t="s">
        <v>5012</v>
      </c>
      <c r="D1354" s="108" t="s">
        <v>2165</v>
      </c>
      <c r="E1354" s="108"/>
      <c r="F1354" s="109">
        <v>2</v>
      </c>
      <c r="G1354" s="109">
        <v>3</v>
      </c>
      <c r="H1354" s="109" t="b">
        <v>1</v>
      </c>
      <c r="I1354" s="108" t="s">
        <v>3208</v>
      </c>
      <c r="J1354" s="108" t="s">
        <v>5013</v>
      </c>
      <c r="K1354" s="110">
        <v>1</v>
      </c>
    </row>
    <row r="1355" spans="1:11" x14ac:dyDescent="0.3">
      <c r="A1355" s="108" t="s">
        <v>2161</v>
      </c>
      <c r="B1355" s="108" t="s">
        <v>583</v>
      </c>
      <c r="C1355" s="110" t="s">
        <v>5012</v>
      </c>
      <c r="D1355" s="108" t="s">
        <v>2165</v>
      </c>
      <c r="E1355" s="108"/>
      <c r="F1355" s="109">
        <v>3</v>
      </c>
      <c r="G1355" s="109">
        <v>3</v>
      </c>
      <c r="H1355" s="109" t="b">
        <v>1</v>
      </c>
      <c r="I1355" s="108" t="s">
        <v>3208</v>
      </c>
      <c r="J1355" s="108" t="s">
        <v>5014</v>
      </c>
      <c r="K1355" s="110">
        <v>1</v>
      </c>
    </row>
    <row r="1356" spans="1:11" x14ac:dyDescent="0.3">
      <c r="A1356" s="108" t="s">
        <v>2167</v>
      </c>
      <c r="B1356" s="108" t="s">
        <v>2170</v>
      </c>
      <c r="C1356" s="110" t="s">
        <v>5015</v>
      </c>
      <c r="D1356" s="108" t="s">
        <v>2171</v>
      </c>
      <c r="E1356" s="108" t="s">
        <v>3207</v>
      </c>
      <c r="F1356" s="109">
        <v>1</v>
      </c>
      <c r="G1356" s="109">
        <v>2</v>
      </c>
      <c r="H1356" s="109" t="b">
        <v>1</v>
      </c>
      <c r="I1356" s="108" t="s">
        <v>3208</v>
      </c>
      <c r="J1356" s="108" t="s">
        <v>2172</v>
      </c>
      <c r="K1356" s="110"/>
    </row>
    <row r="1357" spans="1:11" x14ac:dyDescent="0.3">
      <c r="A1357" s="108" t="s">
        <v>2167</v>
      </c>
      <c r="B1357" s="108" t="s">
        <v>2170</v>
      </c>
      <c r="C1357" s="110" t="s">
        <v>5015</v>
      </c>
      <c r="D1357" s="108" t="s">
        <v>2171</v>
      </c>
      <c r="E1357" s="108"/>
      <c r="F1357" s="109">
        <v>2</v>
      </c>
      <c r="G1357" s="109">
        <v>2</v>
      </c>
      <c r="H1357" s="109" t="b">
        <v>1</v>
      </c>
      <c r="I1357" s="108" t="s">
        <v>3208</v>
      </c>
      <c r="J1357" s="108" t="s">
        <v>5016</v>
      </c>
      <c r="K1357" s="110"/>
    </row>
    <row r="1358" spans="1:11" x14ac:dyDescent="0.3">
      <c r="A1358" s="108" t="s">
        <v>2167</v>
      </c>
      <c r="B1358" s="108" t="s">
        <v>567</v>
      </c>
      <c r="C1358" s="110" t="s">
        <v>5017</v>
      </c>
      <c r="D1358" s="108" t="s">
        <v>2176</v>
      </c>
      <c r="E1358" s="108" t="s">
        <v>3207</v>
      </c>
      <c r="F1358" s="109">
        <v>1</v>
      </c>
      <c r="G1358" s="109">
        <v>1</v>
      </c>
      <c r="H1358" s="109" t="b">
        <v>1</v>
      </c>
      <c r="I1358" s="108" t="s">
        <v>3208</v>
      </c>
      <c r="J1358" s="108" t="s">
        <v>2177</v>
      </c>
      <c r="K1358" s="110"/>
    </row>
    <row r="1359" spans="1:11" x14ac:dyDescent="0.3">
      <c r="A1359" s="108" t="s">
        <v>2167</v>
      </c>
      <c r="B1359" s="108" t="s">
        <v>544</v>
      </c>
      <c r="C1359" s="110" t="s">
        <v>5018</v>
      </c>
      <c r="D1359" s="108" t="s">
        <v>2174</v>
      </c>
      <c r="E1359" s="108" t="s">
        <v>3207</v>
      </c>
      <c r="F1359" s="109">
        <v>1</v>
      </c>
      <c r="G1359" s="109">
        <v>1</v>
      </c>
      <c r="H1359" s="109" t="b">
        <v>1</v>
      </c>
      <c r="I1359" s="108" t="s">
        <v>3208</v>
      </c>
      <c r="J1359" s="108" t="s">
        <v>2175</v>
      </c>
      <c r="K1359" s="110">
        <v>1</v>
      </c>
    </row>
    <row r="1360" spans="1:11" x14ac:dyDescent="0.3">
      <c r="A1360" s="108" t="s">
        <v>2167</v>
      </c>
      <c r="B1360" s="108" t="s">
        <v>583</v>
      </c>
      <c r="C1360" s="110" t="s">
        <v>5019</v>
      </c>
      <c r="D1360" s="108" t="s">
        <v>2168</v>
      </c>
      <c r="E1360" s="108" t="s">
        <v>3207</v>
      </c>
      <c r="F1360" s="109">
        <v>1</v>
      </c>
      <c r="G1360" s="109">
        <v>4</v>
      </c>
      <c r="H1360" s="109" t="b">
        <v>1</v>
      </c>
      <c r="I1360" s="108" t="s">
        <v>3208</v>
      </c>
      <c r="J1360" s="108" t="s">
        <v>2169</v>
      </c>
      <c r="K1360" s="110"/>
    </row>
    <row r="1361" spans="1:11" x14ac:dyDescent="0.3">
      <c r="A1361" s="108" t="s">
        <v>2167</v>
      </c>
      <c r="B1361" s="108" t="s">
        <v>583</v>
      </c>
      <c r="C1361" s="110" t="s">
        <v>5019</v>
      </c>
      <c r="D1361" s="108" t="s">
        <v>2168</v>
      </c>
      <c r="E1361" s="108"/>
      <c r="F1361" s="109">
        <v>2</v>
      </c>
      <c r="G1361" s="109">
        <v>4</v>
      </c>
      <c r="H1361" s="109" t="b">
        <v>1</v>
      </c>
      <c r="I1361" s="108" t="s">
        <v>3208</v>
      </c>
      <c r="J1361" s="108" t="s">
        <v>5020</v>
      </c>
      <c r="K1361" s="110">
        <v>1</v>
      </c>
    </row>
    <row r="1362" spans="1:11" x14ac:dyDescent="0.3">
      <c r="A1362" s="108" t="s">
        <v>2167</v>
      </c>
      <c r="B1362" s="108" t="s">
        <v>583</v>
      </c>
      <c r="C1362" s="110" t="s">
        <v>5019</v>
      </c>
      <c r="D1362" s="108" t="s">
        <v>2168</v>
      </c>
      <c r="E1362" s="108"/>
      <c r="F1362" s="109">
        <v>3</v>
      </c>
      <c r="G1362" s="109">
        <v>4</v>
      </c>
      <c r="H1362" s="109" t="b">
        <v>1</v>
      </c>
      <c r="I1362" s="108" t="s">
        <v>3208</v>
      </c>
      <c r="J1362" s="108" t="s">
        <v>5021</v>
      </c>
      <c r="K1362" s="110"/>
    </row>
    <row r="1363" spans="1:11" x14ac:dyDescent="0.3">
      <c r="A1363" s="108" t="s">
        <v>2167</v>
      </c>
      <c r="B1363" s="108" t="s">
        <v>583</v>
      </c>
      <c r="C1363" s="110" t="s">
        <v>5019</v>
      </c>
      <c r="D1363" s="108" t="s">
        <v>2168</v>
      </c>
      <c r="E1363" s="108"/>
      <c r="F1363" s="109">
        <v>4</v>
      </c>
      <c r="G1363" s="109">
        <v>4</v>
      </c>
      <c r="H1363" s="109" t="b">
        <v>1</v>
      </c>
      <c r="I1363" s="108" t="s">
        <v>3208</v>
      </c>
      <c r="J1363" s="108" t="s">
        <v>5022</v>
      </c>
      <c r="K1363" s="110"/>
    </row>
    <row r="1364" spans="1:11" x14ac:dyDescent="0.3">
      <c r="A1364" s="108" t="s">
        <v>2167</v>
      </c>
      <c r="B1364" s="108" t="s">
        <v>817</v>
      </c>
      <c r="C1364" s="110" t="s">
        <v>5023</v>
      </c>
      <c r="D1364" s="108" t="s">
        <v>2173</v>
      </c>
      <c r="E1364" s="108"/>
      <c r="F1364" s="109">
        <v>1</v>
      </c>
      <c r="G1364" s="109">
        <v>2</v>
      </c>
      <c r="H1364" s="109" t="b">
        <v>1</v>
      </c>
      <c r="I1364" s="108" t="s">
        <v>3208</v>
      </c>
      <c r="J1364" s="108" t="s">
        <v>5024</v>
      </c>
      <c r="K1364" s="110"/>
    </row>
    <row r="1365" spans="1:11" x14ac:dyDescent="0.3">
      <c r="A1365" s="108" t="s">
        <v>2167</v>
      </c>
      <c r="B1365" s="108" t="s">
        <v>817</v>
      </c>
      <c r="C1365" s="110" t="s">
        <v>5023</v>
      </c>
      <c r="D1365" s="108" t="s">
        <v>2173</v>
      </c>
      <c r="E1365" s="108"/>
      <c r="F1365" s="109">
        <v>2</v>
      </c>
      <c r="G1365" s="109">
        <v>2</v>
      </c>
      <c r="H1365" s="109" t="b">
        <v>1</v>
      </c>
      <c r="I1365" s="108" t="s">
        <v>3208</v>
      </c>
      <c r="J1365" s="108" t="s">
        <v>5025</v>
      </c>
      <c r="K1365" s="110"/>
    </row>
    <row r="1366" spans="1:11" x14ac:dyDescent="0.3">
      <c r="A1366" s="108" t="s">
        <v>2180</v>
      </c>
      <c r="B1366" s="108" t="s">
        <v>498</v>
      </c>
      <c r="C1366" s="110" t="s">
        <v>5026</v>
      </c>
      <c r="D1366" s="108" t="s">
        <v>1073</v>
      </c>
      <c r="E1366" s="108"/>
      <c r="F1366" s="109">
        <v>1</v>
      </c>
      <c r="G1366" s="109">
        <v>2</v>
      </c>
      <c r="H1366" s="109" t="b">
        <v>1</v>
      </c>
      <c r="I1366" s="108" t="s">
        <v>3208</v>
      </c>
      <c r="J1366" s="108" t="s">
        <v>5027</v>
      </c>
      <c r="K1366" s="110"/>
    </row>
    <row r="1367" spans="1:11" x14ac:dyDescent="0.3">
      <c r="A1367" s="108" t="s">
        <v>2180</v>
      </c>
      <c r="B1367" s="108" t="s">
        <v>498</v>
      </c>
      <c r="C1367" s="110" t="s">
        <v>5026</v>
      </c>
      <c r="D1367" s="108" t="s">
        <v>1073</v>
      </c>
      <c r="E1367" s="108"/>
      <c r="F1367" s="109">
        <v>2</v>
      </c>
      <c r="G1367" s="109">
        <v>2</v>
      </c>
      <c r="H1367" s="109" t="b">
        <v>1</v>
      </c>
      <c r="I1367" s="108" t="s">
        <v>3208</v>
      </c>
      <c r="J1367" s="108" t="s">
        <v>5028</v>
      </c>
      <c r="K1367" s="110"/>
    </row>
    <row r="1368" spans="1:11" x14ac:dyDescent="0.3">
      <c r="A1368" s="108" t="s">
        <v>2180</v>
      </c>
      <c r="B1368" s="108" t="s">
        <v>506</v>
      </c>
      <c r="C1368" s="110" t="s">
        <v>5029</v>
      </c>
      <c r="D1368" s="108" t="s">
        <v>2183</v>
      </c>
      <c r="E1368" s="108"/>
      <c r="F1368" s="109">
        <v>1</v>
      </c>
      <c r="G1368" s="109">
        <v>1</v>
      </c>
      <c r="H1368" s="109" t="b">
        <v>1</v>
      </c>
      <c r="I1368" s="108" t="s">
        <v>3208</v>
      </c>
      <c r="J1368" s="108" t="s">
        <v>5030</v>
      </c>
      <c r="K1368" s="110"/>
    </row>
    <row r="1369" spans="1:11" x14ac:dyDescent="0.3">
      <c r="A1369" s="108" t="s">
        <v>2180</v>
      </c>
      <c r="B1369" s="108" t="s">
        <v>585</v>
      </c>
      <c r="C1369" s="110" t="s">
        <v>5031</v>
      </c>
      <c r="D1369" s="108" t="s">
        <v>2187</v>
      </c>
      <c r="E1369" s="108" t="s">
        <v>3207</v>
      </c>
      <c r="F1369" s="109">
        <v>1</v>
      </c>
      <c r="G1369" s="109">
        <v>1</v>
      </c>
      <c r="H1369" s="109" t="b">
        <v>1</v>
      </c>
      <c r="I1369" s="108" t="s">
        <v>3208</v>
      </c>
      <c r="J1369" s="108" t="s">
        <v>2188</v>
      </c>
      <c r="K1369" s="110"/>
    </row>
    <row r="1370" spans="1:11" x14ac:dyDescent="0.3">
      <c r="A1370" s="108" t="s">
        <v>2180</v>
      </c>
      <c r="B1370" s="108" t="s">
        <v>1961</v>
      </c>
      <c r="C1370" s="110" t="s">
        <v>5032</v>
      </c>
      <c r="D1370" s="108" t="s">
        <v>636</v>
      </c>
      <c r="E1370" s="108"/>
      <c r="F1370" s="109">
        <v>1</v>
      </c>
      <c r="G1370" s="109">
        <v>1</v>
      </c>
      <c r="H1370" s="109" t="b">
        <v>1</v>
      </c>
      <c r="I1370" s="108" t="s">
        <v>3208</v>
      </c>
      <c r="J1370" s="108" t="s">
        <v>5033</v>
      </c>
      <c r="K1370" s="110"/>
    </row>
    <row r="1371" spans="1:11" x14ac:dyDescent="0.3">
      <c r="A1371" s="108" t="s">
        <v>2180</v>
      </c>
      <c r="B1371" s="108" t="s">
        <v>562</v>
      </c>
      <c r="C1371" s="110" t="s">
        <v>5034</v>
      </c>
      <c r="D1371" s="108" t="s">
        <v>1106</v>
      </c>
      <c r="E1371" s="108"/>
      <c r="F1371" s="109">
        <v>1</v>
      </c>
      <c r="G1371" s="109">
        <v>1</v>
      </c>
      <c r="H1371" s="109" t="b">
        <v>1</v>
      </c>
      <c r="I1371" s="108" t="s">
        <v>3208</v>
      </c>
      <c r="J1371" s="108" t="s">
        <v>5035</v>
      </c>
      <c r="K1371" s="110"/>
    </row>
    <row r="1372" spans="1:11" x14ac:dyDescent="0.3">
      <c r="A1372" s="108" t="s">
        <v>2180</v>
      </c>
      <c r="B1372" s="108" t="s">
        <v>1663</v>
      </c>
      <c r="C1372" s="110" t="s">
        <v>5036</v>
      </c>
      <c r="D1372" s="108" t="s">
        <v>2182</v>
      </c>
      <c r="E1372" s="108"/>
      <c r="F1372" s="109">
        <v>1</v>
      </c>
      <c r="G1372" s="109">
        <v>1</v>
      </c>
      <c r="H1372" s="109" t="b">
        <v>1</v>
      </c>
      <c r="I1372" s="108" t="s">
        <v>3208</v>
      </c>
      <c r="J1372" s="108" t="s">
        <v>5037</v>
      </c>
      <c r="K1372" s="110"/>
    </row>
    <row r="1373" spans="1:11" x14ac:dyDescent="0.3">
      <c r="A1373" s="108" t="s">
        <v>2180</v>
      </c>
      <c r="B1373" s="108" t="s">
        <v>501</v>
      </c>
      <c r="C1373" s="110" t="s">
        <v>5038</v>
      </c>
      <c r="D1373" s="108" t="s">
        <v>2184</v>
      </c>
      <c r="E1373" s="108"/>
      <c r="F1373" s="109">
        <v>1</v>
      </c>
      <c r="G1373" s="109">
        <v>1</v>
      </c>
      <c r="H1373" s="109" t="b">
        <v>1</v>
      </c>
      <c r="I1373" s="108" t="s">
        <v>3208</v>
      </c>
      <c r="J1373" s="108" t="s">
        <v>5039</v>
      </c>
      <c r="K1373" s="110"/>
    </row>
    <row r="1374" spans="1:11" x14ac:dyDescent="0.3">
      <c r="A1374" s="108" t="s">
        <v>2180</v>
      </c>
      <c r="B1374" s="108" t="s">
        <v>1032</v>
      </c>
      <c r="C1374" s="110" t="s">
        <v>5040</v>
      </c>
      <c r="D1374" s="108" t="s">
        <v>2181</v>
      </c>
      <c r="E1374" s="108"/>
      <c r="F1374" s="109">
        <v>1</v>
      </c>
      <c r="G1374" s="109">
        <v>2</v>
      </c>
      <c r="H1374" s="109" t="b">
        <v>1</v>
      </c>
      <c r="I1374" s="108" t="s">
        <v>3208</v>
      </c>
      <c r="J1374" s="108" t="s">
        <v>5041</v>
      </c>
      <c r="K1374" s="110"/>
    </row>
    <row r="1375" spans="1:11" x14ac:dyDescent="0.3">
      <c r="A1375" s="108" t="s">
        <v>2180</v>
      </c>
      <c r="B1375" s="108" t="s">
        <v>1032</v>
      </c>
      <c r="C1375" s="110" t="s">
        <v>5040</v>
      </c>
      <c r="D1375" s="108" t="s">
        <v>2181</v>
      </c>
      <c r="E1375" s="108"/>
      <c r="F1375" s="109">
        <v>2</v>
      </c>
      <c r="G1375" s="109">
        <v>2</v>
      </c>
      <c r="H1375" s="109" t="b">
        <v>1</v>
      </c>
      <c r="I1375" s="108" t="s">
        <v>3208</v>
      </c>
      <c r="J1375" s="108" t="s">
        <v>5042</v>
      </c>
      <c r="K1375" s="110"/>
    </row>
    <row r="1376" spans="1:11" x14ac:dyDescent="0.3">
      <c r="A1376" s="108" t="s">
        <v>2206</v>
      </c>
      <c r="B1376" s="108" t="s">
        <v>506</v>
      </c>
      <c r="C1376" s="110" t="s">
        <v>5043</v>
      </c>
      <c r="D1376" s="108" t="s">
        <v>2208</v>
      </c>
      <c r="E1376" s="108" t="s">
        <v>3207</v>
      </c>
      <c r="F1376" s="109">
        <v>1</v>
      </c>
      <c r="G1376" s="109">
        <v>1</v>
      </c>
      <c r="H1376" s="109" t="b">
        <v>1</v>
      </c>
      <c r="I1376" s="108" t="s">
        <v>3208</v>
      </c>
      <c r="J1376" s="108" t="s">
        <v>2209</v>
      </c>
      <c r="K1376" s="110"/>
    </row>
    <row r="1377" spans="1:11" x14ac:dyDescent="0.3">
      <c r="A1377" s="108" t="s">
        <v>2206</v>
      </c>
      <c r="B1377" s="108" t="s">
        <v>585</v>
      </c>
      <c r="C1377" s="110" t="s">
        <v>5044</v>
      </c>
      <c r="D1377" s="108" t="s">
        <v>2210</v>
      </c>
      <c r="E1377" s="108"/>
      <c r="F1377" s="109">
        <v>1</v>
      </c>
      <c r="G1377" s="109">
        <v>1</v>
      </c>
      <c r="H1377" s="109" t="b">
        <v>1</v>
      </c>
      <c r="I1377" s="108" t="s">
        <v>3208</v>
      </c>
      <c r="J1377" s="108" t="s">
        <v>5045</v>
      </c>
      <c r="K1377" s="110"/>
    </row>
    <row r="1378" spans="1:11" x14ac:dyDescent="0.3">
      <c r="A1378" s="108" t="s">
        <v>2206</v>
      </c>
      <c r="B1378" s="108" t="s">
        <v>562</v>
      </c>
      <c r="C1378" s="110" t="s">
        <v>5046</v>
      </c>
      <c r="D1378" s="108" t="s">
        <v>2207</v>
      </c>
      <c r="E1378" s="108"/>
      <c r="F1378" s="109">
        <v>1</v>
      </c>
      <c r="G1378" s="109">
        <v>2</v>
      </c>
      <c r="H1378" s="109" t="b">
        <v>1</v>
      </c>
      <c r="I1378" s="108" t="s">
        <v>3208</v>
      </c>
      <c r="J1378" s="108" t="s">
        <v>5047</v>
      </c>
      <c r="K1378" s="110"/>
    </row>
    <row r="1379" spans="1:11" x14ac:dyDescent="0.3">
      <c r="A1379" s="108" t="s">
        <v>2206</v>
      </c>
      <c r="B1379" s="108" t="s">
        <v>562</v>
      </c>
      <c r="C1379" s="110" t="s">
        <v>5046</v>
      </c>
      <c r="D1379" s="108" t="s">
        <v>2207</v>
      </c>
      <c r="E1379" s="108"/>
      <c r="F1379" s="109">
        <v>2</v>
      </c>
      <c r="G1379" s="109">
        <v>2</v>
      </c>
      <c r="H1379" s="109" t="b">
        <v>1</v>
      </c>
      <c r="I1379" s="108" t="s">
        <v>3208</v>
      </c>
      <c r="J1379" s="108" t="s">
        <v>5048</v>
      </c>
      <c r="K1379" s="110"/>
    </row>
    <row r="1380" spans="1:11" x14ac:dyDescent="0.3">
      <c r="A1380" s="108" t="s">
        <v>2206</v>
      </c>
      <c r="B1380" s="108" t="s">
        <v>522</v>
      </c>
      <c r="C1380" s="110" t="s">
        <v>5049</v>
      </c>
      <c r="D1380" s="108" t="s">
        <v>1275</v>
      </c>
      <c r="E1380" s="108"/>
      <c r="F1380" s="109">
        <v>1</v>
      </c>
      <c r="G1380" s="109">
        <v>1</v>
      </c>
      <c r="H1380" s="109" t="b">
        <v>1</v>
      </c>
      <c r="I1380" s="108" t="s">
        <v>3208</v>
      </c>
      <c r="J1380" s="108" t="s">
        <v>5050</v>
      </c>
      <c r="K1380" s="110"/>
    </row>
    <row r="1381" spans="1:11" x14ac:dyDescent="0.3">
      <c r="A1381" s="108" t="s">
        <v>2206</v>
      </c>
      <c r="B1381" s="108" t="s">
        <v>525</v>
      </c>
      <c r="C1381" s="110" t="s">
        <v>5051</v>
      </c>
      <c r="D1381" s="108" t="s">
        <v>1573</v>
      </c>
      <c r="E1381" s="108"/>
      <c r="F1381" s="109">
        <v>1</v>
      </c>
      <c r="G1381" s="109">
        <v>2</v>
      </c>
      <c r="H1381" s="109" t="b">
        <v>1</v>
      </c>
      <c r="I1381" s="108" t="s">
        <v>3208</v>
      </c>
      <c r="J1381" s="108" t="s">
        <v>5052</v>
      </c>
      <c r="K1381" s="110"/>
    </row>
    <row r="1382" spans="1:11" x14ac:dyDescent="0.3">
      <c r="A1382" s="108" t="s">
        <v>2206</v>
      </c>
      <c r="B1382" s="108" t="s">
        <v>525</v>
      </c>
      <c r="C1382" s="110" t="s">
        <v>5051</v>
      </c>
      <c r="D1382" s="108" t="s">
        <v>1573</v>
      </c>
      <c r="E1382" s="108"/>
      <c r="F1382" s="109">
        <v>2</v>
      </c>
      <c r="G1382" s="109">
        <v>2</v>
      </c>
      <c r="H1382" s="109" t="b">
        <v>1</v>
      </c>
      <c r="I1382" s="108" t="s">
        <v>3208</v>
      </c>
      <c r="J1382" s="108" t="s">
        <v>5053</v>
      </c>
      <c r="K1382" s="110"/>
    </row>
    <row r="1383" spans="1:11" x14ac:dyDescent="0.3">
      <c r="A1383" s="108" t="s">
        <v>2206</v>
      </c>
      <c r="B1383" s="108" t="s">
        <v>533</v>
      </c>
      <c r="C1383" s="110" t="s">
        <v>5054</v>
      </c>
      <c r="D1383" s="108" t="s">
        <v>1083</v>
      </c>
      <c r="E1383" s="108"/>
      <c r="F1383" s="109">
        <v>1</v>
      </c>
      <c r="G1383" s="109">
        <v>2</v>
      </c>
      <c r="H1383" s="109" t="b">
        <v>1</v>
      </c>
      <c r="I1383" s="108" t="s">
        <v>3208</v>
      </c>
      <c r="J1383" s="108" t="s">
        <v>5055</v>
      </c>
      <c r="K1383" s="110"/>
    </row>
    <row r="1384" spans="1:11" x14ac:dyDescent="0.3">
      <c r="A1384" s="108" t="s">
        <v>2206</v>
      </c>
      <c r="B1384" s="108" t="s">
        <v>533</v>
      </c>
      <c r="C1384" s="110" t="s">
        <v>5054</v>
      </c>
      <c r="D1384" s="108" t="s">
        <v>1083</v>
      </c>
      <c r="E1384" s="108"/>
      <c r="F1384" s="109">
        <v>2</v>
      </c>
      <c r="G1384" s="109">
        <v>2</v>
      </c>
      <c r="H1384" s="109" t="b">
        <v>1</v>
      </c>
      <c r="I1384" s="108" t="s">
        <v>3208</v>
      </c>
      <c r="J1384" s="108" t="s">
        <v>5056</v>
      </c>
      <c r="K1384" s="110"/>
    </row>
    <row r="1385" spans="1:11" x14ac:dyDescent="0.3">
      <c r="A1385" s="108" t="s">
        <v>2206</v>
      </c>
      <c r="B1385" s="108" t="s">
        <v>1032</v>
      </c>
      <c r="C1385" s="110" t="s">
        <v>5057</v>
      </c>
      <c r="D1385" s="108" t="s">
        <v>1106</v>
      </c>
      <c r="E1385" s="108"/>
      <c r="F1385" s="109">
        <v>1</v>
      </c>
      <c r="G1385" s="109">
        <v>2</v>
      </c>
      <c r="H1385" s="109" t="b">
        <v>1</v>
      </c>
      <c r="I1385" s="108" t="s">
        <v>3208</v>
      </c>
      <c r="J1385" s="108" t="s">
        <v>5058</v>
      </c>
      <c r="K1385" s="110"/>
    </row>
    <row r="1386" spans="1:11" x14ac:dyDescent="0.3">
      <c r="A1386" s="108" t="s">
        <v>2206</v>
      </c>
      <c r="B1386" s="108" t="s">
        <v>1032</v>
      </c>
      <c r="C1386" s="110" t="s">
        <v>5057</v>
      </c>
      <c r="D1386" s="108" t="s">
        <v>1106</v>
      </c>
      <c r="E1386" s="108"/>
      <c r="F1386" s="109">
        <v>2</v>
      </c>
      <c r="G1386" s="109">
        <v>2</v>
      </c>
      <c r="H1386" s="109" t="b">
        <v>1</v>
      </c>
      <c r="I1386" s="108" t="s">
        <v>3208</v>
      </c>
      <c r="J1386" s="108" t="s">
        <v>5059</v>
      </c>
      <c r="K1386" s="110"/>
    </row>
    <row r="1387" spans="1:11" x14ac:dyDescent="0.3">
      <c r="A1387" s="108" t="s">
        <v>41</v>
      </c>
      <c r="B1387" s="108" t="s">
        <v>679</v>
      </c>
      <c r="C1387" s="110" t="s">
        <v>5060</v>
      </c>
      <c r="D1387" s="108" t="s">
        <v>1110</v>
      </c>
      <c r="E1387" s="108"/>
      <c r="F1387" s="109">
        <v>1</v>
      </c>
      <c r="G1387" s="109">
        <v>1</v>
      </c>
      <c r="H1387" s="109" t="b">
        <v>1</v>
      </c>
      <c r="I1387" s="108" t="s">
        <v>3208</v>
      </c>
      <c r="J1387" s="108" t="s">
        <v>5061</v>
      </c>
      <c r="K1387" s="110"/>
    </row>
    <row r="1388" spans="1:11" x14ac:dyDescent="0.3">
      <c r="A1388" s="108" t="s">
        <v>41</v>
      </c>
      <c r="B1388" s="108" t="s">
        <v>581</v>
      </c>
      <c r="C1388" s="110" t="s">
        <v>5062</v>
      </c>
      <c r="D1388" s="108" t="s">
        <v>2219</v>
      </c>
      <c r="E1388" s="108" t="s">
        <v>3207</v>
      </c>
      <c r="F1388" s="109">
        <v>1</v>
      </c>
      <c r="G1388" s="109">
        <v>3</v>
      </c>
      <c r="H1388" s="109" t="b">
        <v>1</v>
      </c>
      <c r="I1388" s="108" t="s">
        <v>3208</v>
      </c>
      <c r="J1388" s="108" t="s">
        <v>2220</v>
      </c>
      <c r="K1388" s="110"/>
    </row>
    <row r="1389" spans="1:11" x14ac:dyDescent="0.3">
      <c r="A1389" s="108" t="s">
        <v>41</v>
      </c>
      <c r="B1389" s="108" t="s">
        <v>581</v>
      </c>
      <c r="C1389" s="110" t="s">
        <v>5062</v>
      </c>
      <c r="D1389" s="108" t="s">
        <v>2219</v>
      </c>
      <c r="E1389" s="108"/>
      <c r="F1389" s="109">
        <v>2</v>
      </c>
      <c r="G1389" s="109">
        <v>3</v>
      </c>
      <c r="H1389" s="109" t="b">
        <v>1</v>
      </c>
      <c r="I1389" s="108" t="s">
        <v>3208</v>
      </c>
      <c r="J1389" s="108" t="s">
        <v>5063</v>
      </c>
      <c r="K1389" s="110"/>
    </row>
    <row r="1390" spans="1:11" x14ac:dyDescent="0.3">
      <c r="A1390" s="108" t="s">
        <v>41</v>
      </c>
      <c r="B1390" s="108" t="s">
        <v>581</v>
      </c>
      <c r="C1390" s="110" t="s">
        <v>5062</v>
      </c>
      <c r="D1390" s="108" t="s">
        <v>2219</v>
      </c>
      <c r="E1390" s="108"/>
      <c r="F1390" s="109">
        <v>3</v>
      </c>
      <c r="G1390" s="109">
        <v>3</v>
      </c>
      <c r="H1390" s="109" t="b">
        <v>1</v>
      </c>
      <c r="I1390" s="108" t="s">
        <v>3208</v>
      </c>
      <c r="J1390" s="108" t="s">
        <v>5064</v>
      </c>
      <c r="K1390" s="110">
        <v>1</v>
      </c>
    </row>
    <row r="1391" spans="1:11" x14ac:dyDescent="0.3">
      <c r="A1391" s="108" t="s">
        <v>41</v>
      </c>
      <c r="B1391" s="108" t="s">
        <v>572</v>
      </c>
      <c r="C1391" s="110" t="s">
        <v>5065</v>
      </c>
      <c r="D1391" s="108" t="s">
        <v>2221</v>
      </c>
      <c r="E1391" s="108"/>
      <c r="F1391" s="109">
        <v>1</v>
      </c>
      <c r="G1391" s="109">
        <v>1</v>
      </c>
      <c r="H1391" s="109" t="b">
        <v>1</v>
      </c>
      <c r="I1391" s="108" t="s">
        <v>3208</v>
      </c>
      <c r="J1391" s="108" t="s">
        <v>5066</v>
      </c>
      <c r="K1391" s="110"/>
    </row>
    <row r="1392" spans="1:11" x14ac:dyDescent="0.3">
      <c r="A1392" s="108" t="s">
        <v>41</v>
      </c>
      <c r="B1392" s="108" t="s">
        <v>2216</v>
      </c>
      <c r="C1392" s="110" t="s">
        <v>5067</v>
      </c>
      <c r="D1392" s="108" t="s">
        <v>2217</v>
      </c>
      <c r="E1392" s="108" t="s">
        <v>3207</v>
      </c>
      <c r="F1392" s="109">
        <v>1</v>
      </c>
      <c r="G1392" s="109">
        <v>6</v>
      </c>
      <c r="H1392" s="109" t="b">
        <v>1</v>
      </c>
      <c r="I1392" s="108" t="s">
        <v>3208</v>
      </c>
      <c r="J1392" s="108" t="s">
        <v>2218</v>
      </c>
      <c r="K1392" s="110"/>
    </row>
    <row r="1393" spans="1:11" x14ac:dyDescent="0.3">
      <c r="A1393" s="108" t="s">
        <v>41</v>
      </c>
      <c r="B1393" s="108" t="s">
        <v>2216</v>
      </c>
      <c r="C1393" s="110" t="s">
        <v>5067</v>
      </c>
      <c r="D1393" s="108" t="s">
        <v>2217</v>
      </c>
      <c r="E1393" s="108"/>
      <c r="F1393" s="109">
        <v>2</v>
      </c>
      <c r="G1393" s="109">
        <v>6</v>
      </c>
      <c r="H1393" s="109" t="b">
        <v>1</v>
      </c>
      <c r="I1393" s="108" t="s">
        <v>3208</v>
      </c>
      <c r="J1393" s="108" t="s">
        <v>5068</v>
      </c>
      <c r="K1393" s="110"/>
    </row>
    <row r="1394" spans="1:11" x14ac:dyDescent="0.3">
      <c r="A1394" s="108" t="s">
        <v>41</v>
      </c>
      <c r="B1394" s="108" t="s">
        <v>2216</v>
      </c>
      <c r="C1394" s="110" t="s">
        <v>5067</v>
      </c>
      <c r="D1394" s="108" t="s">
        <v>2217</v>
      </c>
      <c r="E1394" s="108"/>
      <c r="F1394" s="109">
        <v>3</v>
      </c>
      <c r="G1394" s="109">
        <v>6</v>
      </c>
      <c r="H1394" s="109" t="b">
        <v>1</v>
      </c>
      <c r="I1394" s="108" t="s">
        <v>3208</v>
      </c>
      <c r="J1394" s="108" t="s">
        <v>5069</v>
      </c>
      <c r="K1394" s="110"/>
    </row>
    <row r="1395" spans="1:11" x14ac:dyDescent="0.3">
      <c r="A1395" s="108" t="s">
        <v>41</v>
      </c>
      <c r="B1395" s="108" t="s">
        <v>2216</v>
      </c>
      <c r="C1395" s="110" t="s">
        <v>5067</v>
      </c>
      <c r="D1395" s="108" t="s">
        <v>2217</v>
      </c>
      <c r="E1395" s="108"/>
      <c r="F1395" s="109">
        <v>4</v>
      </c>
      <c r="G1395" s="109">
        <v>6</v>
      </c>
      <c r="H1395" s="109" t="b">
        <v>1</v>
      </c>
      <c r="I1395" s="108" t="s">
        <v>3208</v>
      </c>
      <c r="J1395" s="108" t="s">
        <v>5070</v>
      </c>
      <c r="K1395" s="110">
        <v>1</v>
      </c>
    </row>
    <row r="1396" spans="1:11" x14ac:dyDescent="0.3">
      <c r="A1396" s="108" t="s">
        <v>41</v>
      </c>
      <c r="B1396" s="108" t="s">
        <v>2216</v>
      </c>
      <c r="C1396" s="110" t="s">
        <v>5067</v>
      </c>
      <c r="D1396" s="108" t="s">
        <v>2217</v>
      </c>
      <c r="E1396" s="108"/>
      <c r="F1396" s="109">
        <v>5</v>
      </c>
      <c r="G1396" s="109">
        <v>6</v>
      </c>
      <c r="H1396" s="109" t="b">
        <v>1</v>
      </c>
      <c r="I1396" s="108" t="s">
        <v>3208</v>
      </c>
      <c r="J1396" s="108" t="s">
        <v>5071</v>
      </c>
      <c r="K1396" s="110"/>
    </row>
    <row r="1397" spans="1:11" x14ac:dyDescent="0.3">
      <c r="A1397" s="108" t="s">
        <v>41</v>
      </c>
      <c r="B1397" s="108" t="s">
        <v>2216</v>
      </c>
      <c r="C1397" s="110" t="s">
        <v>5067</v>
      </c>
      <c r="D1397" s="108" t="s">
        <v>2217</v>
      </c>
      <c r="E1397" s="108"/>
      <c r="F1397" s="109">
        <v>6</v>
      </c>
      <c r="G1397" s="109">
        <v>6</v>
      </c>
      <c r="H1397" s="109" t="b">
        <v>1</v>
      </c>
      <c r="I1397" s="108" t="s">
        <v>3208</v>
      </c>
      <c r="J1397" s="108" t="s">
        <v>5072</v>
      </c>
      <c r="K1397" s="110"/>
    </row>
    <row r="1398" spans="1:11" x14ac:dyDescent="0.3">
      <c r="A1398" s="108" t="s">
        <v>41</v>
      </c>
      <c r="B1398" s="108" t="s">
        <v>583</v>
      </c>
      <c r="C1398" s="110" t="s">
        <v>5073</v>
      </c>
      <c r="D1398" s="108" t="s">
        <v>2222</v>
      </c>
      <c r="E1398" s="108"/>
      <c r="F1398" s="109">
        <v>1</v>
      </c>
      <c r="G1398" s="109">
        <v>1</v>
      </c>
      <c r="H1398" s="109" t="b">
        <v>1</v>
      </c>
      <c r="I1398" s="108" t="s">
        <v>3208</v>
      </c>
      <c r="J1398" s="108" t="s">
        <v>5074</v>
      </c>
      <c r="K1398" s="110"/>
    </row>
    <row r="1399" spans="1:11" x14ac:dyDescent="0.3">
      <c r="A1399" s="108" t="s">
        <v>41</v>
      </c>
      <c r="B1399" s="108" t="s">
        <v>546</v>
      </c>
      <c r="C1399" s="110" t="s">
        <v>5075</v>
      </c>
      <c r="D1399" s="108" t="s">
        <v>2223</v>
      </c>
      <c r="E1399" s="108"/>
      <c r="F1399" s="109">
        <v>1</v>
      </c>
      <c r="G1399" s="109">
        <v>1</v>
      </c>
      <c r="H1399" s="109" t="b">
        <v>1</v>
      </c>
      <c r="I1399" s="108" t="s">
        <v>3208</v>
      </c>
      <c r="J1399" s="108" t="s">
        <v>5076</v>
      </c>
      <c r="K1399" s="110"/>
    </row>
    <row r="1400" spans="1:11" x14ac:dyDescent="0.3">
      <c r="A1400" s="108" t="s">
        <v>2231</v>
      </c>
      <c r="B1400" s="108" t="s">
        <v>820</v>
      </c>
      <c r="C1400" s="110" t="s">
        <v>5077</v>
      </c>
      <c r="D1400" s="108" t="s">
        <v>2234</v>
      </c>
      <c r="E1400" s="108" t="s">
        <v>3207</v>
      </c>
      <c r="F1400" s="109">
        <v>1</v>
      </c>
      <c r="G1400" s="109">
        <v>2</v>
      </c>
      <c r="H1400" s="109" t="b">
        <v>1</v>
      </c>
      <c r="I1400" s="108" t="s">
        <v>3208</v>
      </c>
      <c r="J1400" s="108" t="s">
        <v>2235</v>
      </c>
      <c r="K1400" s="110">
        <v>1</v>
      </c>
    </row>
    <row r="1401" spans="1:11" x14ac:dyDescent="0.3">
      <c r="A1401" s="108" t="s">
        <v>2231</v>
      </c>
      <c r="B1401" s="108" t="s">
        <v>820</v>
      </c>
      <c r="C1401" s="110" t="s">
        <v>5077</v>
      </c>
      <c r="D1401" s="108" t="s">
        <v>2234</v>
      </c>
      <c r="E1401" s="108"/>
      <c r="F1401" s="109">
        <v>2</v>
      </c>
      <c r="G1401" s="109">
        <v>2</v>
      </c>
      <c r="H1401" s="109" t="b">
        <v>1</v>
      </c>
      <c r="I1401" s="108" t="s">
        <v>3208</v>
      </c>
      <c r="J1401" s="108" t="s">
        <v>5078</v>
      </c>
      <c r="K1401" s="110">
        <v>1</v>
      </c>
    </row>
    <row r="1402" spans="1:11" x14ac:dyDescent="0.3">
      <c r="A1402" s="108" t="s">
        <v>2231</v>
      </c>
      <c r="B1402" s="108" t="s">
        <v>581</v>
      </c>
      <c r="C1402" s="110" t="s">
        <v>5079</v>
      </c>
      <c r="D1402" s="108" t="s">
        <v>1091</v>
      </c>
      <c r="E1402" s="108"/>
      <c r="F1402" s="109">
        <v>1</v>
      </c>
      <c r="G1402" s="109">
        <v>1</v>
      </c>
      <c r="H1402" s="109" t="b">
        <v>1</v>
      </c>
      <c r="I1402" s="108" t="s">
        <v>3208</v>
      </c>
      <c r="J1402" s="108" t="s">
        <v>5080</v>
      </c>
      <c r="K1402" s="110"/>
    </row>
    <row r="1403" spans="1:11" x14ac:dyDescent="0.3">
      <c r="A1403" s="108" t="s">
        <v>2231</v>
      </c>
      <c r="B1403" s="108" t="s">
        <v>525</v>
      </c>
      <c r="C1403" s="110" t="s">
        <v>5081</v>
      </c>
      <c r="D1403" s="108" t="s">
        <v>2236</v>
      </c>
      <c r="E1403" s="108"/>
      <c r="F1403" s="109">
        <v>1</v>
      </c>
      <c r="G1403" s="109">
        <v>2</v>
      </c>
      <c r="H1403" s="109" t="b">
        <v>1</v>
      </c>
      <c r="I1403" s="108" t="s">
        <v>3208</v>
      </c>
      <c r="J1403" s="108" t="s">
        <v>5082</v>
      </c>
      <c r="K1403" s="110"/>
    </row>
    <row r="1404" spans="1:11" x14ac:dyDescent="0.3">
      <c r="A1404" s="108" t="s">
        <v>2231</v>
      </c>
      <c r="B1404" s="108" t="s">
        <v>525</v>
      </c>
      <c r="C1404" s="110" t="s">
        <v>5081</v>
      </c>
      <c r="D1404" s="108" t="s">
        <v>2236</v>
      </c>
      <c r="E1404" s="108"/>
      <c r="F1404" s="109">
        <v>2</v>
      </c>
      <c r="G1404" s="109">
        <v>2</v>
      </c>
      <c r="H1404" s="109" t="b">
        <v>1</v>
      </c>
      <c r="I1404" s="108" t="s">
        <v>3208</v>
      </c>
      <c r="J1404" s="108" t="s">
        <v>5083</v>
      </c>
      <c r="K1404" s="110"/>
    </row>
    <row r="1405" spans="1:11" x14ac:dyDescent="0.3">
      <c r="A1405" s="108" t="s">
        <v>2231</v>
      </c>
      <c r="B1405" s="108" t="s">
        <v>1177</v>
      </c>
      <c r="C1405" s="110" t="s">
        <v>5084</v>
      </c>
      <c r="D1405" s="108" t="s">
        <v>2232</v>
      </c>
      <c r="E1405" s="108" t="s">
        <v>3207</v>
      </c>
      <c r="F1405" s="109">
        <v>1</v>
      </c>
      <c r="G1405" s="109">
        <v>4</v>
      </c>
      <c r="H1405" s="109" t="b">
        <v>1</v>
      </c>
      <c r="I1405" s="108" t="s">
        <v>3208</v>
      </c>
      <c r="J1405" s="108" t="s">
        <v>2233</v>
      </c>
      <c r="K1405" s="110">
        <v>1</v>
      </c>
    </row>
    <row r="1406" spans="1:11" x14ac:dyDescent="0.3">
      <c r="A1406" s="108" t="s">
        <v>2231</v>
      </c>
      <c r="B1406" s="108" t="s">
        <v>1177</v>
      </c>
      <c r="C1406" s="110" t="s">
        <v>5084</v>
      </c>
      <c r="D1406" s="108" t="s">
        <v>2232</v>
      </c>
      <c r="E1406" s="108"/>
      <c r="F1406" s="109">
        <v>2</v>
      </c>
      <c r="G1406" s="109">
        <v>4</v>
      </c>
      <c r="H1406" s="109" t="b">
        <v>1</v>
      </c>
      <c r="I1406" s="108" t="s">
        <v>3208</v>
      </c>
      <c r="J1406" s="108" t="s">
        <v>5085</v>
      </c>
      <c r="K1406" s="110">
        <v>1</v>
      </c>
    </row>
    <row r="1407" spans="1:11" x14ac:dyDescent="0.3">
      <c r="A1407" s="108" t="s">
        <v>2231</v>
      </c>
      <c r="B1407" s="108" t="s">
        <v>1177</v>
      </c>
      <c r="C1407" s="110" t="s">
        <v>5084</v>
      </c>
      <c r="D1407" s="108" t="s">
        <v>2232</v>
      </c>
      <c r="E1407" s="108"/>
      <c r="F1407" s="109">
        <v>3</v>
      </c>
      <c r="G1407" s="109">
        <v>4</v>
      </c>
      <c r="H1407" s="109" t="b">
        <v>1</v>
      </c>
      <c r="I1407" s="108" t="s">
        <v>3208</v>
      </c>
      <c r="J1407" s="108" t="s">
        <v>5086</v>
      </c>
      <c r="K1407" s="110"/>
    </row>
    <row r="1408" spans="1:11" x14ac:dyDescent="0.3">
      <c r="A1408" s="108" t="s">
        <v>2231</v>
      </c>
      <c r="B1408" s="108" t="s">
        <v>1177</v>
      </c>
      <c r="C1408" s="110" t="s">
        <v>5084</v>
      </c>
      <c r="D1408" s="108" t="s">
        <v>2232</v>
      </c>
      <c r="E1408" s="108"/>
      <c r="F1408" s="109">
        <v>4</v>
      </c>
      <c r="G1408" s="109">
        <v>4</v>
      </c>
      <c r="H1408" s="109" t="b">
        <v>1</v>
      </c>
      <c r="I1408" s="108" t="s">
        <v>3208</v>
      </c>
      <c r="J1408" s="108" t="s">
        <v>5087</v>
      </c>
      <c r="K1408" s="110">
        <v>1</v>
      </c>
    </row>
    <row r="1409" spans="1:11" x14ac:dyDescent="0.3">
      <c r="A1409" s="108" t="s">
        <v>2240</v>
      </c>
      <c r="B1409" s="108" t="s">
        <v>2247</v>
      </c>
      <c r="C1409" s="110" t="s">
        <v>5088</v>
      </c>
      <c r="D1409" s="108" t="s">
        <v>2248</v>
      </c>
      <c r="E1409" s="108"/>
      <c r="F1409" s="109">
        <v>1</v>
      </c>
      <c r="G1409" s="109">
        <v>1</v>
      </c>
      <c r="H1409" s="109" t="b">
        <v>1</v>
      </c>
      <c r="I1409" s="108" t="s">
        <v>3208</v>
      </c>
      <c r="J1409" s="108" t="s">
        <v>5089</v>
      </c>
      <c r="K1409" s="110"/>
    </row>
    <row r="1410" spans="1:11" x14ac:dyDescent="0.3">
      <c r="A1410" s="108" t="s">
        <v>2240</v>
      </c>
      <c r="B1410" s="108" t="s">
        <v>562</v>
      </c>
      <c r="C1410" s="110" t="s">
        <v>5090</v>
      </c>
      <c r="D1410" s="108" t="s">
        <v>2246</v>
      </c>
      <c r="E1410" s="108"/>
      <c r="F1410" s="109">
        <v>1</v>
      </c>
      <c r="G1410" s="109">
        <v>1</v>
      </c>
      <c r="H1410" s="109" t="b">
        <v>1</v>
      </c>
      <c r="I1410" s="108" t="s">
        <v>3208</v>
      </c>
      <c r="J1410" s="108" t="s">
        <v>5091</v>
      </c>
      <c r="K1410" s="110"/>
    </row>
    <row r="1411" spans="1:11" x14ac:dyDescent="0.3">
      <c r="A1411" s="108" t="s">
        <v>2240</v>
      </c>
      <c r="B1411" s="108" t="s">
        <v>794</v>
      </c>
      <c r="C1411" s="110" t="s">
        <v>5092</v>
      </c>
      <c r="D1411" s="108" t="s">
        <v>2253</v>
      </c>
      <c r="E1411" s="108" t="s">
        <v>3207</v>
      </c>
      <c r="F1411" s="109">
        <v>1</v>
      </c>
      <c r="G1411" s="109">
        <v>1</v>
      </c>
      <c r="H1411" s="109" t="b">
        <v>1</v>
      </c>
      <c r="I1411" s="108" t="s">
        <v>3208</v>
      </c>
      <c r="J1411" s="108" t="s">
        <v>2254</v>
      </c>
      <c r="K1411" s="110"/>
    </row>
    <row r="1412" spans="1:11" x14ac:dyDescent="0.3">
      <c r="A1412" s="108" t="s">
        <v>2240</v>
      </c>
      <c r="B1412" s="108" t="s">
        <v>503</v>
      </c>
      <c r="C1412" s="110" t="s">
        <v>5093</v>
      </c>
      <c r="D1412" s="108" t="s">
        <v>2243</v>
      </c>
      <c r="E1412" s="108" t="s">
        <v>3207</v>
      </c>
      <c r="F1412" s="109">
        <v>1</v>
      </c>
      <c r="G1412" s="109">
        <v>1</v>
      </c>
      <c r="H1412" s="109" t="b">
        <v>1</v>
      </c>
      <c r="I1412" s="108" t="s">
        <v>3208</v>
      </c>
      <c r="J1412" s="108" t="s">
        <v>2244</v>
      </c>
      <c r="K1412" s="110"/>
    </row>
    <row r="1413" spans="1:11" x14ac:dyDescent="0.3">
      <c r="A1413" s="108" t="s">
        <v>2240</v>
      </c>
      <c r="B1413" s="108" t="s">
        <v>533</v>
      </c>
      <c r="C1413" s="110" t="s">
        <v>5094</v>
      </c>
      <c r="D1413" s="108" t="s">
        <v>2245</v>
      </c>
      <c r="E1413" s="108"/>
      <c r="F1413" s="109">
        <v>1</v>
      </c>
      <c r="G1413" s="109">
        <v>1</v>
      </c>
      <c r="H1413" s="109" t="b">
        <v>1</v>
      </c>
      <c r="I1413" s="108" t="s">
        <v>3208</v>
      </c>
      <c r="J1413" s="108" t="s">
        <v>5095</v>
      </c>
      <c r="K1413" s="110"/>
    </row>
    <row r="1414" spans="1:11" x14ac:dyDescent="0.3">
      <c r="A1414" s="108" t="s">
        <v>2240</v>
      </c>
      <c r="B1414" s="108" t="s">
        <v>501</v>
      </c>
      <c r="C1414" s="110" t="s">
        <v>5096</v>
      </c>
      <c r="D1414" s="108" t="s">
        <v>2241</v>
      </c>
      <c r="E1414" s="108"/>
      <c r="F1414" s="109">
        <v>1</v>
      </c>
      <c r="G1414" s="109">
        <v>3</v>
      </c>
      <c r="H1414" s="109" t="b">
        <v>1</v>
      </c>
      <c r="I1414" s="108" t="s">
        <v>3208</v>
      </c>
      <c r="J1414" s="108" t="s">
        <v>5097</v>
      </c>
      <c r="K1414" s="110"/>
    </row>
    <row r="1415" spans="1:11" x14ac:dyDescent="0.3">
      <c r="A1415" s="108" t="s">
        <v>2240</v>
      </c>
      <c r="B1415" s="108" t="s">
        <v>501</v>
      </c>
      <c r="C1415" s="110" t="s">
        <v>5096</v>
      </c>
      <c r="D1415" s="108" t="s">
        <v>2241</v>
      </c>
      <c r="E1415" s="108"/>
      <c r="F1415" s="109">
        <v>2</v>
      </c>
      <c r="G1415" s="109">
        <v>3</v>
      </c>
      <c r="H1415" s="109" t="b">
        <v>1</v>
      </c>
      <c r="I1415" s="108" t="s">
        <v>3208</v>
      </c>
      <c r="J1415" s="108" t="s">
        <v>5098</v>
      </c>
      <c r="K1415" s="110"/>
    </row>
    <row r="1416" spans="1:11" x14ac:dyDescent="0.3">
      <c r="A1416" s="108" t="s">
        <v>2240</v>
      </c>
      <c r="B1416" s="108" t="s">
        <v>501</v>
      </c>
      <c r="C1416" s="110" t="s">
        <v>5096</v>
      </c>
      <c r="D1416" s="108" t="s">
        <v>2241</v>
      </c>
      <c r="E1416" s="108"/>
      <c r="F1416" s="109">
        <v>3</v>
      </c>
      <c r="G1416" s="109">
        <v>3</v>
      </c>
      <c r="H1416" s="109" t="b">
        <v>1</v>
      </c>
      <c r="I1416" s="108" t="s">
        <v>3208</v>
      </c>
      <c r="J1416" s="108" t="s">
        <v>5099</v>
      </c>
      <c r="K1416" s="110"/>
    </row>
    <row r="1417" spans="1:11" x14ac:dyDescent="0.3">
      <c r="A1417" s="108" t="s">
        <v>2240</v>
      </c>
      <c r="B1417" s="108" t="s">
        <v>583</v>
      </c>
      <c r="C1417" s="110" t="s">
        <v>5100</v>
      </c>
      <c r="D1417" s="108" t="s">
        <v>2242</v>
      </c>
      <c r="E1417" s="108"/>
      <c r="F1417" s="109">
        <v>1</v>
      </c>
      <c r="G1417" s="109">
        <v>2</v>
      </c>
      <c r="H1417" s="109" t="b">
        <v>1</v>
      </c>
      <c r="I1417" s="108" t="s">
        <v>3208</v>
      </c>
      <c r="J1417" s="108" t="s">
        <v>5101</v>
      </c>
      <c r="K1417" s="110"/>
    </row>
    <row r="1418" spans="1:11" x14ac:dyDescent="0.3">
      <c r="A1418" s="108" t="s">
        <v>2240</v>
      </c>
      <c r="B1418" s="108" t="s">
        <v>583</v>
      </c>
      <c r="C1418" s="110" t="s">
        <v>5100</v>
      </c>
      <c r="D1418" s="108" t="s">
        <v>2242</v>
      </c>
      <c r="E1418" s="108"/>
      <c r="F1418" s="109">
        <v>2</v>
      </c>
      <c r="G1418" s="109">
        <v>2</v>
      </c>
      <c r="H1418" s="109" t="b">
        <v>1</v>
      </c>
      <c r="I1418" s="108" t="s">
        <v>3208</v>
      </c>
      <c r="J1418" s="108" t="s">
        <v>5102</v>
      </c>
      <c r="K1418" s="110"/>
    </row>
    <row r="1419" spans="1:11" x14ac:dyDescent="0.3">
      <c r="A1419" s="108" t="s">
        <v>42</v>
      </c>
      <c r="B1419" s="108" t="s">
        <v>820</v>
      </c>
      <c r="C1419" s="110" t="s">
        <v>5103</v>
      </c>
      <c r="D1419" s="108" t="s">
        <v>2269</v>
      </c>
      <c r="E1419" s="108"/>
      <c r="F1419" s="109">
        <v>1</v>
      </c>
      <c r="G1419" s="109">
        <v>1</v>
      </c>
      <c r="H1419" s="109" t="b">
        <v>1</v>
      </c>
      <c r="I1419" s="108" t="s">
        <v>3208</v>
      </c>
      <c r="J1419" s="108" t="s">
        <v>5104</v>
      </c>
      <c r="K1419" s="110"/>
    </row>
    <row r="1420" spans="1:11" x14ac:dyDescent="0.3">
      <c r="A1420" s="108" t="s">
        <v>42</v>
      </c>
      <c r="B1420" s="108" t="s">
        <v>567</v>
      </c>
      <c r="C1420" s="110" t="s">
        <v>5105</v>
      </c>
      <c r="D1420" s="108" t="s">
        <v>2260</v>
      </c>
      <c r="E1420" s="108" t="s">
        <v>3207</v>
      </c>
      <c r="F1420" s="109">
        <v>1</v>
      </c>
      <c r="G1420" s="109">
        <v>4</v>
      </c>
      <c r="H1420" s="109" t="b">
        <v>1</v>
      </c>
      <c r="I1420" s="108" t="s">
        <v>3208</v>
      </c>
      <c r="J1420" s="108" t="s">
        <v>2261</v>
      </c>
      <c r="K1420" s="110"/>
    </row>
    <row r="1421" spans="1:11" x14ac:dyDescent="0.3">
      <c r="A1421" s="108" t="s">
        <v>42</v>
      </c>
      <c r="B1421" s="108" t="s">
        <v>567</v>
      </c>
      <c r="C1421" s="110" t="s">
        <v>5105</v>
      </c>
      <c r="D1421" s="108" t="s">
        <v>2260</v>
      </c>
      <c r="E1421" s="108"/>
      <c r="F1421" s="109">
        <v>2</v>
      </c>
      <c r="G1421" s="109">
        <v>4</v>
      </c>
      <c r="H1421" s="109" t="b">
        <v>1</v>
      </c>
      <c r="I1421" s="108" t="s">
        <v>3208</v>
      </c>
      <c r="J1421" s="108" t="s">
        <v>5106</v>
      </c>
      <c r="K1421" s="110">
        <v>1</v>
      </c>
    </row>
    <row r="1422" spans="1:11" x14ac:dyDescent="0.3">
      <c r="A1422" s="108" t="s">
        <v>42</v>
      </c>
      <c r="B1422" s="108" t="s">
        <v>567</v>
      </c>
      <c r="C1422" s="110" t="s">
        <v>5105</v>
      </c>
      <c r="D1422" s="108" t="s">
        <v>2260</v>
      </c>
      <c r="E1422" s="108"/>
      <c r="F1422" s="109">
        <v>3</v>
      </c>
      <c r="G1422" s="109">
        <v>4</v>
      </c>
      <c r="H1422" s="109" t="b">
        <v>1</v>
      </c>
      <c r="I1422" s="108" t="s">
        <v>3208</v>
      </c>
      <c r="J1422" s="108" t="s">
        <v>5107</v>
      </c>
      <c r="K1422" s="110"/>
    </row>
    <row r="1423" spans="1:11" x14ac:dyDescent="0.3">
      <c r="A1423" s="108" t="s">
        <v>42</v>
      </c>
      <c r="B1423" s="108" t="s">
        <v>567</v>
      </c>
      <c r="C1423" s="110" t="s">
        <v>5105</v>
      </c>
      <c r="D1423" s="108" t="s">
        <v>2260</v>
      </c>
      <c r="E1423" s="108"/>
      <c r="F1423" s="109">
        <v>4</v>
      </c>
      <c r="G1423" s="109">
        <v>4</v>
      </c>
      <c r="H1423" s="109" t="b">
        <v>1</v>
      </c>
      <c r="I1423" s="108" t="s">
        <v>3208</v>
      </c>
      <c r="J1423" s="108" t="s">
        <v>5108</v>
      </c>
      <c r="K1423" s="110"/>
    </row>
    <row r="1424" spans="1:11" x14ac:dyDescent="0.3">
      <c r="A1424" s="108" t="s">
        <v>42</v>
      </c>
      <c r="B1424" s="108" t="s">
        <v>548</v>
      </c>
      <c r="C1424" s="110" t="s">
        <v>5109</v>
      </c>
      <c r="D1424" s="108" t="s">
        <v>2268</v>
      </c>
      <c r="E1424" s="108"/>
      <c r="F1424" s="109">
        <v>1</v>
      </c>
      <c r="G1424" s="109">
        <v>1</v>
      </c>
      <c r="H1424" s="109" t="b">
        <v>1</v>
      </c>
      <c r="I1424" s="108" t="s">
        <v>3208</v>
      </c>
      <c r="J1424" s="108" t="s">
        <v>5110</v>
      </c>
      <c r="K1424" s="110"/>
    </row>
    <row r="1425" spans="1:11" x14ac:dyDescent="0.3">
      <c r="A1425" s="108" t="s">
        <v>42</v>
      </c>
      <c r="B1425" s="108" t="s">
        <v>1440</v>
      </c>
      <c r="C1425" s="110" t="s">
        <v>5111</v>
      </c>
      <c r="D1425" s="108" t="s">
        <v>2264</v>
      </c>
      <c r="E1425" s="108" t="s">
        <v>3207</v>
      </c>
      <c r="F1425" s="109">
        <v>1</v>
      </c>
      <c r="G1425" s="109">
        <v>2</v>
      </c>
      <c r="H1425" s="109" t="b">
        <v>1</v>
      </c>
      <c r="I1425" s="108" t="s">
        <v>3208</v>
      </c>
      <c r="J1425" s="108" t="s">
        <v>2265</v>
      </c>
      <c r="K1425" s="110"/>
    </row>
    <row r="1426" spans="1:11" x14ac:dyDescent="0.3">
      <c r="A1426" s="108" t="s">
        <v>42</v>
      </c>
      <c r="B1426" s="108" t="s">
        <v>1440</v>
      </c>
      <c r="C1426" s="110" t="s">
        <v>5111</v>
      </c>
      <c r="D1426" s="108" t="s">
        <v>2264</v>
      </c>
      <c r="E1426" s="108"/>
      <c r="F1426" s="109">
        <v>2</v>
      </c>
      <c r="G1426" s="109">
        <v>2</v>
      </c>
      <c r="H1426" s="109" t="b">
        <v>1</v>
      </c>
      <c r="I1426" s="108" t="s">
        <v>3208</v>
      </c>
      <c r="J1426" s="108" t="s">
        <v>5112</v>
      </c>
      <c r="K1426" s="110"/>
    </row>
    <row r="1427" spans="1:11" x14ac:dyDescent="0.3">
      <c r="A1427" s="108" t="s">
        <v>42</v>
      </c>
      <c r="B1427" s="108" t="s">
        <v>798</v>
      </c>
      <c r="C1427" s="110" t="s">
        <v>5113</v>
      </c>
      <c r="D1427" s="108" t="s">
        <v>2266</v>
      </c>
      <c r="E1427" s="108"/>
      <c r="F1427" s="109">
        <v>1</v>
      </c>
      <c r="G1427" s="109">
        <v>2</v>
      </c>
      <c r="H1427" s="109" t="b">
        <v>1</v>
      </c>
      <c r="I1427" s="108" t="s">
        <v>3208</v>
      </c>
      <c r="J1427" s="108" t="s">
        <v>5114</v>
      </c>
      <c r="K1427" s="110"/>
    </row>
    <row r="1428" spans="1:11" x14ac:dyDescent="0.3">
      <c r="A1428" s="108" t="s">
        <v>42</v>
      </c>
      <c r="B1428" s="108" t="s">
        <v>798</v>
      </c>
      <c r="C1428" s="110" t="s">
        <v>5113</v>
      </c>
      <c r="D1428" s="108" t="s">
        <v>2266</v>
      </c>
      <c r="E1428" s="108"/>
      <c r="F1428" s="109">
        <v>2</v>
      </c>
      <c r="G1428" s="109">
        <v>2</v>
      </c>
      <c r="H1428" s="109" t="b">
        <v>1</v>
      </c>
      <c r="I1428" s="108" t="s">
        <v>3208</v>
      </c>
      <c r="J1428" s="108" t="s">
        <v>5115</v>
      </c>
      <c r="K1428" s="110"/>
    </row>
    <row r="1429" spans="1:11" x14ac:dyDescent="0.3">
      <c r="A1429" s="108" t="s">
        <v>42</v>
      </c>
      <c r="B1429" s="108" t="s">
        <v>598</v>
      </c>
      <c r="C1429" s="110" t="s">
        <v>5116</v>
      </c>
      <c r="D1429" s="108" t="s">
        <v>2204</v>
      </c>
      <c r="E1429" s="108"/>
      <c r="F1429" s="109">
        <v>1</v>
      </c>
      <c r="G1429" s="109">
        <v>1</v>
      </c>
      <c r="H1429" s="109" t="b">
        <v>1</v>
      </c>
      <c r="I1429" s="108" t="s">
        <v>3208</v>
      </c>
      <c r="J1429" s="108" t="s">
        <v>5117</v>
      </c>
      <c r="K1429" s="110"/>
    </row>
    <row r="1430" spans="1:11" x14ac:dyDescent="0.3">
      <c r="A1430" s="108" t="s">
        <v>42</v>
      </c>
      <c r="B1430" s="108" t="s">
        <v>746</v>
      </c>
      <c r="C1430" s="110" t="s">
        <v>5118</v>
      </c>
      <c r="D1430" s="108" t="s">
        <v>2267</v>
      </c>
      <c r="E1430" s="108"/>
      <c r="F1430" s="109">
        <v>1</v>
      </c>
      <c r="G1430" s="109">
        <v>2</v>
      </c>
      <c r="H1430" s="109" t="b">
        <v>1</v>
      </c>
      <c r="I1430" s="108" t="s">
        <v>3208</v>
      </c>
      <c r="J1430" s="108" t="s">
        <v>5119</v>
      </c>
      <c r="K1430" s="110"/>
    </row>
    <row r="1431" spans="1:11" x14ac:dyDescent="0.3">
      <c r="A1431" s="108" t="s">
        <v>42</v>
      </c>
      <c r="B1431" s="108" t="s">
        <v>746</v>
      </c>
      <c r="C1431" s="110" t="s">
        <v>5118</v>
      </c>
      <c r="D1431" s="108" t="s">
        <v>2267</v>
      </c>
      <c r="E1431" s="108"/>
      <c r="F1431" s="109">
        <v>2</v>
      </c>
      <c r="G1431" s="109">
        <v>2</v>
      </c>
      <c r="H1431" s="109" t="b">
        <v>1</v>
      </c>
      <c r="I1431" s="108" t="s">
        <v>3208</v>
      </c>
      <c r="J1431" s="108" t="s">
        <v>5120</v>
      </c>
      <c r="K1431" s="110">
        <v>1</v>
      </c>
    </row>
    <row r="1432" spans="1:11" x14ac:dyDescent="0.3">
      <c r="A1432" s="108" t="s">
        <v>42</v>
      </c>
      <c r="B1432" s="108" t="s">
        <v>772</v>
      </c>
      <c r="C1432" s="110" t="s">
        <v>5121</v>
      </c>
      <c r="D1432" s="108" t="s">
        <v>2262</v>
      </c>
      <c r="E1432" s="108" t="s">
        <v>3207</v>
      </c>
      <c r="F1432" s="109">
        <v>1</v>
      </c>
      <c r="G1432" s="109">
        <v>3</v>
      </c>
      <c r="H1432" s="109" t="b">
        <v>1</v>
      </c>
      <c r="I1432" s="108" t="s">
        <v>3208</v>
      </c>
      <c r="J1432" s="108" t="s">
        <v>2263</v>
      </c>
      <c r="K1432" s="110"/>
    </row>
    <row r="1433" spans="1:11" x14ac:dyDescent="0.3">
      <c r="A1433" s="108" t="s">
        <v>42</v>
      </c>
      <c r="B1433" s="108" t="s">
        <v>772</v>
      </c>
      <c r="C1433" s="110" t="s">
        <v>5121</v>
      </c>
      <c r="D1433" s="108" t="s">
        <v>2262</v>
      </c>
      <c r="E1433" s="108"/>
      <c r="F1433" s="109">
        <v>2</v>
      </c>
      <c r="G1433" s="109">
        <v>3</v>
      </c>
      <c r="H1433" s="109" t="b">
        <v>1</v>
      </c>
      <c r="I1433" s="108" t="s">
        <v>3208</v>
      </c>
      <c r="J1433" s="108" t="s">
        <v>5122</v>
      </c>
      <c r="K1433" s="110">
        <v>1</v>
      </c>
    </row>
    <row r="1434" spans="1:11" x14ac:dyDescent="0.3">
      <c r="A1434" s="108" t="s">
        <v>42</v>
      </c>
      <c r="B1434" s="108" t="s">
        <v>772</v>
      </c>
      <c r="C1434" s="110" t="s">
        <v>5121</v>
      </c>
      <c r="D1434" s="108" t="s">
        <v>2262</v>
      </c>
      <c r="E1434" s="108"/>
      <c r="F1434" s="109">
        <v>3</v>
      </c>
      <c r="G1434" s="109">
        <v>3</v>
      </c>
      <c r="H1434" s="109" t="b">
        <v>1</v>
      </c>
      <c r="I1434" s="108" t="s">
        <v>3208</v>
      </c>
      <c r="J1434" s="108" t="s">
        <v>5123</v>
      </c>
      <c r="K1434" s="110"/>
    </row>
    <row r="1435" spans="1:11" x14ac:dyDescent="0.3">
      <c r="A1435" s="108" t="s">
        <v>42</v>
      </c>
      <c r="B1435" s="108" t="s">
        <v>546</v>
      </c>
      <c r="C1435" s="110" t="s">
        <v>5124</v>
      </c>
      <c r="D1435" s="108" t="s">
        <v>547</v>
      </c>
      <c r="E1435" s="108"/>
      <c r="F1435" s="109">
        <v>1</v>
      </c>
      <c r="G1435" s="109">
        <v>2</v>
      </c>
      <c r="H1435" s="109" t="b">
        <v>1</v>
      </c>
      <c r="I1435" s="108" t="s">
        <v>3208</v>
      </c>
      <c r="J1435" s="108" t="s">
        <v>5125</v>
      </c>
      <c r="K1435" s="110"/>
    </row>
    <row r="1436" spans="1:11" x14ac:dyDescent="0.3">
      <c r="A1436" s="108" t="s">
        <v>42</v>
      </c>
      <c r="B1436" s="108" t="s">
        <v>546</v>
      </c>
      <c r="C1436" s="110" t="s">
        <v>5124</v>
      </c>
      <c r="D1436" s="108" t="s">
        <v>547</v>
      </c>
      <c r="E1436" s="108"/>
      <c r="F1436" s="109">
        <v>2</v>
      </c>
      <c r="G1436" s="109">
        <v>2</v>
      </c>
      <c r="H1436" s="109" t="b">
        <v>1</v>
      </c>
      <c r="I1436" s="108" t="s">
        <v>3208</v>
      </c>
      <c r="J1436" s="108" t="s">
        <v>5126</v>
      </c>
      <c r="K1436" s="110"/>
    </row>
    <row r="1437" spans="1:11" x14ac:dyDescent="0.3">
      <c r="A1437" s="108" t="s">
        <v>2273</v>
      </c>
      <c r="B1437" s="108" t="s">
        <v>2280</v>
      </c>
      <c r="C1437" s="110" t="s">
        <v>5127</v>
      </c>
      <c r="D1437" s="108" t="s">
        <v>2281</v>
      </c>
      <c r="E1437" s="108"/>
      <c r="F1437" s="109">
        <v>1</v>
      </c>
      <c r="G1437" s="109">
        <v>1</v>
      </c>
      <c r="H1437" s="109" t="b">
        <v>1</v>
      </c>
      <c r="I1437" s="108" t="s">
        <v>3208</v>
      </c>
      <c r="J1437" s="108" t="s">
        <v>5128</v>
      </c>
      <c r="K1437" s="110"/>
    </row>
    <row r="1438" spans="1:11" x14ac:dyDescent="0.3">
      <c r="A1438" s="108" t="s">
        <v>2273</v>
      </c>
      <c r="B1438" s="108" t="s">
        <v>2283</v>
      </c>
      <c r="C1438" s="110" t="s">
        <v>5129</v>
      </c>
      <c r="D1438" s="108" t="s">
        <v>2284</v>
      </c>
      <c r="E1438" s="108"/>
      <c r="F1438" s="109">
        <v>1</v>
      </c>
      <c r="G1438" s="109">
        <v>1</v>
      </c>
      <c r="H1438" s="109" t="b">
        <v>1</v>
      </c>
      <c r="I1438" s="108" t="s">
        <v>3208</v>
      </c>
      <c r="J1438" s="108" t="s">
        <v>5130</v>
      </c>
      <c r="K1438" s="110"/>
    </row>
    <row r="1439" spans="1:11" x14ac:dyDescent="0.3">
      <c r="A1439" s="108" t="s">
        <v>2273</v>
      </c>
      <c r="B1439" s="108" t="s">
        <v>562</v>
      </c>
      <c r="C1439" s="110" t="s">
        <v>5131</v>
      </c>
      <c r="D1439" s="108" t="s">
        <v>2282</v>
      </c>
      <c r="E1439" s="108"/>
      <c r="F1439" s="109">
        <v>1</v>
      </c>
      <c r="G1439" s="109">
        <v>1</v>
      </c>
      <c r="H1439" s="109" t="b">
        <v>1</v>
      </c>
      <c r="I1439" s="108" t="s">
        <v>3208</v>
      </c>
      <c r="J1439" s="108" t="s">
        <v>5132</v>
      </c>
      <c r="K1439" s="110"/>
    </row>
    <row r="1440" spans="1:11" x14ac:dyDescent="0.3">
      <c r="A1440" s="108" t="s">
        <v>2273</v>
      </c>
      <c r="B1440" s="108" t="s">
        <v>2279</v>
      </c>
      <c r="C1440" s="110" t="s">
        <v>5133</v>
      </c>
      <c r="D1440" s="108" t="s">
        <v>1261</v>
      </c>
      <c r="E1440" s="108"/>
      <c r="F1440" s="109">
        <v>1</v>
      </c>
      <c r="G1440" s="109">
        <v>2</v>
      </c>
      <c r="H1440" s="109" t="b">
        <v>1</v>
      </c>
      <c r="I1440" s="108" t="s">
        <v>3208</v>
      </c>
      <c r="J1440" s="108" t="s">
        <v>5134</v>
      </c>
      <c r="K1440" s="110"/>
    </row>
    <row r="1441" spans="1:11" x14ac:dyDescent="0.3">
      <c r="A1441" s="108" t="s">
        <v>2273</v>
      </c>
      <c r="B1441" s="108" t="s">
        <v>2279</v>
      </c>
      <c r="C1441" s="110" t="s">
        <v>5133</v>
      </c>
      <c r="D1441" s="108" t="s">
        <v>1261</v>
      </c>
      <c r="E1441" s="108"/>
      <c r="F1441" s="109">
        <v>2</v>
      </c>
      <c r="G1441" s="109">
        <v>2</v>
      </c>
      <c r="H1441" s="109" t="b">
        <v>1</v>
      </c>
      <c r="I1441" s="108" t="s">
        <v>3208</v>
      </c>
      <c r="J1441" s="108" t="s">
        <v>5135</v>
      </c>
      <c r="K1441" s="110"/>
    </row>
    <row r="1442" spans="1:11" x14ac:dyDescent="0.3">
      <c r="A1442" s="108" t="s">
        <v>2273</v>
      </c>
      <c r="B1442" s="108" t="s">
        <v>533</v>
      </c>
      <c r="C1442" s="110" t="s">
        <v>5136</v>
      </c>
      <c r="D1442" s="108" t="s">
        <v>2274</v>
      </c>
      <c r="E1442" s="108"/>
      <c r="F1442" s="109">
        <v>1</v>
      </c>
      <c r="G1442" s="109">
        <v>2</v>
      </c>
      <c r="H1442" s="109" t="b">
        <v>1</v>
      </c>
      <c r="I1442" s="108" t="s">
        <v>3208</v>
      </c>
      <c r="J1442" s="108" t="s">
        <v>5137</v>
      </c>
      <c r="K1442" s="110"/>
    </row>
    <row r="1443" spans="1:11" x14ac:dyDescent="0.3">
      <c r="A1443" s="108" t="s">
        <v>2273</v>
      </c>
      <c r="B1443" s="108" t="s">
        <v>533</v>
      </c>
      <c r="C1443" s="110" t="s">
        <v>5136</v>
      </c>
      <c r="D1443" s="108" t="s">
        <v>2274</v>
      </c>
      <c r="E1443" s="108"/>
      <c r="F1443" s="109">
        <v>2</v>
      </c>
      <c r="G1443" s="109">
        <v>2</v>
      </c>
      <c r="H1443" s="109" t="b">
        <v>1</v>
      </c>
      <c r="I1443" s="108" t="s">
        <v>3208</v>
      </c>
      <c r="J1443" s="108" t="s">
        <v>5138</v>
      </c>
      <c r="K1443" s="110"/>
    </row>
    <row r="1444" spans="1:11" x14ac:dyDescent="0.3">
      <c r="A1444" s="108" t="s">
        <v>2273</v>
      </c>
      <c r="B1444" s="108" t="s">
        <v>501</v>
      </c>
      <c r="C1444" s="110" t="s">
        <v>5139</v>
      </c>
      <c r="D1444" s="108" t="s">
        <v>2275</v>
      </c>
      <c r="E1444" s="108" t="s">
        <v>3207</v>
      </c>
      <c r="F1444" s="109">
        <v>1</v>
      </c>
      <c r="G1444" s="109">
        <v>2</v>
      </c>
      <c r="H1444" s="109" t="b">
        <v>1</v>
      </c>
      <c r="I1444" s="108" t="s">
        <v>3208</v>
      </c>
      <c r="J1444" s="108" t="s">
        <v>2276</v>
      </c>
      <c r="K1444" s="110"/>
    </row>
    <row r="1445" spans="1:11" x14ac:dyDescent="0.3">
      <c r="A1445" s="108" t="s">
        <v>2273</v>
      </c>
      <c r="B1445" s="108" t="s">
        <v>501</v>
      </c>
      <c r="C1445" s="110" t="s">
        <v>5139</v>
      </c>
      <c r="D1445" s="108" t="s">
        <v>2275</v>
      </c>
      <c r="E1445" s="108"/>
      <c r="F1445" s="109">
        <v>2</v>
      </c>
      <c r="G1445" s="109">
        <v>2</v>
      </c>
      <c r="H1445" s="109" t="b">
        <v>1</v>
      </c>
      <c r="I1445" s="108" t="s">
        <v>3208</v>
      </c>
      <c r="J1445" s="108" t="s">
        <v>5140</v>
      </c>
      <c r="K1445" s="110"/>
    </row>
    <row r="1446" spans="1:11" x14ac:dyDescent="0.3">
      <c r="A1446" s="108" t="s">
        <v>2273</v>
      </c>
      <c r="B1446" s="108" t="s">
        <v>1032</v>
      </c>
      <c r="C1446" s="110" t="s">
        <v>5141</v>
      </c>
      <c r="D1446" s="108" t="s">
        <v>2277</v>
      </c>
      <c r="E1446" s="108" t="s">
        <v>3207</v>
      </c>
      <c r="F1446" s="109">
        <v>1</v>
      </c>
      <c r="G1446" s="109">
        <v>2</v>
      </c>
      <c r="H1446" s="109" t="b">
        <v>1</v>
      </c>
      <c r="I1446" s="108" t="s">
        <v>3208</v>
      </c>
      <c r="J1446" s="108" t="s">
        <v>2278</v>
      </c>
      <c r="K1446" s="110"/>
    </row>
    <row r="1447" spans="1:11" x14ac:dyDescent="0.3">
      <c r="A1447" s="108" t="s">
        <v>2273</v>
      </c>
      <c r="B1447" s="108" t="s">
        <v>1032</v>
      </c>
      <c r="C1447" s="110" t="s">
        <v>5141</v>
      </c>
      <c r="D1447" s="108" t="s">
        <v>2277</v>
      </c>
      <c r="E1447" s="108"/>
      <c r="F1447" s="109">
        <v>2</v>
      </c>
      <c r="G1447" s="109">
        <v>2</v>
      </c>
      <c r="H1447" s="109" t="b">
        <v>1</v>
      </c>
      <c r="I1447" s="108" t="s">
        <v>3208</v>
      </c>
      <c r="J1447" s="108" t="s">
        <v>5142</v>
      </c>
      <c r="K1447" s="110"/>
    </row>
    <row r="1448" spans="1:11" x14ac:dyDescent="0.3">
      <c r="A1448" s="108" t="s">
        <v>43</v>
      </c>
      <c r="B1448" s="108" t="s">
        <v>820</v>
      </c>
      <c r="C1448" s="110" t="s">
        <v>5143</v>
      </c>
      <c r="D1448" s="108" t="s">
        <v>2297</v>
      </c>
      <c r="E1448" s="108"/>
      <c r="F1448" s="109">
        <v>1</v>
      </c>
      <c r="G1448" s="109">
        <v>2</v>
      </c>
      <c r="H1448" s="109" t="b">
        <v>1</v>
      </c>
      <c r="I1448" s="108" t="s">
        <v>3208</v>
      </c>
      <c r="J1448" s="108" t="s">
        <v>5144</v>
      </c>
      <c r="K1448" s="110"/>
    </row>
    <row r="1449" spans="1:11" x14ac:dyDescent="0.3">
      <c r="A1449" s="108" t="s">
        <v>43</v>
      </c>
      <c r="B1449" s="108" t="s">
        <v>820</v>
      </c>
      <c r="C1449" s="110" t="s">
        <v>5143</v>
      </c>
      <c r="D1449" s="108" t="s">
        <v>2297</v>
      </c>
      <c r="E1449" s="108"/>
      <c r="F1449" s="109">
        <v>2</v>
      </c>
      <c r="G1449" s="109">
        <v>2</v>
      </c>
      <c r="H1449" s="109" t="b">
        <v>1</v>
      </c>
      <c r="I1449" s="108" t="s">
        <v>3208</v>
      </c>
      <c r="J1449" s="108" t="s">
        <v>5145</v>
      </c>
      <c r="K1449" s="110"/>
    </row>
    <row r="1450" spans="1:11" x14ac:dyDescent="0.3">
      <c r="A1450" s="108" t="s">
        <v>43</v>
      </c>
      <c r="B1450" s="108" t="s">
        <v>548</v>
      </c>
      <c r="C1450" s="110" t="s">
        <v>5146</v>
      </c>
      <c r="D1450" s="108" t="s">
        <v>2299</v>
      </c>
      <c r="E1450" s="108"/>
      <c r="F1450" s="109">
        <v>1</v>
      </c>
      <c r="G1450" s="109">
        <v>1</v>
      </c>
      <c r="H1450" s="109" t="b">
        <v>1</v>
      </c>
      <c r="I1450" s="108" t="s">
        <v>3208</v>
      </c>
      <c r="J1450" s="108" t="s">
        <v>5147</v>
      </c>
      <c r="K1450" s="110"/>
    </row>
    <row r="1451" spans="1:11" x14ac:dyDescent="0.3">
      <c r="A1451" s="108" t="s">
        <v>43</v>
      </c>
      <c r="B1451" s="108" t="s">
        <v>1887</v>
      </c>
      <c r="C1451" s="110" t="s">
        <v>5148</v>
      </c>
      <c r="D1451" s="108" t="s">
        <v>2294</v>
      </c>
      <c r="E1451" s="108" t="s">
        <v>3207</v>
      </c>
      <c r="F1451" s="109">
        <v>1</v>
      </c>
      <c r="G1451" s="109">
        <v>7</v>
      </c>
      <c r="H1451" s="109" t="b">
        <v>1</v>
      </c>
      <c r="I1451" s="108" t="s">
        <v>3208</v>
      </c>
      <c r="J1451" s="108" t="s">
        <v>2295</v>
      </c>
      <c r="K1451" s="110"/>
    </row>
    <row r="1452" spans="1:11" x14ac:dyDescent="0.3">
      <c r="A1452" s="108" t="s">
        <v>43</v>
      </c>
      <c r="B1452" s="108" t="s">
        <v>1887</v>
      </c>
      <c r="C1452" s="110" t="s">
        <v>5148</v>
      </c>
      <c r="D1452" s="108" t="s">
        <v>2294</v>
      </c>
      <c r="E1452" s="108"/>
      <c r="F1452" s="109">
        <v>2</v>
      </c>
      <c r="G1452" s="109">
        <v>7</v>
      </c>
      <c r="H1452" s="109" t="b">
        <v>1</v>
      </c>
      <c r="I1452" s="108" t="s">
        <v>3208</v>
      </c>
      <c r="J1452" s="108" t="s">
        <v>5149</v>
      </c>
      <c r="K1452" s="110"/>
    </row>
    <row r="1453" spans="1:11" x14ac:dyDescent="0.3">
      <c r="A1453" s="108" t="s">
        <v>43</v>
      </c>
      <c r="B1453" s="108" t="s">
        <v>1887</v>
      </c>
      <c r="C1453" s="110" t="s">
        <v>5148</v>
      </c>
      <c r="D1453" s="108" t="s">
        <v>2294</v>
      </c>
      <c r="E1453" s="108"/>
      <c r="F1453" s="109">
        <v>3</v>
      </c>
      <c r="G1453" s="109">
        <v>7</v>
      </c>
      <c r="H1453" s="109" t="b">
        <v>1</v>
      </c>
      <c r="I1453" s="108" t="s">
        <v>3208</v>
      </c>
      <c r="J1453" s="108" t="s">
        <v>5150</v>
      </c>
      <c r="K1453" s="110">
        <v>1</v>
      </c>
    </row>
    <row r="1454" spans="1:11" x14ac:dyDescent="0.3">
      <c r="A1454" s="108" t="s">
        <v>43</v>
      </c>
      <c r="B1454" s="108" t="s">
        <v>1887</v>
      </c>
      <c r="C1454" s="110" t="s">
        <v>5148</v>
      </c>
      <c r="D1454" s="108" t="s">
        <v>2294</v>
      </c>
      <c r="E1454" s="108"/>
      <c r="F1454" s="109">
        <v>4</v>
      </c>
      <c r="G1454" s="109">
        <v>7</v>
      </c>
      <c r="H1454" s="109" t="b">
        <v>1</v>
      </c>
      <c r="I1454" s="108" t="s">
        <v>3208</v>
      </c>
      <c r="J1454" s="108" t="s">
        <v>5151</v>
      </c>
      <c r="K1454" s="110"/>
    </row>
    <row r="1455" spans="1:11" x14ac:dyDescent="0.3">
      <c r="A1455" s="108" t="s">
        <v>43</v>
      </c>
      <c r="B1455" s="108" t="s">
        <v>1887</v>
      </c>
      <c r="C1455" s="110" t="s">
        <v>5148</v>
      </c>
      <c r="D1455" s="108" t="s">
        <v>2294</v>
      </c>
      <c r="E1455" s="108"/>
      <c r="F1455" s="109">
        <v>5</v>
      </c>
      <c r="G1455" s="109">
        <v>7</v>
      </c>
      <c r="H1455" s="109" t="b">
        <v>1</v>
      </c>
      <c r="I1455" s="108" t="s">
        <v>3208</v>
      </c>
      <c r="J1455" s="108" t="s">
        <v>5152</v>
      </c>
      <c r="K1455" s="110">
        <v>1</v>
      </c>
    </row>
    <row r="1456" spans="1:11" x14ac:dyDescent="0.3">
      <c r="A1456" s="108" t="s">
        <v>43</v>
      </c>
      <c r="B1456" s="108" t="s">
        <v>1887</v>
      </c>
      <c r="C1456" s="110" t="s">
        <v>5148</v>
      </c>
      <c r="D1456" s="108" t="s">
        <v>2294</v>
      </c>
      <c r="E1456" s="108"/>
      <c r="F1456" s="109">
        <v>6</v>
      </c>
      <c r="G1456" s="109">
        <v>7</v>
      </c>
      <c r="H1456" s="109" t="b">
        <v>1</v>
      </c>
      <c r="I1456" s="108" t="s">
        <v>3208</v>
      </c>
      <c r="J1456" s="108" t="s">
        <v>5153</v>
      </c>
      <c r="K1456" s="110"/>
    </row>
    <row r="1457" spans="1:11" x14ac:dyDescent="0.3">
      <c r="A1457" s="108" t="s">
        <v>43</v>
      </c>
      <c r="B1457" s="108" t="s">
        <v>1887</v>
      </c>
      <c r="C1457" s="110" t="s">
        <v>5148</v>
      </c>
      <c r="D1457" s="108" t="s">
        <v>2294</v>
      </c>
      <c r="E1457" s="108"/>
      <c r="F1457" s="109">
        <v>7</v>
      </c>
      <c r="G1457" s="109">
        <v>7</v>
      </c>
      <c r="H1457" s="109" t="b">
        <v>1</v>
      </c>
      <c r="I1457" s="108" t="s">
        <v>3208</v>
      </c>
      <c r="J1457" s="108" t="s">
        <v>4736</v>
      </c>
      <c r="K1457" s="110"/>
    </row>
    <row r="1458" spans="1:11" x14ac:dyDescent="0.3">
      <c r="A1458" s="108" t="s">
        <v>43</v>
      </c>
      <c r="B1458" s="108" t="s">
        <v>544</v>
      </c>
      <c r="C1458" s="110" t="s">
        <v>5154</v>
      </c>
      <c r="D1458" s="108" t="s">
        <v>2298</v>
      </c>
      <c r="E1458" s="108"/>
      <c r="F1458" s="109">
        <v>1</v>
      </c>
      <c r="G1458" s="109">
        <v>2</v>
      </c>
      <c r="H1458" s="109" t="b">
        <v>1</v>
      </c>
      <c r="I1458" s="108" t="s">
        <v>3208</v>
      </c>
      <c r="J1458" s="108" t="s">
        <v>5155</v>
      </c>
      <c r="K1458" s="110"/>
    </row>
    <row r="1459" spans="1:11" x14ac:dyDescent="0.3">
      <c r="A1459" s="108" t="s">
        <v>43</v>
      </c>
      <c r="B1459" s="108" t="s">
        <v>544</v>
      </c>
      <c r="C1459" s="110" t="s">
        <v>5154</v>
      </c>
      <c r="D1459" s="108" t="s">
        <v>2298</v>
      </c>
      <c r="E1459" s="108"/>
      <c r="F1459" s="109">
        <v>2</v>
      </c>
      <c r="G1459" s="109">
        <v>2</v>
      </c>
      <c r="H1459" s="109" t="b">
        <v>1</v>
      </c>
      <c r="I1459" s="108" t="s">
        <v>3208</v>
      </c>
      <c r="J1459" s="108" t="s">
        <v>5156</v>
      </c>
      <c r="K1459" s="110"/>
    </row>
    <row r="1460" spans="1:11" x14ac:dyDescent="0.3">
      <c r="A1460" s="108" t="s">
        <v>43</v>
      </c>
      <c r="B1460" s="108" t="s">
        <v>772</v>
      </c>
      <c r="C1460" s="110" t="s">
        <v>5157</v>
      </c>
      <c r="D1460" s="108" t="s">
        <v>2296</v>
      </c>
      <c r="E1460" s="108"/>
      <c r="F1460" s="109">
        <v>1</v>
      </c>
      <c r="G1460" s="109">
        <v>3</v>
      </c>
      <c r="H1460" s="109" t="b">
        <v>1</v>
      </c>
      <c r="I1460" s="108" t="s">
        <v>3208</v>
      </c>
      <c r="J1460" s="108" t="s">
        <v>5158</v>
      </c>
      <c r="K1460" s="110"/>
    </row>
    <row r="1461" spans="1:11" x14ac:dyDescent="0.3">
      <c r="A1461" s="108" t="s">
        <v>43</v>
      </c>
      <c r="B1461" s="108" t="s">
        <v>772</v>
      </c>
      <c r="C1461" s="110" t="s">
        <v>5157</v>
      </c>
      <c r="D1461" s="108" t="s">
        <v>2296</v>
      </c>
      <c r="E1461" s="108"/>
      <c r="F1461" s="109">
        <v>2</v>
      </c>
      <c r="G1461" s="109">
        <v>3</v>
      </c>
      <c r="H1461" s="109" t="b">
        <v>1</v>
      </c>
      <c r="I1461" s="108" t="s">
        <v>3208</v>
      </c>
      <c r="J1461" s="108" t="s">
        <v>5159</v>
      </c>
      <c r="K1461" s="110"/>
    </row>
    <row r="1462" spans="1:11" x14ac:dyDescent="0.3">
      <c r="A1462" s="108" t="s">
        <v>43</v>
      </c>
      <c r="B1462" s="108" t="s">
        <v>772</v>
      </c>
      <c r="C1462" s="110" t="s">
        <v>5157</v>
      </c>
      <c r="D1462" s="108" t="s">
        <v>2296</v>
      </c>
      <c r="E1462" s="108"/>
      <c r="F1462" s="109">
        <v>3</v>
      </c>
      <c r="G1462" s="109">
        <v>3</v>
      </c>
      <c r="H1462" s="109" t="b">
        <v>1</v>
      </c>
      <c r="I1462" s="108" t="s">
        <v>3208</v>
      </c>
      <c r="J1462" s="108" t="s">
        <v>5160</v>
      </c>
      <c r="K1462" s="110"/>
    </row>
    <row r="1463" spans="1:11" x14ac:dyDescent="0.3">
      <c r="A1463" s="108" t="s">
        <v>43</v>
      </c>
      <c r="B1463" s="108" t="s">
        <v>546</v>
      </c>
      <c r="C1463" s="110" t="s">
        <v>5161</v>
      </c>
      <c r="D1463" s="108" t="s">
        <v>547</v>
      </c>
      <c r="E1463" s="108"/>
      <c r="F1463" s="109">
        <v>1</v>
      </c>
      <c r="G1463" s="109">
        <v>1</v>
      </c>
      <c r="H1463" s="109" t="b">
        <v>1</v>
      </c>
      <c r="I1463" s="108" t="s">
        <v>3208</v>
      </c>
      <c r="J1463" s="108" t="s">
        <v>2016</v>
      </c>
      <c r="K1463" s="110"/>
    </row>
    <row r="1464" spans="1:11" x14ac:dyDescent="0.3">
      <c r="A1464" s="108" t="s">
        <v>45</v>
      </c>
      <c r="B1464" s="108" t="s">
        <v>585</v>
      </c>
      <c r="C1464" s="110" t="s">
        <v>5162</v>
      </c>
      <c r="D1464" s="108" t="s">
        <v>2318</v>
      </c>
      <c r="E1464" s="108"/>
      <c r="F1464" s="109">
        <v>1</v>
      </c>
      <c r="G1464" s="109">
        <v>1</v>
      </c>
      <c r="H1464" s="109" t="b">
        <v>1</v>
      </c>
      <c r="I1464" s="108" t="s">
        <v>3208</v>
      </c>
      <c r="J1464" s="108" t="s">
        <v>5163</v>
      </c>
      <c r="K1464" s="110">
        <v>1</v>
      </c>
    </row>
    <row r="1465" spans="1:11" x14ac:dyDescent="0.3">
      <c r="A1465" s="108" t="s">
        <v>45</v>
      </c>
      <c r="B1465" s="108" t="s">
        <v>548</v>
      </c>
      <c r="C1465" s="110" t="s">
        <v>5164</v>
      </c>
      <c r="D1465" s="108" t="s">
        <v>2319</v>
      </c>
      <c r="E1465" s="108"/>
      <c r="F1465" s="109">
        <v>1</v>
      </c>
      <c r="G1465" s="109">
        <v>1</v>
      </c>
      <c r="H1465" s="109" t="b">
        <v>1</v>
      </c>
      <c r="I1465" s="108" t="s">
        <v>3208</v>
      </c>
      <c r="J1465" s="108" t="s">
        <v>5165</v>
      </c>
      <c r="K1465" s="110"/>
    </row>
    <row r="1466" spans="1:11" x14ac:dyDescent="0.3">
      <c r="A1466" s="108" t="s">
        <v>45</v>
      </c>
      <c r="B1466" s="108" t="s">
        <v>575</v>
      </c>
      <c r="C1466" s="110" t="s">
        <v>5166</v>
      </c>
      <c r="D1466" s="108" t="s">
        <v>2317</v>
      </c>
      <c r="E1466" s="108"/>
      <c r="F1466" s="109">
        <v>1</v>
      </c>
      <c r="G1466" s="109">
        <v>1</v>
      </c>
      <c r="H1466" s="109" t="b">
        <v>1</v>
      </c>
      <c r="I1466" s="108" t="s">
        <v>3208</v>
      </c>
      <c r="J1466" s="108" t="s">
        <v>5167</v>
      </c>
      <c r="K1466" s="110"/>
    </row>
    <row r="1467" spans="1:11" x14ac:dyDescent="0.3">
      <c r="A1467" s="108" t="s">
        <v>45</v>
      </c>
      <c r="B1467" s="108" t="s">
        <v>581</v>
      </c>
      <c r="C1467" s="110" t="s">
        <v>5168</v>
      </c>
      <c r="D1467" s="108" t="s">
        <v>2320</v>
      </c>
      <c r="E1467" s="108" t="s">
        <v>3207</v>
      </c>
      <c r="F1467" s="109">
        <v>1</v>
      </c>
      <c r="G1467" s="109">
        <v>1</v>
      </c>
      <c r="H1467" s="109" t="b">
        <v>1</v>
      </c>
      <c r="I1467" s="108" t="s">
        <v>3208</v>
      </c>
      <c r="J1467" s="108" t="s">
        <v>2321</v>
      </c>
      <c r="K1467" s="110">
        <v>1</v>
      </c>
    </row>
    <row r="1468" spans="1:11" x14ac:dyDescent="0.3">
      <c r="A1468" s="108" t="s">
        <v>45</v>
      </c>
      <c r="B1468" s="108" t="s">
        <v>798</v>
      </c>
      <c r="C1468" s="110" t="s">
        <v>5169</v>
      </c>
      <c r="D1468" s="108" t="s">
        <v>1374</v>
      </c>
      <c r="E1468" s="108"/>
      <c r="F1468" s="109">
        <v>1</v>
      </c>
      <c r="G1468" s="109">
        <v>2</v>
      </c>
      <c r="H1468" s="109" t="b">
        <v>1</v>
      </c>
      <c r="I1468" s="108" t="s">
        <v>3208</v>
      </c>
      <c r="J1468" s="108" t="s">
        <v>5170</v>
      </c>
      <c r="K1468" s="110"/>
    </row>
    <row r="1469" spans="1:11" x14ac:dyDescent="0.3">
      <c r="A1469" s="108" t="s">
        <v>45</v>
      </c>
      <c r="B1469" s="108" t="s">
        <v>798</v>
      </c>
      <c r="C1469" s="110" t="s">
        <v>5169</v>
      </c>
      <c r="D1469" s="108" t="s">
        <v>1374</v>
      </c>
      <c r="E1469" s="108"/>
      <c r="F1469" s="109">
        <v>2</v>
      </c>
      <c r="G1469" s="109">
        <v>2</v>
      </c>
      <c r="H1469" s="109" t="b">
        <v>1</v>
      </c>
      <c r="I1469" s="108" t="s">
        <v>3208</v>
      </c>
      <c r="J1469" s="108" t="s">
        <v>5171</v>
      </c>
      <c r="K1469" s="110">
        <v>1</v>
      </c>
    </row>
    <row r="1470" spans="1:11" x14ac:dyDescent="0.3">
      <c r="A1470" s="108" t="s">
        <v>45</v>
      </c>
      <c r="B1470" s="108" t="s">
        <v>503</v>
      </c>
      <c r="C1470" s="110" t="s">
        <v>5172</v>
      </c>
      <c r="D1470" s="108" t="s">
        <v>2314</v>
      </c>
      <c r="E1470" s="108" t="s">
        <v>3207</v>
      </c>
      <c r="F1470" s="109">
        <v>1</v>
      </c>
      <c r="G1470" s="109">
        <v>4</v>
      </c>
      <c r="H1470" s="109" t="b">
        <v>1</v>
      </c>
      <c r="I1470" s="108" t="s">
        <v>3208</v>
      </c>
      <c r="J1470" s="108" t="s">
        <v>2315</v>
      </c>
      <c r="K1470" s="110"/>
    </row>
    <row r="1471" spans="1:11" x14ac:dyDescent="0.3">
      <c r="A1471" s="108" t="s">
        <v>45</v>
      </c>
      <c r="B1471" s="108" t="s">
        <v>503</v>
      </c>
      <c r="C1471" s="110" t="s">
        <v>5172</v>
      </c>
      <c r="D1471" s="108" t="s">
        <v>2314</v>
      </c>
      <c r="E1471" s="108"/>
      <c r="F1471" s="109">
        <v>2</v>
      </c>
      <c r="G1471" s="109">
        <v>4</v>
      </c>
      <c r="H1471" s="109" t="b">
        <v>1</v>
      </c>
      <c r="I1471" s="108" t="s">
        <v>3208</v>
      </c>
      <c r="J1471" s="108" t="s">
        <v>5173</v>
      </c>
      <c r="K1471" s="110">
        <v>1</v>
      </c>
    </row>
    <row r="1472" spans="1:11" x14ac:dyDescent="0.3">
      <c r="A1472" s="108" t="s">
        <v>45</v>
      </c>
      <c r="B1472" s="108" t="s">
        <v>503</v>
      </c>
      <c r="C1472" s="110" t="s">
        <v>5172</v>
      </c>
      <c r="D1472" s="108" t="s">
        <v>2314</v>
      </c>
      <c r="E1472" s="108"/>
      <c r="F1472" s="109">
        <v>3</v>
      </c>
      <c r="G1472" s="109">
        <v>4</v>
      </c>
      <c r="H1472" s="109" t="b">
        <v>1</v>
      </c>
      <c r="I1472" s="108" t="s">
        <v>3208</v>
      </c>
      <c r="J1472" s="108" t="s">
        <v>5174</v>
      </c>
      <c r="K1472" s="110"/>
    </row>
    <row r="1473" spans="1:11" x14ac:dyDescent="0.3">
      <c r="A1473" s="108" t="s">
        <v>45</v>
      </c>
      <c r="B1473" s="108" t="s">
        <v>503</v>
      </c>
      <c r="C1473" s="110" t="s">
        <v>5172</v>
      </c>
      <c r="D1473" s="108" t="s">
        <v>2314</v>
      </c>
      <c r="E1473" s="108"/>
      <c r="F1473" s="109">
        <v>4</v>
      </c>
      <c r="G1473" s="109">
        <v>4</v>
      </c>
      <c r="H1473" s="109" t="b">
        <v>1</v>
      </c>
      <c r="I1473" s="108" t="s">
        <v>3208</v>
      </c>
      <c r="J1473" s="108" t="s">
        <v>5175</v>
      </c>
      <c r="K1473" s="110">
        <v>1</v>
      </c>
    </row>
    <row r="1474" spans="1:11" x14ac:dyDescent="0.3">
      <c r="A1474" s="108" t="s">
        <v>45</v>
      </c>
      <c r="B1474" s="108" t="s">
        <v>746</v>
      </c>
      <c r="C1474" s="110" t="s">
        <v>5176</v>
      </c>
      <c r="D1474" s="108" t="s">
        <v>2316</v>
      </c>
      <c r="E1474" s="108"/>
      <c r="F1474" s="109">
        <v>1</v>
      </c>
      <c r="G1474" s="109">
        <v>2</v>
      </c>
      <c r="H1474" s="109" t="b">
        <v>1</v>
      </c>
      <c r="I1474" s="108" t="s">
        <v>3208</v>
      </c>
      <c r="J1474" s="108" t="s">
        <v>5177</v>
      </c>
      <c r="K1474" s="110"/>
    </row>
    <row r="1475" spans="1:11" x14ac:dyDescent="0.3">
      <c r="A1475" s="108" t="s">
        <v>45</v>
      </c>
      <c r="B1475" s="108" t="s">
        <v>746</v>
      </c>
      <c r="C1475" s="110" t="s">
        <v>5176</v>
      </c>
      <c r="D1475" s="108" t="s">
        <v>2316</v>
      </c>
      <c r="E1475" s="108"/>
      <c r="F1475" s="109">
        <v>2</v>
      </c>
      <c r="G1475" s="109">
        <v>2</v>
      </c>
      <c r="H1475" s="109" t="b">
        <v>1</v>
      </c>
      <c r="I1475" s="108" t="s">
        <v>3208</v>
      </c>
      <c r="J1475" s="108" t="s">
        <v>5178</v>
      </c>
      <c r="K1475" s="110"/>
    </row>
    <row r="1476" spans="1:11" x14ac:dyDescent="0.3">
      <c r="A1476" s="108" t="s">
        <v>45</v>
      </c>
      <c r="B1476" s="108" t="s">
        <v>583</v>
      </c>
      <c r="C1476" s="110" t="s">
        <v>5179</v>
      </c>
      <c r="D1476" s="108" t="s">
        <v>2313</v>
      </c>
      <c r="E1476" s="108"/>
      <c r="F1476" s="109">
        <v>1</v>
      </c>
      <c r="G1476" s="109">
        <v>4</v>
      </c>
      <c r="H1476" s="109" t="b">
        <v>1</v>
      </c>
      <c r="I1476" s="108" t="s">
        <v>3208</v>
      </c>
      <c r="J1476" s="108" t="s">
        <v>5180</v>
      </c>
      <c r="K1476" s="110"/>
    </row>
    <row r="1477" spans="1:11" x14ac:dyDescent="0.3">
      <c r="A1477" s="108" t="s">
        <v>45</v>
      </c>
      <c r="B1477" s="108" t="s">
        <v>583</v>
      </c>
      <c r="C1477" s="110" t="s">
        <v>5179</v>
      </c>
      <c r="D1477" s="108" t="s">
        <v>2313</v>
      </c>
      <c r="E1477" s="108"/>
      <c r="F1477" s="109">
        <v>2</v>
      </c>
      <c r="G1477" s="109">
        <v>4</v>
      </c>
      <c r="H1477" s="109" t="b">
        <v>1</v>
      </c>
      <c r="I1477" s="108" t="s">
        <v>3208</v>
      </c>
      <c r="J1477" s="108" t="s">
        <v>5181</v>
      </c>
      <c r="K1477" s="110"/>
    </row>
    <row r="1478" spans="1:11" x14ac:dyDescent="0.3">
      <c r="A1478" s="108" t="s">
        <v>45</v>
      </c>
      <c r="B1478" s="108" t="s">
        <v>583</v>
      </c>
      <c r="C1478" s="110" t="s">
        <v>5179</v>
      </c>
      <c r="D1478" s="108" t="s">
        <v>2313</v>
      </c>
      <c r="E1478" s="108"/>
      <c r="F1478" s="109">
        <v>3</v>
      </c>
      <c r="G1478" s="109">
        <v>4</v>
      </c>
      <c r="H1478" s="109" t="b">
        <v>1</v>
      </c>
      <c r="I1478" s="108" t="s">
        <v>3208</v>
      </c>
      <c r="J1478" s="108" t="s">
        <v>5182</v>
      </c>
      <c r="K1478" s="110"/>
    </row>
    <row r="1479" spans="1:11" x14ac:dyDescent="0.3">
      <c r="A1479" s="108" t="s">
        <v>45</v>
      </c>
      <c r="B1479" s="108" t="s">
        <v>583</v>
      </c>
      <c r="C1479" s="110" t="s">
        <v>5179</v>
      </c>
      <c r="D1479" s="108" t="s">
        <v>2313</v>
      </c>
      <c r="E1479" s="108"/>
      <c r="F1479" s="109">
        <v>4</v>
      </c>
      <c r="G1479" s="109">
        <v>4</v>
      </c>
      <c r="H1479" s="109" t="b">
        <v>1</v>
      </c>
      <c r="I1479" s="108" t="s">
        <v>3208</v>
      </c>
      <c r="J1479" s="108" t="s">
        <v>5183</v>
      </c>
      <c r="K1479" s="110"/>
    </row>
    <row r="1480" spans="1:11" x14ac:dyDescent="0.3">
      <c r="A1480" s="108" t="s">
        <v>45</v>
      </c>
      <c r="B1480" s="108" t="s">
        <v>518</v>
      </c>
      <c r="C1480" s="110" t="s">
        <v>5184</v>
      </c>
      <c r="D1480" s="108" t="s">
        <v>2322</v>
      </c>
      <c r="E1480" s="108"/>
      <c r="F1480" s="109">
        <v>1</v>
      </c>
      <c r="G1480" s="109">
        <v>1</v>
      </c>
      <c r="H1480" s="109" t="b">
        <v>1</v>
      </c>
      <c r="I1480" s="108" t="s">
        <v>3208</v>
      </c>
      <c r="J1480" s="108" t="s">
        <v>5185</v>
      </c>
      <c r="K1480" s="110"/>
    </row>
    <row r="1481" spans="1:11" x14ac:dyDescent="0.3">
      <c r="A1481" s="108" t="s">
        <v>46</v>
      </c>
      <c r="B1481" s="108" t="s">
        <v>2333</v>
      </c>
      <c r="C1481" s="110" t="s">
        <v>5186</v>
      </c>
      <c r="D1481" s="108" t="s">
        <v>2334</v>
      </c>
      <c r="E1481" s="108" t="s">
        <v>3207</v>
      </c>
      <c r="F1481" s="109">
        <v>1</v>
      </c>
      <c r="G1481" s="109">
        <v>2</v>
      </c>
      <c r="H1481" s="109" t="b">
        <v>1</v>
      </c>
      <c r="I1481" s="108" t="s">
        <v>3208</v>
      </c>
      <c r="J1481" s="108" t="s">
        <v>2335</v>
      </c>
      <c r="K1481" s="110"/>
    </row>
    <row r="1482" spans="1:11" x14ac:dyDescent="0.3">
      <c r="A1482" s="108" t="s">
        <v>46</v>
      </c>
      <c r="B1482" s="108" t="s">
        <v>2333</v>
      </c>
      <c r="C1482" s="110" t="s">
        <v>5186</v>
      </c>
      <c r="D1482" s="108" t="s">
        <v>2334</v>
      </c>
      <c r="E1482" s="108"/>
      <c r="F1482" s="109">
        <v>2</v>
      </c>
      <c r="G1482" s="109">
        <v>2</v>
      </c>
      <c r="H1482" s="109" t="b">
        <v>1</v>
      </c>
      <c r="I1482" s="108" t="s">
        <v>3208</v>
      </c>
      <c r="J1482" s="108" t="s">
        <v>5187</v>
      </c>
      <c r="K1482" s="110"/>
    </row>
    <row r="1483" spans="1:11" x14ac:dyDescent="0.3">
      <c r="A1483" s="108" t="s">
        <v>46</v>
      </c>
      <c r="B1483" s="108" t="s">
        <v>581</v>
      </c>
      <c r="C1483" s="110" t="s">
        <v>5188</v>
      </c>
      <c r="D1483" s="108" t="s">
        <v>2337</v>
      </c>
      <c r="E1483" s="108"/>
      <c r="F1483" s="109">
        <v>1</v>
      </c>
      <c r="G1483" s="109">
        <v>1</v>
      </c>
      <c r="H1483" s="109" t="b">
        <v>1</v>
      </c>
      <c r="I1483" s="108" t="s">
        <v>3208</v>
      </c>
      <c r="J1483" s="108" t="s">
        <v>5189</v>
      </c>
      <c r="K1483" s="110"/>
    </row>
    <row r="1484" spans="1:11" x14ac:dyDescent="0.3">
      <c r="A1484" s="108" t="s">
        <v>46</v>
      </c>
      <c r="B1484" s="108" t="s">
        <v>572</v>
      </c>
      <c r="C1484" s="110" t="s">
        <v>5190</v>
      </c>
      <c r="D1484" s="108" t="s">
        <v>950</v>
      </c>
      <c r="E1484" s="108" t="s">
        <v>3207</v>
      </c>
      <c r="F1484" s="109">
        <v>1</v>
      </c>
      <c r="G1484" s="109">
        <v>2</v>
      </c>
      <c r="H1484" s="109" t="b">
        <v>1</v>
      </c>
      <c r="I1484" s="108" t="s">
        <v>3208</v>
      </c>
      <c r="J1484" s="108" t="s">
        <v>2336</v>
      </c>
      <c r="K1484" s="110"/>
    </row>
    <row r="1485" spans="1:11" x14ac:dyDescent="0.3">
      <c r="A1485" s="108" t="s">
        <v>46</v>
      </c>
      <c r="B1485" s="108" t="s">
        <v>572</v>
      </c>
      <c r="C1485" s="110" t="s">
        <v>5190</v>
      </c>
      <c r="D1485" s="108" t="s">
        <v>950</v>
      </c>
      <c r="E1485" s="108"/>
      <c r="F1485" s="109">
        <v>2</v>
      </c>
      <c r="G1485" s="109">
        <v>2</v>
      </c>
      <c r="H1485" s="109" t="b">
        <v>1</v>
      </c>
      <c r="I1485" s="108" t="s">
        <v>3208</v>
      </c>
      <c r="J1485" s="108" t="s">
        <v>5191</v>
      </c>
      <c r="K1485" s="110"/>
    </row>
    <row r="1486" spans="1:11" x14ac:dyDescent="0.3">
      <c r="A1486" s="108" t="s">
        <v>46</v>
      </c>
      <c r="B1486" s="108" t="s">
        <v>544</v>
      </c>
      <c r="C1486" s="110" t="s">
        <v>5192</v>
      </c>
      <c r="D1486" s="108" t="s">
        <v>2332</v>
      </c>
      <c r="E1486" s="108"/>
      <c r="F1486" s="109">
        <v>1</v>
      </c>
      <c r="G1486" s="109">
        <v>4</v>
      </c>
      <c r="H1486" s="109" t="b">
        <v>1</v>
      </c>
      <c r="I1486" s="108" t="s">
        <v>3208</v>
      </c>
      <c r="J1486" s="108" t="s">
        <v>5193</v>
      </c>
      <c r="K1486" s="110"/>
    </row>
    <row r="1487" spans="1:11" x14ac:dyDescent="0.3">
      <c r="A1487" s="108" t="s">
        <v>46</v>
      </c>
      <c r="B1487" s="108" t="s">
        <v>544</v>
      </c>
      <c r="C1487" s="110" t="s">
        <v>5192</v>
      </c>
      <c r="D1487" s="108" t="s">
        <v>2332</v>
      </c>
      <c r="E1487" s="108"/>
      <c r="F1487" s="109">
        <v>2</v>
      </c>
      <c r="G1487" s="109">
        <v>4</v>
      </c>
      <c r="H1487" s="109" t="b">
        <v>1</v>
      </c>
      <c r="I1487" s="108" t="s">
        <v>3208</v>
      </c>
      <c r="J1487" s="108" t="s">
        <v>5194</v>
      </c>
      <c r="K1487" s="110"/>
    </row>
    <row r="1488" spans="1:11" x14ac:dyDescent="0.3">
      <c r="A1488" s="108" t="s">
        <v>46</v>
      </c>
      <c r="B1488" s="108" t="s">
        <v>544</v>
      </c>
      <c r="C1488" s="110" t="s">
        <v>5192</v>
      </c>
      <c r="D1488" s="108" t="s">
        <v>2332</v>
      </c>
      <c r="E1488" s="108"/>
      <c r="F1488" s="109">
        <v>3</v>
      </c>
      <c r="G1488" s="109">
        <v>4</v>
      </c>
      <c r="H1488" s="109" t="b">
        <v>1</v>
      </c>
      <c r="I1488" s="108" t="s">
        <v>3208</v>
      </c>
      <c r="J1488" s="108" t="s">
        <v>5195</v>
      </c>
      <c r="K1488" s="110">
        <v>1</v>
      </c>
    </row>
    <row r="1489" spans="1:11" x14ac:dyDescent="0.3">
      <c r="A1489" s="108" t="s">
        <v>46</v>
      </c>
      <c r="B1489" s="108" t="s">
        <v>544</v>
      </c>
      <c r="C1489" s="110" t="s">
        <v>5192</v>
      </c>
      <c r="D1489" s="108" t="s">
        <v>2332</v>
      </c>
      <c r="E1489" s="108"/>
      <c r="F1489" s="109">
        <v>4</v>
      </c>
      <c r="G1489" s="109">
        <v>4</v>
      </c>
      <c r="H1489" s="109" t="b">
        <v>1</v>
      </c>
      <c r="I1489" s="108" t="s">
        <v>3208</v>
      </c>
      <c r="J1489" s="108" t="s">
        <v>5196</v>
      </c>
      <c r="K1489" s="110">
        <v>1</v>
      </c>
    </row>
    <row r="1490" spans="1:11" x14ac:dyDescent="0.3">
      <c r="A1490" s="108" t="s">
        <v>46</v>
      </c>
      <c r="B1490" s="108" t="s">
        <v>583</v>
      </c>
      <c r="C1490" s="110" t="s">
        <v>5197</v>
      </c>
      <c r="D1490" s="108" t="s">
        <v>2330</v>
      </c>
      <c r="E1490" s="108" t="s">
        <v>3207</v>
      </c>
      <c r="F1490" s="109">
        <v>1</v>
      </c>
      <c r="G1490" s="109">
        <v>5</v>
      </c>
      <c r="H1490" s="109" t="b">
        <v>1</v>
      </c>
      <c r="I1490" s="108" t="s">
        <v>3208</v>
      </c>
      <c r="J1490" s="108" t="s">
        <v>2331</v>
      </c>
      <c r="K1490" s="110"/>
    </row>
    <row r="1491" spans="1:11" x14ac:dyDescent="0.3">
      <c r="A1491" s="108" t="s">
        <v>46</v>
      </c>
      <c r="B1491" s="108" t="s">
        <v>583</v>
      </c>
      <c r="C1491" s="110" t="s">
        <v>5197</v>
      </c>
      <c r="D1491" s="108" t="s">
        <v>2330</v>
      </c>
      <c r="E1491" s="108"/>
      <c r="F1491" s="109">
        <v>2</v>
      </c>
      <c r="G1491" s="109">
        <v>5</v>
      </c>
      <c r="H1491" s="109" t="b">
        <v>1</v>
      </c>
      <c r="I1491" s="108" t="s">
        <v>3208</v>
      </c>
      <c r="J1491" s="108" t="s">
        <v>5198</v>
      </c>
      <c r="K1491" s="110"/>
    </row>
    <row r="1492" spans="1:11" x14ac:dyDescent="0.3">
      <c r="A1492" s="108" t="s">
        <v>46</v>
      </c>
      <c r="B1492" s="108" t="s">
        <v>583</v>
      </c>
      <c r="C1492" s="110" t="s">
        <v>5197</v>
      </c>
      <c r="D1492" s="108" t="s">
        <v>2330</v>
      </c>
      <c r="E1492" s="108"/>
      <c r="F1492" s="109">
        <v>3</v>
      </c>
      <c r="G1492" s="109">
        <v>5</v>
      </c>
      <c r="H1492" s="109" t="b">
        <v>1</v>
      </c>
      <c r="I1492" s="108" t="s">
        <v>3208</v>
      </c>
      <c r="J1492" s="108" t="s">
        <v>5199</v>
      </c>
      <c r="K1492" s="110"/>
    </row>
    <row r="1493" spans="1:11" x14ac:dyDescent="0.3">
      <c r="A1493" s="108" t="s">
        <v>46</v>
      </c>
      <c r="B1493" s="108" t="s">
        <v>583</v>
      </c>
      <c r="C1493" s="110" t="s">
        <v>5197</v>
      </c>
      <c r="D1493" s="108" t="s">
        <v>2330</v>
      </c>
      <c r="E1493" s="108"/>
      <c r="F1493" s="109">
        <v>4</v>
      </c>
      <c r="G1493" s="109">
        <v>5</v>
      </c>
      <c r="H1493" s="109" t="b">
        <v>1</v>
      </c>
      <c r="I1493" s="108" t="s">
        <v>3208</v>
      </c>
      <c r="J1493" s="108" t="s">
        <v>5200</v>
      </c>
      <c r="K1493" s="110">
        <v>1</v>
      </c>
    </row>
    <row r="1494" spans="1:11" x14ac:dyDescent="0.3">
      <c r="A1494" s="108" t="s">
        <v>46</v>
      </c>
      <c r="B1494" s="108" t="s">
        <v>583</v>
      </c>
      <c r="C1494" s="110" t="s">
        <v>5197</v>
      </c>
      <c r="D1494" s="108" t="s">
        <v>2330</v>
      </c>
      <c r="E1494" s="108"/>
      <c r="F1494" s="109">
        <v>5</v>
      </c>
      <c r="G1494" s="109">
        <v>5</v>
      </c>
      <c r="H1494" s="109" t="b">
        <v>1</v>
      </c>
      <c r="I1494" s="108" t="s">
        <v>3208</v>
      </c>
      <c r="J1494" s="108" t="s">
        <v>5201</v>
      </c>
      <c r="K1494" s="110"/>
    </row>
    <row r="1495" spans="1:11" x14ac:dyDescent="0.3">
      <c r="A1495" s="108" t="s">
        <v>47</v>
      </c>
      <c r="B1495" s="108" t="s">
        <v>581</v>
      </c>
      <c r="C1495" s="110" t="s">
        <v>5202</v>
      </c>
      <c r="D1495" s="108" t="s">
        <v>1091</v>
      </c>
      <c r="E1495" s="108"/>
      <c r="F1495" s="109">
        <v>1</v>
      </c>
      <c r="G1495" s="109">
        <v>1</v>
      </c>
      <c r="H1495" s="109" t="b">
        <v>1</v>
      </c>
      <c r="I1495" s="108" t="s">
        <v>3208</v>
      </c>
      <c r="J1495" s="108" t="s">
        <v>5203</v>
      </c>
      <c r="K1495" s="110"/>
    </row>
    <row r="1496" spans="1:11" x14ac:dyDescent="0.3">
      <c r="A1496" s="108" t="s">
        <v>47</v>
      </c>
      <c r="B1496" s="108" t="s">
        <v>572</v>
      </c>
      <c r="C1496" s="110" t="s">
        <v>5204</v>
      </c>
      <c r="D1496" s="108" t="s">
        <v>2346</v>
      </c>
      <c r="E1496" s="108" t="s">
        <v>3207</v>
      </c>
      <c r="F1496" s="109">
        <v>1</v>
      </c>
      <c r="G1496" s="109">
        <v>5</v>
      </c>
      <c r="H1496" s="109" t="b">
        <v>1</v>
      </c>
      <c r="I1496" s="108" t="s">
        <v>3208</v>
      </c>
      <c r="J1496" s="108" t="s">
        <v>2347</v>
      </c>
      <c r="K1496" s="110"/>
    </row>
    <row r="1497" spans="1:11" x14ac:dyDescent="0.3">
      <c r="A1497" s="108" t="s">
        <v>47</v>
      </c>
      <c r="B1497" s="108" t="s">
        <v>572</v>
      </c>
      <c r="C1497" s="110" t="s">
        <v>5204</v>
      </c>
      <c r="D1497" s="108" t="s">
        <v>2346</v>
      </c>
      <c r="E1497" s="108"/>
      <c r="F1497" s="109">
        <v>2</v>
      </c>
      <c r="G1497" s="109">
        <v>5</v>
      </c>
      <c r="H1497" s="109" t="b">
        <v>1</v>
      </c>
      <c r="I1497" s="108" t="s">
        <v>3208</v>
      </c>
      <c r="J1497" s="108" t="s">
        <v>5205</v>
      </c>
      <c r="K1497" s="110"/>
    </row>
    <row r="1498" spans="1:11" x14ac:dyDescent="0.3">
      <c r="A1498" s="108" t="s">
        <v>47</v>
      </c>
      <c r="B1498" s="108" t="s">
        <v>572</v>
      </c>
      <c r="C1498" s="110" t="s">
        <v>5204</v>
      </c>
      <c r="D1498" s="108" t="s">
        <v>2346</v>
      </c>
      <c r="E1498" s="108"/>
      <c r="F1498" s="109">
        <v>3</v>
      </c>
      <c r="G1498" s="109">
        <v>5</v>
      </c>
      <c r="H1498" s="109" t="b">
        <v>1</v>
      </c>
      <c r="I1498" s="108" t="s">
        <v>3208</v>
      </c>
      <c r="J1498" s="108" t="s">
        <v>5206</v>
      </c>
      <c r="K1498" s="110"/>
    </row>
    <row r="1499" spans="1:11" x14ac:dyDescent="0.3">
      <c r="A1499" s="108" t="s">
        <v>47</v>
      </c>
      <c r="B1499" s="108" t="s">
        <v>572</v>
      </c>
      <c r="C1499" s="110" t="s">
        <v>5204</v>
      </c>
      <c r="D1499" s="108" t="s">
        <v>2346</v>
      </c>
      <c r="E1499" s="108"/>
      <c r="F1499" s="109">
        <v>4</v>
      </c>
      <c r="G1499" s="109">
        <v>5</v>
      </c>
      <c r="H1499" s="109" t="b">
        <v>1</v>
      </c>
      <c r="I1499" s="108" t="s">
        <v>3208</v>
      </c>
      <c r="J1499" s="108" t="s">
        <v>5207</v>
      </c>
      <c r="K1499" s="110"/>
    </row>
    <row r="1500" spans="1:11" x14ac:dyDescent="0.3">
      <c r="A1500" s="108" t="s">
        <v>47</v>
      </c>
      <c r="B1500" s="108" t="s">
        <v>572</v>
      </c>
      <c r="C1500" s="110" t="s">
        <v>5204</v>
      </c>
      <c r="D1500" s="108" t="s">
        <v>2346</v>
      </c>
      <c r="E1500" s="108"/>
      <c r="F1500" s="109">
        <v>5</v>
      </c>
      <c r="G1500" s="109">
        <v>5</v>
      </c>
      <c r="H1500" s="109" t="b">
        <v>1</v>
      </c>
      <c r="I1500" s="108" t="s">
        <v>3208</v>
      </c>
      <c r="J1500" s="108" t="s">
        <v>5208</v>
      </c>
      <c r="K1500" s="110"/>
    </row>
    <row r="1501" spans="1:11" x14ac:dyDescent="0.3">
      <c r="A1501" s="108" t="s">
        <v>47</v>
      </c>
      <c r="B1501" s="108" t="s">
        <v>525</v>
      </c>
      <c r="C1501" s="110" t="s">
        <v>5209</v>
      </c>
      <c r="D1501" s="108" t="s">
        <v>1141</v>
      </c>
      <c r="E1501" s="108"/>
      <c r="F1501" s="109">
        <v>1</v>
      </c>
      <c r="G1501" s="109">
        <v>1</v>
      </c>
      <c r="H1501" s="109" t="b">
        <v>1</v>
      </c>
      <c r="I1501" s="108" t="s">
        <v>3208</v>
      </c>
      <c r="J1501" s="108" t="s">
        <v>5210</v>
      </c>
      <c r="K1501" s="110"/>
    </row>
    <row r="1502" spans="1:11" x14ac:dyDescent="0.3">
      <c r="A1502" s="108" t="s">
        <v>47</v>
      </c>
      <c r="B1502" s="108" t="s">
        <v>598</v>
      </c>
      <c r="C1502" s="110" t="s">
        <v>5211</v>
      </c>
      <c r="D1502" s="108" t="s">
        <v>2349</v>
      </c>
      <c r="E1502" s="108" t="s">
        <v>3207</v>
      </c>
      <c r="F1502" s="109">
        <v>1</v>
      </c>
      <c r="G1502" s="109">
        <v>2</v>
      </c>
      <c r="H1502" s="109" t="b">
        <v>1</v>
      </c>
      <c r="I1502" s="108" t="s">
        <v>3208</v>
      </c>
      <c r="J1502" s="108" t="s">
        <v>2350</v>
      </c>
      <c r="K1502" s="110"/>
    </row>
    <row r="1503" spans="1:11" x14ac:dyDescent="0.3">
      <c r="A1503" s="108" t="s">
        <v>47</v>
      </c>
      <c r="B1503" s="108" t="s">
        <v>598</v>
      </c>
      <c r="C1503" s="110" t="s">
        <v>5211</v>
      </c>
      <c r="D1503" s="108" t="s">
        <v>2349</v>
      </c>
      <c r="E1503" s="108"/>
      <c r="F1503" s="109">
        <v>2</v>
      </c>
      <c r="G1503" s="109">
        <v>2</v>
      </c>
      <c r="H1503" s="109" t="b">
        <v>1</v>
      </c>
      <c r="I1503" s="108" t="s">
        <v>3208</v>
      </c>
      <c r="J1503" s="108" t="s">
        <v>5212</v>
      </c>
      <c r="K1503" s="110"/>
    </row>
    <row r="1504" spans="1:11" x14ac:dyDescent="0.3">
      <c r="A1504" s="108" t="s">
        <v>47</v>
      </c>
      <c r="B1504" s="108" t="s">
        <v>501</v>
      </c>
      <c r="C1504" s="110" t="s">
        <v>5213</v>
      </c>
      <c r="D1504" s="108" t="s">
        <v>2348</v>
      </c>
      <c r="E1504" s="108" t="s">
        <v>3207</v>
      </c>
      <c r="F1504" s="109">
        <v>1</v>
      </c>
      <c r="G1504" s="109">
        <v>2</v>
      </c>
      <c r="H1504" s="109" t="b">
        <v>1</v>
      </c>
      <c r="I1504" s="108" t="s">
        <v>3208</v>
      </c>
      <c r="J1504" s="108" t="s">
        <v>5214</v>
      </c>
      <c r="K1504" s="110"/>
    </row>
    <row r="1505" spans="1:11" x14ac:dyDescent="0.3">
      <c r="A1505" s="108" t="s">
        <v>47</v>
      </c>
      <c r="B1505" s="108" t="s">
        <v>501</v>
      </c>
      <c r="C1505" s="110" t="s">
        <v>5213</v>
      </c>
      <c r="D1505" s="108" t="s">
        <v>2348</v>
      </c>
      <c r="E1505" s="108"/>
      <c r="F1505" s="109">
        <v>2</v>
      </c>
      <c r="G1505" s="109">
        <v>2</v>
      </c>
      <c r="H1505" s="109" t="b">
        <v>1</v>
      </c>
      <c r="I1505" s="108" t="s">
        <v>3208</v>
      </c>
      <c r="J1505" s="108" t="s">
        <v>5215</v>
      </c>
      <c r="K1505" s="110">
        <v>1</v>
      </c>
    </row>
    <row r="1506" spans="1:11" x14ac:dyDescent="0.3">
      <c r="A1506" s="108" t="s">
        <v>47</v>
      </c>
      <c r="B1506" s="108" t="s">
        <v>630</v>
      </c>
      <c r="C1506" s="110" t="s">
        <v>5216</v>
      </c>
      <c r="D1506" s="108" t="s">
        <v>2345</v>
      </c>
      <c r="E1506" s="108"/>
      <c r="F1506" s="109">
        <v>1</v>
      </c>
      <c r="G1506" s="109">
        <v>5</v>
      </c>
      <c r="H1506" s="109" t="b">
        <v>1</v>
      </c>
      <c r="I1506" s="108" t="s">
        <v>3208</v>
      </c>
      <c r="J1506" s="108" t="s">
        <v>5217</v>
      </c>
      <c r="K1506" s="110"/>
    </row>
    <row r="1507" spans="1:11" x14ac:dyDescent="0.3">
      <c r="A1507" s="108" t="s">
        <v>47</v>
      </c>
      <c r="B1507" s="108" t="s">
        <v>630</v>
      </c>
      <c r="C1507" s="110" t="s">
        <v>5216</v>
      </c>
      <c r="D1507" s="108" t="s">
        <v>2345</v>
      </c>
      <c r="E1507" s="108"/>
      <c r="F1507" s="109">
        <v>2</v>
      </c>
      <c r="G1507" s="109">
        <v>5</v>
      </c>
      <c r="H1507" s="109" t="b">
        <v>1</v>
      </c>
      <c r="I1507" s="108" t="s">
        <v>3208</v>
      </c>
      <c r="J1507" s="108" t="s">
        <v>5218</v>
      </c>
      <c r="K1507" s="110"/>
    </row>
    <row r="1508" spans="1:11" x14ac:dyDescent="0.3">
      <c r="A1508" s="108" t="s">
        <v>47</v>
      </c>
      <c r="B1508" s="108" t="s">
        <v>630</v>
      </c>
      <c r="C1508" s="110" t="s">
        <v>5216</v>
      </c>
      <c r="D1508" s="108" t="s">
        <v>2345</v>
      </c>
      <c r="E1508" s="108"/>
      <c r="F1508" s="109">
        <v>3</v>
      </c>
      <c r="G1508" s="109">
        <v>5</v>
      </c>
      <c r="H1508" s="109" t="b">
        <v>1</v>
      </c>
      <c r="I1508" s="108" t="s">
        <v>3208</v>
      </c>
      <c r="J1508" s="108" t="s">
        <v>5219</v>
      </c>
      <c r="K1508" s="110"/>
    </row>
    <row r="1509" spans="1:11" x14ac:dyDescent="0.3">
      <c r="A1509" s="108" t="s">
        <v>47</v>
      </c>
      <c r="B1509" s="108" t="s">
        <v>630</v>
      </c>
      <c r="C1509" s="110" t="s">
        <v>5216</v>
      </c>
      <c r="D1509" s="108" t="s">
        <v>2345</v>
      </c>
      <c r="E1509" s="108"/>
      <c r="F1509" s="109">
        <v>4</v>
      </c>
      <c r="G1509" s="109">
        <v>5</v>
      </c>
      <c r="H1509" s="109" t="b">
        <v>1</v>
      </c>
      <c r="I1509" s="108" t="s">
        <v>3208</v>
      </c>
      <c r="J1509" s="108" t="s">
        <v>5220</v>
      </c>
      <c r="K1509" s="110"/>
    </row>
    <row r="1510" spans="1:11" x14ac:dyDescent="0.3">
      <c r="A1510" s="108" t="s">
        <v>47</v>
      </c>
      <c r="B1510" s="108" t="s">
        <v>630</v>
      </c>
      <c r="C1510" s="110" t="s">
        <v>5216</v>
      </c>
      <c r="D1510" s="108" t="s">
        <v>2345</v>
      </c>
      <c r="E1510" s="108"/>
      <c r="F1510" s="109">
        <v>5</v>
      </c>
      <c r="G1510" s="109">
        <v>5</v>
      </c>
      <c r="H1510" s="109" t="b">
        <v>1</v>
      </c>
      <c r="I1510" s="108" t="s">
        <v>3208</v>
      </c>
      <c r="J1510" s="108" t="s">
        <v>5221</v>
      </c>
      <c r="K1510" s="110"/>
    </row>
    <row r="1511" spans="1:11" x14ac:dyDescent="0.3">
      <c r="A1511" s="108" t="s">
        <v>48</v>
      </c>
      <c r="B1511" s="108" t="s">
        <v>495</v>
      </c>
      <c r="C1511" s="110" t="s">
        <v>5222</v>
      </c>
      <c r="D1511" s="108" t="s">
        <v>2362</v>
      </c>
      <c r="E1511" s="108"/>
      <c r="F1511" s="109">
        <v>1</v>
      </c>
      <c r="G1511" s="109">
        <v>1</v>
      </c>
      <c r="H1511" s="109" t="b">
        <v>1</v>
      </c>
      <c r="I1511" s="108" t="s">
        <v>3208</v>
      </c>
      <c r="J1511" s="108" t="s">
        <v>5223</v>
      </c>
      <c r="K1511" s="110"/>
    </row>
    <row r="1512" spans="1:11" x14ac:dyDescent="0.3">
      <c r="A1512" s="108" t="s">
        <v>48</v>
      </c>
      <c r="B1512" s="108" t="s">
        <v>1809</v>
      </c>
      <c r="C1512" s="110" t="s">
        <v>5224</v>
      </c>
      <c r="D1512" s="108" t="s">
        <v>2356</v>
      </c>
      <c r="E1512" s="108"/>
      <c r="F1512" s="109">
        <v>1</v>
      </c>
      <c r="G1512" s="109">
        <v>2</v>
      </c>
      <c r="H1512" s="109" t="b">
        <v>1</v>
      </c>
      <c r="I1512" s="108" t="s">
        <v>3208</v>
      </c>
      <c r="J1512" s="108" t="s">
        <v>5225</v>
      </c>
      <c r="K1512" s="110"/>
    </row>
    <row r="1513" spans="1:11" x14ac:dyDescent="0.3">
      <c r="A1513" s="108" t="s">
        <v>48</v>
      </c>
      <c r="B1513" s="108" t="s">
        <v>1809</v>
      </c>
      <c r="C1513" s="110" t="s">
        <v>5224</v>
      </c>
      <c r="D1513" s="108" t="s">
        <v>2356</v>
      </c>
      <c r="E1513" s="108"/>
      <c r="F1513" s="109">
        <v>2</v>
      </c>
      <c r="G1513" s="109">
        <v>2</v>
      </c>
      <c r="H1513" s="109" t="b">
        <v>1</v>
      </c>
      <c r="I1513" s="108" t="s">
        <v>3208</v>
      </c>
      <c r="J1513" s="108" t="s">
        <v>5226</v>
      </c>
      <c r="K1513" s="110"/>
    </row>
    <row r="1514" spans="1:11" x14ac:dyDescent="0.3">
      <c r="A1514" s="108" t="s">
        <v>48</v>
      </c>
      <c r="B1514" s="108" t="s">
        <v>548</v>
      </c>
      <c r="C1514" s="110" t="s">
        <v>5227</v>
      </c>
      <c r="D1514" s="108" t="s">
        <v>2357</v>
      </c>
      <c r="E1514" s="108"/>
      <c r="F1514" s="109">
        <v>1</v>
      </c>
      <c r="G1514" s="109">
        <v>2</v>
      </c>
      <c r="H1514" s="109" t="b">
        <v>1</v>
      </c>
      <c r="I1514" s="108" t="s">
        <v>3208</v>
      </c>
      <c r="J1514" s="108" t="s">
        <v>5228</v>
      </c>
      <c r="K1514" s="110"/>
    </row>
    <row r="1515" spans="1:11" x14ac:dyDescent="0.3">
      <c r="A1515" s="108" t="s">
        <v>48</v>
      </c>
      <c r="B1515" s="108" t="s">
        <v>548</v>
      </c>
      <c r="C1515" s="110" t="s">
        <v>5227</v>
      </c>
      <c r="D1515" s="108" t="s">
        <v>2357</v>
      </c>
      <c r="E1515" s="108"/>
      <c r="F1515" s="109">
        <v>2</v>
      </c>
      <c r="G1515" s="109">
        <v>2</v>
      </c>
      <c r="H1515" s="109" t="b">
        <v>1</v>
      </c>
      <c r="I1515" s="108" t="s">
        <v>3208</v>
      </c>
      <c r="J1515" s="108" t="s">
        <v>5229</v>
      </c>
      <c r="K1515" s="110"/>
    </row>
    <row r="1516" spans="1:11" x14ac:dyDescent="0.3">
      <c r="A1516" s="108" t="s">
        <v>48</v>
      </c>
      <c r="B1516" s="108" t="s">
        <v>581</v>
      </c>
      <c r="C1516" s="110" t="s">
        <v>5230</v>
      </c>
      <c r="D1516" s="108" t="s">
        <v>2358</v>
      </c>
      <c r="E1516" s="108"/>
      <c r="F1516" s="109">
        <v>1</v>
      </c>
      <c r="G1516" s="109">
        <v>2</v>
      </c>
      <c r="H1516" s="109" t="b">
        <v>1</v>
      </c>
      <c r="I1516" s="108" t="s">
        <v>3208</v>
      </c>
      <c r="J1516" s="108" t="s">
        <v>5231</v>
      </c>
      <c r="K1516" s="110"/>
    </row>
    <row r="1517" spans="1:11" x14ac:dyDescent="0.3">
      <c r="A1517" s="108" t="s">
        <v>48</v>
      </c>
      <c r="B1517" s="108" t="s">
        <v>581</v>
      </c>
      <c r="C1517" s="110" t="s">
        <v>5230</v>
      </c>
      <c r="D1517" s="108" t="s">
        <v>2358</v>
      </c>
      <c r="E1517" s="108"/>
      <c r="F1517" s="109">
        <v>2</v>
      </c>
      <c r="G1517" s="109">
        <v>2</v>
      </c>
      <c r="H1517" s="109" t="b">
        <v>1</v>
      </c>
      <c r="I1517" s="108" t="s">
        <v>3208</v>
      </c>
      <c r="J1517" s="108" t="s">
        <v>5232</v>
      </c>
      <c r="K1517" s="110"/>
    </row>
    <row r="1518" spans="1:11" x14ac:dyDescent="0.3">
      <c r="A1518" s="108" t="s">
        <v>48</v>
      </c>
      <c r="B1518" s="108" t="s">
        <v>572</v>
      </c>
      <c r="C1518" s="110" t="s">
        <v>5233</v>
      </c>
      <c r="D1518" s="108" t="s">
        <v>2359</v>
      </c>
      <c r="E1518" s="108"/>
      <c r="F1518" s="109">
        <v>1</v>
      </c>
      <c r="G1518" s="109">
        <v>1</v>
      </c>
      <c r="H1518" s="109" t="b">
        <v>1</v>
      </c>
      <c r="I1518" s="108" t="s">
        <v>3208</v>
      </c>
      <c r="J1518" s="108" t="s">
        <v>5234</v>
      </c>
      <c r="K1518" s="110"/>
    </row>
    <row r="1519" spans="1:11" x14ac:dyDescent="0.3">
      <c r="A1519" s="108" t="s">
        <v>48</v>
      </c>
      <c r="B1519" s="108" t="s">
        <v>2041</v>
      </c>
      <c r="C1519" s="110" t="s">
        <v>5235</v>
      </c>
      <c r="D1519" s="108" t="s">
        <v>2354</v>
      </c>
      <c r="E1519" s="108" t="s">
        <v>3207</v>
      </c>
      <c r="F1519" s="109">
        <v>1</v>
      </c>
      <c r="G1519" s="109">
        <v>5</v>
      </c>
      <c r="H1519" s="109" t="b">
        <v>1</v>
      </c>
      <c r="I1519" s="108" t="s">
        <v>3208</v>
      </c>
      <c r="J1519" s="108" t="s">
        <v>2355</v>
      </c>
      <c r="K1519" s="110"/>
    </row>
    <row r="1520" spans="1:11" x14ac:dyDescent="0.3">
      <c r="A1520" s="108" t="s">
        <v>48</v>
      </c>
      <c r="B1520" s="108" t="s">
        <v>2041</v>
      </c>
      <c r="C1520" s="110" t="s">
        <v>5235</v>
      </c>
      <c r="D1520" s="108" t="s">
        <v>2354</v>
      </c>
      <c r="E1520" s="108"/>
      <c r="F1520" s="109">
        <v>2</v>
      </c>
      <c r="G1520" s="109">
        <v>5</v>
      </c>
      <c r="H1520" s="109" t="b">
        <v>1</v>
      </c>
      <c r="I1520" s="108" t="s">
        <v>3208</v>
      </c>
      <c r="J1520" s="108" t="s">
        <v>5236</v>
      </c>
      <c r="K1520" s="110"/>
    </row>
    <row r="1521" spans="1:11" x14ac:dyDescent="0.3">
      <c r="A1521" s="108" t="s">
        <v>48</v>
      </c>
      <c r="B1521" s="108" t="s">
        <v>2041</v>
      </c>
      <c r="C1521" s="110" t="s">
        <v>5235</v>
      </c>
      <c r="D1521" s="108" t="s">
        <v>2354</v>
      </c>
      <c r="E1521" s="108"/>
      <c r="F1521" s="109">
        <v>3</v>
      </c>
      <c r="G1521" s="109">
        <v>5</v>
      </c>
      <c r="H1521" s="109" t="b">
        <v>1</v>
      </c>
      <c r="I1521" s="108" t="s">
        <v>3208</v>
      </c>
      <c r="J1521" s="108" t="s">
        <v>5237</v>
      </c>
      <c r="K1521" s="110">
        <v>1</v>
      </c>
    </row>
    <row r="1522" spans="1:11" x14ac:dyDescent="0.3">
      <c r="A1522" s="108" t="s">
        <v>48</v>
      </c>
      <c r="B1522" s="108" t="s">
        <v>2041</v>
      </c>
      <c r="C1522" s="110" t="s">
        <v>5235</v>
      </c>
      <c r="D1522" s="108" t="s">
        <v>2354</v>
      </c>
      <c r="E1522" s="108"/>
      <c r="F1522" s="109">
        <v>4</v>
      </c>
      <c r="G1522" s="109">
        <v>5</v>
      </c>
      <c r="H1522" s="109" t="b">
        <v>1</v>
      </c>
      <c r="I1522" s="108" t="s">
        <v>3208</v>
      </c>
      <c r="J1522" s="108" t="s">
        <v>5238</v>
      </c>
      <c r="K1522" s="110"/>
    </row>
    <row r="1523" spans="1:11" x14ac:dyDescent="0.3">
      <c r="A1523" s="108" t="s">
        <v>48</v>
      </c>
      <c r="B1523" s="108" t="s">
        <v>2041</v>
      </c>
      <c r="C1523" s="110" t="s">
        <v>5235</v>
      </c>
      <c r="D1523" s="108" t="s">
        <v>2354</v>
      </c>
      <c r="E1523" s="108"/>
      <c r="F1523" s="109">
        <v>5</v>
      </c>
      <c r="G1523" s="109">
        <v>5</v>
      </c>
      <c r="H1523" s="109" t="b">
        <v>1</v>
      </c>
      <c r="I1523" s="108" t="s">
        <v>3208</v>
      </c>
      <c r="J1523" s="108" t="s">
        <v>5239</v>
      </c>
      <c r="K1523" s="110"/>
    </row>
    <row r="1524" spans="1:11" x14ac:dyDescent="0.3">
      <c r="A1524" s="108" t="s">
        <v>48</v>
      </c>
      <c r="B1524" s="108" t="s">
        <v>2360</v>
      </c>
      <c r="C1524" s="110" t="s">
        <v>5240</v>
      </c>
      <c r="D1524" s="108" t="s">
        <v>2361</v>
      </c>
      <c r="E1524" s="108"/>
      <c r="F1524" s="109">
        <v>1</v>
      </c>
      <c r="G1524" s="109">
        <v>1</v>
      </c>
      <c r="H1524" s="109" t="b">
        <v>1</v>
      </c>
      <c r="I1524" s="108" t="s">
        <v>3208</v>
      </c>
      <c r="J1524" s="108" t="s">
        <v>5241</v>
      </c>
      <c r="K1524" s="110"/>
    </row>
    <row r="1525" spans="1:11" x14ac:dyDescent="0.3">
      <c r="A1525" s="108" t="s">
        <v>48</v>
      </c>
      <c r="B1525" s="108" t="s">
        <v>598</v>
      </c>
      <c r="C1525" s="110" t="s">
        <v>5242</v>
      </c>
      <c r="D1525" s="108" t="s">
        <v>2352</v>
      </c>
      <c r="E1525" s="108" t="s">
        <v>3207</v>
      </c>
      <c r="F1525" s="109">
        <v>1</v>
      </c>
      <c r="G1525" s="109">
        <v>9</v>
      </c>
      <c r="H1525" s="109" t="b">
        <v>1</v>
      </c>
      <c r="I1525" s="108" t="s">
        <v>3208</v>
      </c>
      <c r="J1525" s="108" t="s">
        <v>2353</v>
      </c>
      <c r="K1525" s="110">
        <v>1</v>
      </c>
    </row>
    <row r="1526" spans="1:11" x14ac:dyDescent="0.3">
      <c r="A1526" s="108" t="s">
        <v>48</v>
      </c>
      <c r="B1526" s="108" t="s">
        <v>598</v>
      </c>
      <c r="C1526" s="110" t="s">
        <v>5242</v>
      </c>
      <c r="D1526" s="108" t="s">
        <v>2352</v>
      </c>
      <c r="E1526" s="108"/>
      <c r="F1526" s="109">
        <v>2</v>
      </c>
      <c r="G1526" s="109">
        <v>9</v>
      </c>
      <c r="H1526" s="109" t="b">
        <v>1</v>
      </c>
      <c r="I1526" s="108" t="s">
        <v>3208</v>
      </c>
      <c r="J1526" s="108" t="s">
        <v>5243</v>
      </c>
      <c r="K1526" s="110"/>
    </row>
    <row r="1527" spans="1:11" x14ac:dyDescent="0.3">
      <c r="A1527" s="108" t="s">
        <v>48</v>
      </c>
      <c r="B1527" s="108" t="s">
        <v>598</v>
      </c>
      <c r="C1527" s="110" t="s">
        <v>5242</v>
      </c>
      <c r="D1527" s="108" t="s">
        <v>2352</v>
      </c>
      <c r="E1527" s="108"/>
      <c r="F1527" s="109">
        <v>3</v>
      </c>
      <c r="G1527" s="109">
        <v>9</v>
      </c>
      <c r="H1527" s="109" t="b">
        <v>1</v>
      </c>
      <c r="I1527" s="108" t="s">
        <v>3208</v>
      </c>
      <c r="J1527" s="108" t="s">
        <v>5244</v>
      </c>
      <c r="K1527" s="110">
        <v>1</v>
      </c>
    </row>
    <row r="1528" spans="1:11" x14ac:dyDescent="0.3">
      <c r="A1528" s="108" t="s">
        <v>48</v>
      </c>
      <c r="B1528" s="108" t="s">
        <v>598</v>
      </c>
      <c r="C1528" s="110" t="s">
        <v>5242</v>
      </c>
      <c r="D1528" s="108" t="s">
        <v>2352</v>
      </c>
      <c r="E1528" s="108"/>
      <c r="F1528" s="109">
        <v>4</v>
      </c>
      <c r="G1528" s="109">
        <v>9</v>
      </c>
      <c r="H1528" s="109" t="b">
        <v>1</v>
      </c>
      <c r="I1528" s="108" t="s">
        <v>3208</v>
      </c>
      <c r="J1528" s="108" t="s">
        <v>5245</v>
      </c>
      <c r="K1528" s="110">
        <v>1</v>
      </c>
    </row>
    <row r="1529" spans="1:11" x14ac:dyDescent="0.3">
      <c r="A1529" s="108" t="s">
        <v>48</v>
      </c>
      <c r="B1529" s="108" t="s">
        <v>598</v>
      </c>
      <c r="C1529" s="110" t="s">
        <v>5242</v>
      </c>
      <c r="D1529" s="108" t="s">
        <v>2352</v>
      </c>
      <c r="E1529" s="108"/>
      <c r="F1529" s="109">
        <v>5</v>
      </c>
      <c r="G1529" s="109">
        <v>9</v>
      </c>
      <c r="H1529" s="109" t="b">
        <v>1</v>
      </c>
      <c r="I1529" s="108" t="s">
        <v>3208</v>
      </c>
      <c r="J1529" s="108" t="s">
        <v>5246</v>
      </c>
      <c r="K1529" s="110">
        <v>1</v>
      </c>
    </row>
    <row r="1530" spans="1:11" x14ac:dyDescent="0.3">
      <c r="A1530" s="108" t="s">
        <v>48</v>
      </c>
      <c r="B1530" s="108" t="s">
        <v>598</v>
      </c>
      <c r="C1530" s="110" t="s">
        <v>5242</v>
      </c>
      <c r="D1530" s="108" t="s">
        <v>2352</v>
      </c>
      <c r="E1530" s="108"/>
      <c r="F1530" s="109">
        <v>6</v>
      </c>
      <c r="G1530" s="109">
        <v>9</v>
      </c>
      <c r="H1530" s="109" t="b">
        <v>1</v>
      </c>
      <c r="I1530" s="108" t="s">
        <v>3208</v>
      </c>
      <c r="J1530" s="108" t="s">
        <v>5247</v>
      </c>
      <c r="K1530" s="110"/>
    </row>
    <row r="1531" spans="1:11" x14ac:dyDescent="0.3">
      <c r="A1531" s="108" t="s">
        <v>48</v>
      </c>
      <c r="B1531" s="108" t="s">
        <v>598</v>
      </c>
      <c r="C1531" s="110" t="s">
        <v>5242</v>
      </c>
      <c r="D1531" s="108" t="s">
        <v>2352</v>
      </c>
      <c r="E1531" s="108"/>
      <c r="F1531" s="109">
        <v>7</v>
      </c>
      <c r="G1531" s="109">
        <v>9</v>
      </c>
      <c r="H1531" s="109" t="b">
        <v>1</v>
      </c>
      <c r="I1531" s="108" t="s">
        <v>3208</v>
      </c>
      <c r="J1531" s="108" t="s">
        <v>5248</v>
      </c>
      <c r="K1531" s="110"/>
    </row>
    <row r="1532" spans="1:11" x14ac:dyDescent="0.3">
      <c r="A1532" s="108" t="s">
        <v>48</v>
      </c>
      <c r="B1532" s="108" t="s">
        <v>598</v>
      </c>
      <c r="C1532" s="110" t="s">
        <v>5242</v>
      </c>
      <c r="D1532" s="108" t="s">
        <v>2352</v>
      </c>
      <c r="E1532" s="108"/>
      <c r="F1532" s="109">
        <v>8</v>
      </c>
      <c r="G1532" s="109">
        <v>9</v>
      </c>
      <c r="H1532" s="109" t="b">
        <v>1</v>
      </c>
      <c r="I1532" s="108" t="s">
        <v>3208</v>
      </c>
      <c r="J1532" s="108" t="s">
        <v>5249</v>
      </c>
      <c r="K1532" s="110"/>
    </row>
    <row r="1533" spans="1:11" x14ac:dyDescent="0.3">
      <c r="A1533" s="108" t="s">
        <v>48</v>
      </c>
      <c r="B1533" s="108" t="s">
        <v>598</v>
      </c>
      <c r="C1533" s="110" t="s">
        <v>5242</v>
      </c>
      <c r="D1533" s="108" t="s">
        <v>2352</v>
      </c>
      <c r="E1533" s="108"/>
      <c r="F1533" s="109">
        <v>9</v>
      </c>
      <c r="G1533" s="109">
        <v>9</v>
      </c>
      <c r="H1533" s="109" t="b">
        <v>1</v>
      </c>
      <c r="I1533" s="108" t="s">
        <v>3208</v>
      </c>
      <c r="J1533" s="108" t="s">
        <v>5250</v>
      </c>
      <c r="K1533" s="110"/>
    </row>
    <row r="1534" spans="1:11" x14ac:dyDescent="0.3">
      <c r="A1534" s="108" t="s">
        <v>48</v>
      </c>
      <c r="B1534" s="108" t="s">
        <v>518</v>
      </c>
      <c r="C1534" s="110" t="s">
        <v>5251</v>
      </c>
      <c r="D1534" s="108" t="s">
        <v>2363</v>
      </c>
      <c r="E1534" s="108"/>
      <c r="F1534" s="109">
        <v>1</v>
      </c>
      <c r="G1534" s="109">
        <v>1</v>
      </c>
      <c r="H1534" s="109" t="b">
        <v>1</v>
      </c>
      <c r="I1534" s="108" t="s">
        <v>3208</v>
      </c>
      <c r="J1534" s="108" t="s">
        <v>5252</v>
      </c>
      <c r="K1534" s="110"/>
    </row>
    <row r="1535" spans="1:11" x14ac:dyDescent="0.3">
      <c r="A1535" s="108" t="s">
        <v>48</v>
      </c>
      <c r="B1535" s="108" t="s">
        <v>546</v>
      </c>
      <c r="C1535" s="110" t="s">
        <v>5253</v>
      </c>
      <c r="D1535" s="108" t="s">
        <v>547</v>
      </c>
      <c r="E1535" s="108"/>
      <c r="F1535" s="109">
        <v>1</v>
      </c>
      <c r="G1535" s="109">
        <v>4</v>
      </c>
      <c r="H1535" s="109" t="b">
        <v>1</v>
      </c>
      <c r="I1535" s="108" t="s">
        <v>3208</v>
      </c>
      <c r="J1535" s="108" t="s">
        <v>5254</v>
      </c>
      <c r="K1535" s="110"/>
    </row>
    <row r="1536" spans="1:11" x14ac:dyDescent="0.3">
      <c r="A1536" s="108" t="s">
        <v>48</v>
      </c>
      <c r="B1536" s="108" t="s">
        <v>546</v>
      </c>
      <c r="C1536" s="110" t="s">
        <v>5253</v>
      </c>
      <c r="D1536" s="108" t="s">
        <v>547</v>
      </c>
      <c r="E1536" s="108"/>
      <c r="F1536" s="109">
        <v>2</v>
      </c>
      <c r="G1536" s="109">
        <v>4</v>
      </c>
      <c r="H1536" s="109" t="b">
        <v>1</v>
      </c>
      <c r="I1536" s="108" t="s">
        <v>3208</v>
      </c>
      <c r="J1536" s="108" t="s">
        <v>5255</v>
      </c>
      <c r="K1536" s="110"/>
    </row>
    <row r="1537" spans="1:11" x14ac:dyDescent="0.3">
      <c r="A1537" s="108" t="s">
        <v>48</v>
      </c>
      <c r="B1537" s="108" t="s">
        <v>546</v>
      </c>
      <c r="C1537" s="110" t="s">
        <v>5253</v>
      </c>
      <c r="D1537" s="108" t="s">
        <v>547</v>
      </c>
      <c r="E1537" s="108"/>
      <c r="F1537" s="109">
        <v>3</v>
      </c>
      <c r="G1537" s="109">
        <v>4</v>
      </c>
      <c r="H1537" s="109" t="b">
        <v>1</v>
      </c>
      <c r="I1537" s="108" t="s">
        <v>3208</v>
      </c>
      <c r="J1537" s="108" t="s">
        <v>5256</v>
      </c>
      <c r="K1537" s="110"/>
    </row>
    <row r="1538" spans="1:11" x14ac:dyDescent="0.3">
      <c r="A1538" s="108" t="s">
        <v>48</v>
      </c>
      <c r="B1538" s="108" t="s">
        <v>546</v>
      </c>
      <c r="C1538" s="110" t="s">
        <v>5253</v>
      </c>
      <c r="D1538" s="108" t="s">
        <v>547</v>
      </c>
      <c r="E1538" s="108"/>
      <c r="F1538" s="109">
        <v>4</v>
      </c>
      <c r="G1538" s="109">
        <v>4</v>
      </c>
      <c r="H1538" s="109" t="b">
        <v>1</v>
      </c>
      <c r="I1538" s="108" t="s">
        <v>3208</v>
      </c>
      <c r="J1538" s="108" t="s">
        <v>4416</v>
      </c>
      <c r="K1538" s="110"/>
    </row>
    <row r="1539" spans="1:11" x14ac:dyDescent="0.3">
      <c r="A1539" s="108" t="s">
        <v>2370</v>
      </c>
      <c r="B1539" s="108" t="s">
        <v>679</v>
      </c>
      <c r="C1539" s="110" t="s">
        <v>5257</v>
      </c>
      <c r="D1539" s="108" t="s">
        <v>2371</v>
      </c>
      <c r="E1539" s="108" t="s">
        <v>3207</v>
      </c>
      <c r="F1539" s="109">
        <v>1</v>
      </c>
      <c r="G1539" s="109">
        <v>4</v>
      </c>
      <c r="H1539" s="109" t="b">
        <v>1</v>
      </c>
      <c r="I1539" s="108" t="s">
        <v>3208</v>
      </c>
      <c r="J1539" s="108" t="s">
        <v>2372</v>
      </c>
      <c r="K1539" s="110"/>
    </row>
    <row r="1540" spans="1:11" x14ac:dyDescent="0.3">
      <c r="A1540" s="108" t="s">
        <v>2370</v>
      </c>
      <c r="B1540" s="108" t="s">
        <v>679</v>
      </c>
      <c r="C1540" s="110" t="s">
        <v>5257</v>
      </c>
      <c r="D1540" s="108" t="s">
        <v>2371</v>
      </c>
      <c r="E1540" s="108"/>
      <c r="F1540" s="109">
        <v>2</v>
      </c>
      <c r="G1540" s="109">
        <v>4</v>
      </c>
      <c r="H1540" s="109" t="b">
        <v>1</v>
      </c>
      <c r="I1540" s="108" t="s">
        <v>3208</v>
      </c>
      <c r="J1540" s="108" t="s">
        <v>5258</v>
      </c>
      <c r="K1540" s="110"/>
    </row>
    <row r="1541" spans="1:11" x14ac:dyDescent="0.3">
      <c r="A1541" s="108" t="s">
        <v>2370</v>
      </c>
      <c r="B1541" s="108" t="s">
        <v>679</v>
      </c>
      <c r="C1541" s="110" t="s">
        <v>5257</v>
      </c>
      <c r="D1541" s="108" t="s">
        <v>2371</v>
      </c>
      <c r="E1541" s="108"/>
      <c r="F1541" s="109">
        <v>3</v>
      </c>
      <c r="G1541" s="109">
        <v>4</v>
      </c>
      <c r="H1541" s="109" t="b">
        <v>1</v>
      </c>
      <c r="I1541" s="108" t="s">
        <v>3208</v>
      </c>
      <c r="J1541" s="108" t="s">
        <v>5259</v>
      </c>
      <c r="K1541" s="110"/>
    </row>
    <row r="1542" spans="1:11" x14ac:dyDescent="0.3">
      <c r="A1542" s="108" t="s">
        <v>2370</v>
      </c>
      <c r="B1542" s="108" t="s">
        <v>679</v>
      </c>
      <c r="C1542" s="110" t="s">
        <v>5257</v>
      </c>
      <c r="D1542" s="108" t="s">
        <v>2371</v>
      </c>
      <c r="E1542" s="108"/>
      <c r="F1542" s="109">
        <v>4</v>
      </c>
      <c r="G1542" s="109">
        <v>4</v>
      </c>
      <c r="H1542" s="109" t="b">
        <v>1</v>
      </c>
      <c r="I1542" s="108" t="s">
        <v>3208</v>
      </c>
      <c r="J1542" s="108" t="s">
        <v>5260</v>
      </c>
      <c r="K1542" s="110"/>
    </row>
    <row r="1543" spans="1:11" x14ac:dyDescent="0.3">
      <c r="A1543" s="108" t="s">
        <v>2370</v>
      </c>
      <c r="B1543" s="108" t="s">
        <v>530</v>
      </c>
      <c r="C1543" s="110" t="s">
        <v>5261</v>
      </c>
      <c r="D1543" s="108" t="s">
        <v>2375</v>
      </c>
      <c r="E1543" s="108"/>
      <c r="F1543" s="109">
        <v>1</v>
      </c>
      <c r="G1543" s="109">
        <v>1</v>
      </c>
      <c r="H1543" s="109" t="b">
        <v>1</v>
      </c>
      <c r="I1543" s="108" t="s">
        <v>3208</v>
      </c>
      <c r="J1543" s="108" t="s">
        <v>5262</v>
      </c>
      <c r="K1543" s="110"/>
    </row>
    <row r="1544" spans="1:11" x14ac:dyDescent="0.3">
      <c r="A1544" s="108" t="s">
        <v>2370</v>
      </c>
      <c r="B1544" s="108" t="s">
        <v>604</v>
      </c>
      <c r="C1544" s="110" t="s">
        <v>5263</v>
      </c>
      <c r="D1544" s="108" t="s">
        <v>2374</v>
      </c>
      <c r="E1544" s="108"/>
      <c r="F1544" s="109">
        <v>1</v>
      </c>
      <c r="G1544" s="109">
        <v>1</v>
      </c>
      <c r="H1544" s="109" t="b">
        <v>1</v>
      </c>
      <c r="I1544" s="108" t="s">
        <v>3208</v>
      </c>
      <c r="J1544" s="108" t="s">
        <v>5264</v>
      </c>
      <c r="K1544" s="110"/>
    </row>
    <row r="1545" spans="1:11" x14ac:dyDescent="0.3">
      <c r="A1545" s="108" t="s">
        <v>2370</v>
      </c>
      <c r="B1545" s="108" t="s">
        <v>562</v>
      </c>
      <c r="C1545" s="110" t="s">
        <v>5265</v>
      </c>
      <c r="D1545" s="108" t="s">
        <v>1404</v>
      </c>
      <c r="E1545" s="108"/>
      <c r="F1545" s="109">
        <v>1</v>
      </c>
      <c r="G1545" s="109">
        <v>1</v>
      </c>
      <c r="H1545" s="109" t="b">
        <v>1</v>
      </c>
      <c r="I1545" s="108" t="s">
        <v>3208</v>
      </c>
      <c r="J1545" s="108" t="s">
        <v>5266</v>
      </c>
      <c r="K1545" s="110"/>
    </row>
    <row r="1546" spans="1:11" x14ac:dyDescent="0.3">
      <c r="A1546" s="108" t="s">
        <v>2370</v>
      </c>
      <c r="B1546" s="108" t="s">
        <v>857</v>
      </c>
      <c r="C1546" s="110" t="s">
        <v>5267</v>
      </c>
      <c r="D1546" s="108" t="s">
        <v>882</v>
      </c>
      <c r="E1546" s="108"/>
      <c r="F1546" s="109">
        <v>1</v>
      </c>
      <c r="G1546" s="109">
        <v>1</v>
      </c>
      <c r="H1546" s="109" t="b">
        <v>1</v>
      </c>
      <c r="I1546" s="108" t="s">
        <v>3208</v>
      </c>
      <c r="J1546" s="108" t="s">
        <v>5268</v>
      </c>
      <c r="K1546" s="110"/>
    </row>
    <row r="1547" spans="1:11" x14ac:dyDescent="0.3">
      <c r="A1547" s="108" t="s">
        <v>2370</v>
      </c>
      <c r="B1547" s="108" t="s">
        <v>598</v>
      </c>
      <c r="C1547" s="110" t="s">
        <v>5269</v>
      </c>
      <c r="D1547" s="108" t="s">
        <v>2373</v>
      </c>
      <c r="E1547" s="108"/>
      <c r="F1547" s="109">
        <v>1</v>
      </c>
      <c r="G1547" s="109">
        <v>2</v>
      </c>
      <c r="H1547" s="109" t="b">
        <v>1</v>
      </c>
      <c r="I1547" s="108" t="s">
        <v>3208</v>
      </c>
      <c r="J1547" s="108" t="s">
        <v>5270</v>
      </c>
      <c r="K1547" s="110"/>
    </row>
    <row r="1548" spans="1:11" x14ac:dyDescent="0.3">
      <c r="A1548" s="108" t="s">
        <v>2370</v>
      </c>
      <c r="B1548" s="108" t="s">
        <v>598</v>
      </c>
      <c r="C1548" s="110" t="s">
        <v>5269</v>
      </c>
      <c r="D1548" s="108" t="s">
        <v>2373</v>
      </c>
      <c r="E1548" s="108"/>
      <c r="F1548" s="109">
        <v>2</v>
      </c>
      <c r="G1548" s="109">
        <v>2</v>
      </c>
      <c r="H1548" s="109" t="b">
        <v>1</v>
      </c>
      <c r="I1548" s="108" t="s">
        <v>3208</v>
      </c>
      <c r="J1548" s="108" t="s">
        <v>5271</v>
      </c>
      <c r="K1548" s="110"/>
    </row>
    <row r="1549" spans="1:11" x14ac:dyDescent="0.3">
      <c r="A1549" s="108" t="s">
        <v>2381</v>
      </c>
      <c r="B1549" s="108" t="s">
        <v>2386</v>
      </c>
      <c r="C1549" s="110" t="s">
        <v>5272</v>
      </c>
      <c r="D1549" s="108" t="s">
        <v>2387</v>
      </c>
      <c r="E1549" s="108"/>
      <c r="F1549" s="109">
        <v>1</v>
      </c>
      <c r="G1549" s="109">
        <v>2</v>
      </c>
      <c r="H1549" s="109" t="b">
        <v>1</v>
      </c>
      <c r="I1549" s="108" t="s">
        <v>3208</v>
      </c>
      <c r="J1549" s="108" t="s">
        <v>5273</v>
      </c>
      <c r="K1549" s="110">
        <v>1</v>
      </c>
    </row>
    <row r="1550" spans="1:11" x14ac:dyDescent="0.3">
      <c r="A1550" s="108" t="s">
        <v>2381</v>
      </c>
      <c r="B1550" s="108" t="s">
        <v>2386</v>
      </c>
      <c r="C1550" s="110" t="s">
        <v>5272</v>
      </c>
      <c r="D1550" s="108" t="s">
        <v>2387</v>
      </c>
      <c r="E1550" s="108"/>
      <c r="F1550" s="109">
        <v>2</v>
      </c>
      <c r="G1550" s="109">
        <v>2</v>
      </c>
      <c r="H1550" s="109" t="b">
        <v>1</v>
      </c>
      <c r="I1550" s="108" t="s">
        <v>3208</v>
      </c>
      <c r="J1550" s="108" t="s">
        <v>5274</v>
      </c>
      <c r="K1550" s="110">
        <v>1</v>
      </c>
    </row>
    <row r="1551" spans="1:11" x14ac:dyDescent="0.3">
      <c r="A1551" s="108" t="s">
        <v>2381</v>
      </c>
      <c r="B1551" s="108" t="s">
        <v>695</v>
      </c>
      <c r="C1551" s="110" t="s">
        <v>5275</v>
      </c>
      <c r="D1551" s="108" t="s">
        <v>2382</v>
      </c>
      <c r="E1551" s="108" t="s">
        <v>3207</v>
      </c>
      <c r="F1551" s="109">
        <v>1</v>
      </c>
      <c r="G1551" s="109">
        <v>5</v>
      </c>
      <c r="H1551" s="109" t="b">
        <v>1</v>
      </c>
      <c r="I1551" s="108" t="s">
        <v>3208</v>
      </c>
      <c r="J1551" s="108" t="s">
        <v>2383</v>
      </c>
      <c r="K1551" s="110"/>
    </row>
    <row r="1552" spans="1:11" x14ac:dyDescent="0.3">
      <c r="A1552" s="108" t="s">
        <v>2381</v>
      </c>
      <c r="B1552" s="108" t="s">
        <v>695</v>
      </c>
      <c r="C1552" s="110" t="s">
        <v>5275</v>
      </c>
      <c r="D1552" s="108" t="s">
        <v>2382</v>
      </c>
      <c r="E1552" s="108"/>
      <c r="F1552" s="109">
        <v>2</v>
      </c>
      <c r="G1552" s="109">
        <v>5</v>
      </c>
      <c r="H1552" s="109" t="b">
        <v>1</v>
      </c>
      <c r="I1552" s="108" t="s">
        <v>3208</v>
      </c>
      <c r="J1552" s="108" t="s">
        <v>5276</v>
      </c>
      <c r="K1552" s="110">
        <v>1</v>
      </c>
    </row>
    <row r="1553" spans="1:11" x14ac:dyDescent="0.3">
      <c r="A1553" s="108" t="s">
        <v>2381</v>
      </c>
      <c r="B1553" s="108" t="s">
        <v>695</v>
      </c>
      <c r="C1553" s="110" t="s">
        <v>5275</v>
      </c>
      <c r="D1553" s="108" t="s">
        <v>2382</v>
      </c>
      <c r="E1553" s="108"/>
      <c r="F1553" s="109">
        <v>3</v>
      </c>
      <c r="G1553" s="109">
        <v>5</v>
      </c>
      <c r="H1553" s="109" t="b">
        <v>1</v>
      </c>
      <c r="I1553" s="108" t="s">
        <v>3208</v>
      </c>
      <c r="J1553" s="108" t="s">
        <v>5277</v>
      </c>
      <c r="K1553" s="110"/>
    </row>
    <row r="1554" spans="1:11" x14ac:dyDescent="0.3">
      <c r="A1554" s="108" t="s">
        <v>2381</v>
      </c>
      <c r="B1554" s="108" t="s">
        <v>695</v>
      </c>
      <c r="C1554" s="110" t="s">
        <v>5275</v>
      </c>
      <c r="D1554" s="108" t="s">
        <v>2382</v>
      </c>
      <c r="E1554" s="108"/>
      <c r="F1554" s="109">
        <v>4</v>
      </c>
      <c r="G1554" s="109">
        <v>5</v>
      </c>
      <c r="H1554" s="109" t="b">
        <v>1</v>
      </c>
      <c r="I1554" s="108" t="s">
        <v>3208</v>
      </c>
      <c r="J1554" s="108" t="s">
        <v>5278</v>
      </c>
      <c r="K1554" s="110">
        <v>1</v>
      </c>
    </row>
    <row r="1555" spans="1:11" x14ac:dyDescent="0.3">
      <c r="A1555" s="108" t="s">
        <v>2381</v>
      </c>
      <c r="B1555" s="108" t="s">
        <v>695</v>
      </c>
      <c r="C1555" s="110" t="s">
        <v>5275</v>
      </c>
      <c r="D1555" s="108" t="s">
        <v>2382</v>
      </c>
      <c r="E1555" s="108"/>
      <c r="F1555" s="109">
        <v>5</v>
      </c>
      <c r="G1555" s="109">
        <v>5</v>
      </c>
      <c r="H1555" s="109" t="b">
        <v>1</v>
      </c>
      <c r="I1555" s="108" t="s">
        <v>3208</v>
      </c>
      <c r="J1555" s="108" t="s">
        <v>5279</v>
      </c>
      <c r="K1555" s="110"/>
    </row>
    <row r="1556" spans="1:11" x14ac:dyDescent="0.3">
      <c r="A1556" s="108" t="s">
        <v>2381</v>
      </c>
      <c r="B1556" s="108" t="s">
        <v>730</v>
      </c>
      <c r="C1556" s="110" t="s">
        <v>5280</v>
      </c>
      <c r="D1556" s="108" t="s">
        <v>2384</v>
      </c>
      <c r="E1556" s="108" t="s">
        <v>3207</v>
      </c>
      <c r="F1556" s="109">
        <v>1</v>
      </c>
      <c r="G1556" s="109">
        <v>3</v>
      </c>
      <c r="H1556" s="109" t="b">
        <v>1</v>
      </c>
      <c r="I1556" s="108" t="s">
        <v>3208</v>
      </c>
      <c r="J1556" s="108" t="s">
        <v>2385</v>
      </c>
      <c r="K1556" s="110"/>
    </row>
    <row r="1557" spans="1:11" x14ac:dyDescent="0.3">
      <c r="A1557" s="108" t="s">
        <v>2381</v>
      </c>
      <c r="B1557" s="108" t="s">
        <v>730</v>
      </c>
      <c r="C1557" s="110" t="s">
        <v>5280</v>
      </c>
      <c r="D1557" s="108" t="s">
        <v>2384</v>
      </c>
      <c r="E1557" s="108"/>
      <c r="F1557" s="109">
        <v>2</v>
      </c>
      <c r="G1557" s="109">
        <v>3</v>
      </c>
      <c r="H1557" s="109" t="b">
        <v>1</v>
      </c>
      <c r="I1557" s="108" t="s">
        <v>3208</v>
      </c>
      <c r="J1557" s="108" t="s">
        <v>5281</v>
      </c>
      <c r="K1557" s="110">
        <v>1</v>
      </c>
    </row>
    <row r="1558" spans="1:11" x14ac:dyDescent="0.3">
      <c r="A1558" s="108" t="s">
        <v>2381</v>
      </c>
      <c r="B1558" s="108" t="s">
        <v>730</v>
      </c>
      <c r="C1558" s="110" t="s">
        <v>5280</v>
      </c>
      <c r="D1558" s="108" t="s">
        <v>2384</v>
      </c>
      <c r="E1558" s="108"/>
      <c r="F1558" s="109">
        <v>3</v>
      </c>
      <c r="G1558" s="109">
        <v>3</v>
      </c>
      <c r="H1558" s="109" t="b">
        <v>1</v>
      </c>
      <c r="I1558" s="108" t="s">
        <v>3208</v>
      </c>
      <c r="J1558" s="108" t="s">
        <v>5282</v>
      </c>
      <c r="K1558" s="110"/>
    </row>
    <row r="1559" spans="1:11" x14ac:dyDescent="0.3">
      <c r="A1559" s="108" t="s">
        <v>49</v>
      </c>
      <c r="B1559" s="108" t="s">
        <v>2392</v>
      </c>
      <c r="C1559" s="110" t="s">
        <v>5283</v>
      </c>
      <c r="D1559" s="108" t="s">
        <v>2393</v>
      </c>
      <c r="E1559" s="108"/>
      <c r="F1559" s="109">
        <v>1</v>
      </c>
      <c r="G1559" s="109">
        <v>2</v>
      </c>
      <c r="H1559" s="109" t="b">
        <v>1</v>
      </c>
      <c r="I1559" s="108" t="s">
        <v>3208</v>
      </c>
      <c r="J1559" s="108" t="s">
        <v>5284</v>
      </c>
      <c r="K1559" s="110"/>
    </row>
    <row r="1560" spans="1:11" x14ac:dyDescent="0.3">
      <c r="A1560" s="108" t="s">
        <v>49</v>
      </c>
      <c r="B1560" s="108" t="s">
        <v>2392</v>
      </c>
      <c r="C1560" s="110" t="s">
        <v>5283</v>
      </c>
      <c r="D1560" s="108" t="s">
        <v>2393</v>
      </c>
      <c r="E1560" s="108"/>
      <c r="F1560" s="109">
        <v>2</v>
      </c>
      <c r="G1560" s="109">
        <v>2</v>
      </c>
      <c r="H1560" s="109" t="b">
        <v>1</v>
      </c>
      <c r="I1560" s="108" t="s">
        <v>3208</v>
      </c>
      <c r="J1560" s="108" t="s">
        <v>5285</v>
      </c>
      <c r="K1560" s="110"/>
    </row>
    <row r="1561" spans="1:11" x14ac:dyDescent="0.3">
      <c r="A1561" s="108" t="s">
        <v>49</v>
      </c>
      <c r="B1561" s="108" t="s">
        <v>1619</v>
      </c>
      <c r="C1561" s="110" t="s">
        <v>5286</v>
      </c>
      <c r="D1561" s="108" t="s">
        <v>2391</v>
      </c>
      <c r="E1561" s="108"/>
      <c r="F1561" s="109">
        <v>1</v>
      </c>
      <c r="G1561" s="109">
        <v>2</v>
      </c>
      <c r="H1561" s="109" t="b">
        <v>1</v>
      </c>
      <c r="I1561" s="108" t="s">
        <v>3208</v>
      </c>
      <c r="J1561" s="108" t="s">
        <v>5287</v>
      </c>
      <c r="K1561" s="110"/>
    </row>
    <row r="1562" spans="1:11" x14ac:dyDescent="0.3">
      <c r="A1562" s="108" t="s">
        <v>49</v>
      </c>
      <c r="B1562" s="108" t="s">
        <v>1619</v>
      </c>
      <c r="C1562" s="110" t="s">
        <v>5286</v>
      </c>
      <c r="D1562" s="108" t="s">
        <v>2391</v>
      </c>
      <c r="E1562" s="108"/>
      <c r="F1562" s="109">
        <v>2</v>
      </c>
      <c r="G1562" s="109">
        <v>2</v>
      </c>
      <c r="H1562" s="109" t="b">
        <v>1</v>
      </c>
      <c r="I1562" s="108" t="s">
        <v>3208</v>
      </c>
      <c r="J1562" s="108" t="s">
        <v>5288</v>
      </c>
      <c r="K1562" s="110"/>
    </row>
    <row r="1563" spans="1:11" x14ac:dyDescent="0.3">
      <c r="A1563" s="108" t="s">
        <v>49</v>
      </c>
      <c r="B1563" s="108" t="s">
        <v>665</v>
      </c>
      <c r="C1563" s="110" t="s">
        <v>5289</v>
      </c>
      <c r="D1563" s="108" t="s">
        <v>2390</v>
      </c>
      <c r="E1563" s="108"/>
      <c r="F1563" s="109">
        <v>1</v>
      </c>
      <c r="G1563" s="109">
        <v>2</v>
      </c>
      <c r="H1563" s="109" t="b">
        <v>1</v>
      </c>
      <c r="I1563" s="108" t="s">
        <v>3208</v>
      </c>
      <c r="J1563" s="108" t="s">
        <v>5290</v>
      </c>
      <c r="K1563" s="110"/>
    </row>
    <row r="1564" spans="1:11" x14ac:dyDescent="0.3">
      <c r="A1564" s="108" t="s">
        <v>49</v>
      </c>
      <c r="B1564" s="108" t="s">
        <v>665</v>
      </c>
      <c r="C1564" s="110" t="s">
        <v>5289</v>
      </c>
      <c r="D1564" s="108" t="s">
        <v>2390</v>
      </c>
      <c r="E1564" s="108"/>
      <c r="F1564" s="109">
        <v>2</v>
      </c>
      <c r="G1564" s="109">
        <v>2</v>
      </c>
      <c r="H1564" s="109" t="b">
        <v>1</v>
      </c>
      <c r="I1564" s="108" t="s">
        <v>3208</v>
      </c>
      <c r="J1564" s="108" t="s">
        <v>5291</v>
      </c>
      <c r="K1564" s="110"/>
    </row>
    <row r="1565" spans="1:11" x14ac:dyDescent="0.3">
      <c r="A1565" s="108" t="s">
        <v>49</v>
      </c>
      <c r="B1565" s="108" t="s">
        <v>679</v>
      </c>
      <c r="C1565" s="110" t="s">
        <v>5292</v>
      </c>
      <c r="D1565" s="108" t="s">
        <v>2397</v>
      </c>
      <c r="E1565" s="108"/>
      <c r="F1565" s="109">
        <v>1</v>
      </c>
      <c r="G1565" s="109">
        <v>1</v>
      </c>
      <c r="H1565" s="109" t="b">
        <v>1</v>
      </c>
      <c r="I1565" s="108" t="s">
        <v>3208</v>
      </c>
      <c r="J1565" s="108" t="s">
        <v>5293</v>
      </c>
      <c r="K1565" s="110"/>
    </row>
    <row r="1566" spans="1:11" x14ac:dyDescent="0.3">
      <c r="A1566" s="108" t="s">
        <v>49</v>
      </c>
      <c r="B1566" s="108" t="s">
        <v>2398</v>
      </c>
      <c r="C1566" s="110" t="s">
        <v>5294</v>
      </c>
      <c r="D1566" s="108" t="s">
        <v>2399</v>
      </c>
      <c r="E1566" s="108"/>
      <c r="F1566" s="109">
        <v>1</v>
      </c>
      <c r="G1566" s="109">
        <v>1</v>
      </c>
      <c r="H1566" s="109" t="b">
        <v>1</v>
      </c>
      <c r="I1566" s="108" t="s">
        <v>3208</v>
      </c>
      <c r="J1566" s="108" t="s">
        <v>5295</v>
      </c>
      <c r="K1566" s="110"/>
    </row>
    <row r="1567" spans="1:11" x14ac:dyDescent="0.3">
      <c r="A1567" s="108" t="s">
        <v>49</v>
      </c>
      <c r="B1567" s="108" t="s">
        <v>562</v>
      </c>
      <c r="C1567" s="110" t="s">
        <v>5296</v>
      </c>
      <c r="D1567" s="108" t="s">
        <v>2407</v>
      </c>
      <c r="E1567" s="108" t="s">
        <v>3207</v>
      </c>
      <c r="F1567" s="109">
        <v>1</v>
      </c>
      <c r="G1567" s="109">
        <v>1</v>
      </c>
      <c r="H1567" s="109" t="b">
        <v>1</v>
      </c>
      <c r="I1567" s="108" t="s">
        <v>3208</v>
      </c>
      <c r="J1567" s="108" t="s">
        <v>2408</v>
      </c>
      <c r="K1567" s="110"/>
    </row>
    <row r="1568" spans="1:11" x14ac:dyDescent="0.3">
      <c r="A1568" s="108" t="s">
        <v>49</v>
      </c>
      <c r="B1568" s="108" t="s">
        <v>636</v>
      </c>
      <c r="C1568" s="110" t="s">
        <v>5297</v>
      </c>
      <c r="D1568" s="108" t="s">
        <v>2389</v>
      </c>
      <c r="E1568" s="108"/>
      <c r="F1568" s="109">
        <v>1</v>
      </c>
      <c r="G1568" s="109">
        <v>2</v>
      </c>
      <c r="H1568" s="109" t="b">
        <v>1</v>
      </c>
      <c r="I1568" s="108" t="s">
        <v>3208</v>
      </c>
      <c r="J1568" s="108" t="s">
        <v>5298</v>
      </c>
      <c r="K1568" s="110"/>
    </row>
    <row r="1569" spans="1:11" x14ac:dyDescent="0.3">
      <c r="A1569" s="108" t="s">
        <v>49</v>
      </c>
      <c r="B1569" s="108" t="s">
        <v>636</v>
      </c>
      <c r="C1569" s="110" t="s">
        <v>5297</v>
      </c>
      <c r="D1569" s="108" t="s">
        <v>2389</v>
      </c>
      <c r="E1569" s="108"/>
      <c r="F1569" s="109">
        <v>2</v>
      </c>
      <c r="G1569" s="109">
        <v>2</v>
      </c>
      <c r="H1569" s="109" t="b">
        <v>1</v>
      </c>
      <c r="I1569" s="108" t="s">
        <v>3208</v>
      </c>
      <c r="J1569" s="108" t="s">
        <v>5299</v>
      </c>
      <c r="K1569" s="110"/>
    </row>
    <row r="1570" spans="1:11" x14ac:dyDescent="0.3">
      <c r="A1570" s="108" t="s">
        <v>49</v>
      </c>
      <c r="B1570" s="108" t="s">
        <v>525</v>
      </c>
      <c r="C1570" s="110" t="s">
        <v>5300</v>
      </c>
      <c r="D1570" s="108" t="s">
        <v>2400</v>
      </c>
      <c r="E1570" s="108"/>
      <c r="F1570" s="109">
        <v>1</v>
      </c>
      <c r="G1570" s="109">
        <v>1</v>
      </c>
      <c r="H1570" s="109" t="b">
        <v>1</v>
      </c>
      <c r="I1570" s="108" t="s">
        <v>3208</v>
      </c>
      <c r="J1570" s="108" t="s">
        <v>5301</v>
      </c>
      <c r="K1570" s="110"/>
    </row>
    <row r="1571" spans="1:11" x14ac:dyDescent="0.3">
      <c r="A1571" s="108" t="s">
        <v>49</v>
      </c>
      <c r="B1571" s="108" t="s">
        <v>520</v>
      </c>
      <c r="C1571" s="110" t="s">
        <v>5302</v>
      </c>
      <c r="D1571" s="108" t="s">
        <v>2396</v>
      </c>
      <c r="E1571" s="108"/>
      <c r="F1571" s="109">
        <v>1</v>
      </c>
      <c r="G1571" s="109">
        <v>1</v>
      </c>
      <c r="H1571" s="109" t="b">
        <v>1</v>
      </c>
      <c r="I1571" s="108" t="s">
        <v>3208</v>
      </c>
      <c r="J1571" s="108" t="s">
        <v>5303</v>
      </c>
      <c r="K1571" s="110"/>
    </row>
    <row r="1572" spans="1:11" x14ac:dyDescent="0.3">
      <c r="A1572" s="108" t="s">
        <v>49</v>
      </c>
      <c r="B1572" s="108" t="s">
        <v>503</v>
      </c>
      <c r="C1572" s="110" t="s">
        <v>5304</v>
      </c>
      <c r="D1572" s="108" t="s">
        <v>2401</v>
      </c>
      <c r="E1572" s="108"/>
      <c r="F1572" s="109">
        <v>1</v>
      </c>
      <c r="G1572" s="109">
        <v>1</v>
      </c>
      <c r="H1572" s="109" t="b">
        <v>1</v>
      </c>
      <c r="I1572" s="108" t="s">
        <v>3208</v>
      </c>
      <c r="J1572" s="108" t="s">
        <v>5305</v>
      </c>
      <c r="K1572" s="110"/>
    </row>
    <row r="1573" spans="1:11" x14ac:dyDescent="0.3">
      <c r="A1573" s="108" t="s">
        <v>49</v>
      </c>
      <c r="B1573" s="108" t="s">
        <v>2394</v>
      </c>
      <c r="C1573" s="110" t="s">
        <v>5306</v>
      </c>
      <c r="D1573" s="108" t="s">
        <v>2395</v>
      </c>
      <c r="E1573" s="108"/>
      <c r="F1573" s="109">
        <v>1</v>
      </c>
      <c r="G1573" s="109">
        <v>1</v>
      </c>
      <c r="H1573" s="109" t="b">
        <v>1</v>
      </c>
      <c r="I1573" s="108" t="s">
        <v>3208</v>
      </c>
      <c r="J1573" s="108" t="s">
        <v>5307</v>
      </c>
      <c r="K1573" s="110"/>
    </row>
    <row r="1574" spans="1:11" x14ac:dyDescent="0.3">
      <c r="A1574" s="108" t="s">
        <v>2409</v>
      </c>
      <c r="B1574" s="108" t="s">
        <v>1516</v>
      </c>
      <c r="C1574" s="110" t="s">
        <v>5308</v>
      </c>
      <c r="D1574" s="108" t="s">
        <v>2413</v>
      </c>
      <c r="E1574" s="108" t="s">
        <v>3207</v>
      </c>
      <c r="F1574" s="109">
        <v>1</v>
      </c>
      <c r="G1574" s="109">
        <v>2</v>
      </c>
      <c r="H1574" s="109" t="b">
        <v>1</v>
      </c>
      <c r="I1574" s="108" t="s">
        <v>3208</v>
      </c>
      <c r="J1574" s="108" t="s">
        <v>2414</v>
      </c>
      <c r="K1574" s="110"/>
    </row>
    <row r="1575" spans="1:11" x14ac:dyDescent="0.3">
      <c r="A1575" s="108" t="s">
        <v>2409</v>
      </c>
      <c r="B1575" s="108" t="s">
        <v>1516</v>
      </c>
      <c r="C1575" s="110" t="s">
        <v>5308</v>
      </c>
      <c r="D1575" s="108" t="s">
        <v>2413</v>
      </c>
      <c r="E1575" s="108"/>
      <c r="F1575" s="109">
        <v>2</v>
      </c>
      <c r="G1575" s="109">
        <v>2</v>
      </c>
      <c r="H1575" s="109" t="b">
        <v>1</v>
      </c>
      <c r="I1575" s="108" t="s">
        <v>3208</v>
      </c>
      <c r="J1575" s="108" t="s">
        <v>5309</v>
      </c>
      <c r="K1575" s="110"/>
    </row>
    <row r="1576" spans="1:11" x14ac:dyDescent="0.3">
      <c r="A1576" s="108" t="s">
        <v>2409</v>
      </c>
      <c r="B1576" s="108" t="s">
        <v>730</v>
      </c>
      <c r="C1576" s="110" t="s">
        <v>5310</v>
      </c>
      <c r="D1576" s="108" t="s">
        <v>2412</v>
      </c>
      <c r="E1576" s="108"/>
      <c r="F1576" s="109">
        <v>1</v>
      </c>
      <c r="G1576" s="109">
        <v>2</v>
      </c>
      <c r="H1576" s="109" t="b">
        <v>1</v>
      </c>
      <c r="I1576" s="108" t="s">
        <v>3208</v>
      </c>
      <c r="J1576" s="108" t="s">
        <v>5311</v>
      </c>
      <c r="K1576" s="110"/>
    </row>
    <row r="1577" spans="1:11" x14ac:dyDescent="0.3">
      <c r="A1577" s="108" t="s">
        <v>2409</v>
      </c>
      <c r="B1577" s="108" t="s">
        <v>730</v>
      </c>
      <c r="C1577" s="110" t="s">
        <v>5310</v>
      </c>
      <c r="D1577" s="108" t="s">
        <v>2412</v>
      </c>
      <c r="E1577" s="108"/>
      <c r="F1577" s="109">
        <v>2</v>
      </c>
      <c r="G1577" s="109">
        <v>2</v>
      </c>
      <c r="H1577" s="109" t="b">
        <v>1</v>
      </c>
      <c r="I1577" s="108" t="s">
        <v>3208</v>
      </c>
      <c r="J1577" s="108" t="s">
        <v>5312</v>
      </c>
      <c r="K1577" s="110"/>
    </row>
    <row r="1578" spans="1:11" x14ac:dyDescent="0.3">
      <c r="A1578" s="108" t="s">
        <v>2409</v>
      </c>
      <c r="B1578" s="108" t="s">
        <v>1913</v>
      </c>
      <c r="C1578" s="110" t="s">
        <v>5313</v>
      </c>
      <c r="D1578" s="108" t="s">
        <v>5314</v>
      </c>
      <c r="E1578" s="108" t="s">
        <v>3207</v>
      </c>
      <c r="F1578" s="109">
        <v>1</v>
      </c>
      <c r="G1578" s="109">
        <v>6</v>
      </c>
      <c r="H1578" s="109" t="b">
        <v>1</v>
      </c>
      <c r="I1578" s="108" t="s">
        <v>3208</v>
      </c>
      <c r="J1578" s="108" t="s">
        <v>2411</v>
      </c>
      <c r="K1578" s="110"/>
    </row>
    <row r="1579" spans="1:11" x14ac:dyDescent="0.3">
      <c r="A1579" s="108" t="s">
        <v>2409</v>
      </c>
      <c r="B1579" s="108" t="s">
        <v>1913</v>
      </c>
      <c r="C1579" s="110" t="s">
        <v>5313</v>
      </c>
      <c r="D1579" s="108" t="s">
        <v>5314</v>
      </c>
      <c r="E1579" s="108"/>
      <c r="F1579" s="109">
        <v>2</v>
      </c>
      <c r="G1579" s="109">
        <v>6</v>
      </c>
      <c r="H1579" s="109" t="b">
        <v>1</v>
      </c>
      <c r="I1579" s="108" t="s">
        <v>3208</v>
      </c>
      <c r="J1579" s="108" t="s">
        <v>5315</v>
      </c>
      <c r="K1579" s="110"/>
    </row>
    <row r="1580" spans="1:11" x14ac:dyDescent="0.3">
      <c r="A1580" s="108" t="s">
        <v>2409</v>
      </c>
      <c r="B1580" s="108" t="s">
        <v>1913</v>
      </c>
      <c r="C1580" s="110" t="s">
        <v>5313</v>
      </c>
      <c r="D1580" s="108" t="s">
        <v>5314</v>
      </c>
      <c r="E1580" s="108"/>
      <c r="F1580" s="109">
        <v>3</v>
      </c>
      <c r="G1580" s="109">
        <v>6</v>
      </c>
      <c r="H1580" s="109" t="b">
        <v>1</v>
      </c>
      <c r="I1580" s="108" t="s">
        <v>3208</v>
      </c>
      <c r="J1580" s="108" t="s">
        <v>5316</v>
      </c>
      <c r="K1580" s="110">
        <v>1</v>
      </c>
    </row>
    <row r="1581" spans="1:11" x14ac:dyDescent="0.3">
      <c r="A1581" s="108" t="s">
        <v>2409</v>
      </c>
      <c r="B1581" s="108" t="s">
        <v>1913</v>
      </c>
      <c r="C1581" s="110" t="s">
        <v>5313</v>
      </c>
      <c r="D1581" s="108" t="s">
        <v>5314</v>
      </c>
      <c r="E1581" s="108"/>
      <c r="F1581" s="109">
        <v>4</v>
      </c>
      <c r="G1581" s="109">
        <v>6</v>
      </c>
      <c r="H1581" s="109" t="b">
        <v>1</v>
      </c>
      <c r="I1581" s="108" t="s">
        <v>3208</v>
      </c>
      <c r="J1581" s="108" t="s">
        <v>5317</v>
      </c>
      <c r="K1581" s="110">
        <v>1</v>
      </c>
    </row>
    <row r="1582" spans="1:11" x14ac:dyDescent="0.3">
      <c r="A1582" s="108" t="s">
        <v>2409</v>
      </c>
      <c r="B1582" s="108" t="s">
        <v>1913</v>
      </c>
      <c r="C1582" s="110" t="s">
        <v>5313</v>
      </c>
      <c r="D1582" s="108" t="s">
        <v>5314</v>
      </c>
      <c r="E1582" s="108"/>
      <c r="F1582" s="109">
        <v>5</v>
      </c>
      <c r="G1582" s="109">
        <v>6</v>
      </c>
      <c r="H1582" s="109" t="b">
        <v>1</v>
      </c>
      <c r="I1582" s="108" t="s">
        <v>3208</v>
      </c>
      <c r="J1582" s="108" t="s">
        <v>5318</v>
      </c>
      <c r="K1582" s="110">
        <v>1</v>
      </c>
    </row>
    <row r="1583" spans="1:11" x14ac:dyDescent="0.3">
      <c r="A1583" s="108" t="s">
        <v>2409</v>
      </c>
      <c r="B1583" s="108" t="s">
        <v>1913</v>
      </c>
      <c r="C1583" s="110" t="s">
        <v>5313</v>
      </c>
      <c r="D1583" s="108" t="s">
        <v>5314</v>
      </c>
      <c r="E1583" s="108"/>
      <c r="F1583" s="109">
        <v>6</v>
      </c>
      <c r="G1583" s="109">
        <v>6</v>
      </c>
      <c r="H1583" s="109" t="b">
        <v>1</v>
      </c>
      <c r="I1583" s="108" t="s">
        <v>3208</v>
      </c>
      <c r="J1583" s="108" t="s">
        <v>5319</v>
      </c>
      <c r="K1583" s="110"/>
    </row>
    <row r="1584" spans="1:11" x14ac:dyDescent="0.3">
      <c r="A1584" s="108" t="s">
        <v>2416</v>
      </c>
      <c r="B1584" s="108" t="s">
        <v>805</v>
      </c>
      <c r="C1584" s="110" t="s">
        <v>5320</v>
      </c>
      <c r="D1584" s="108" t="s">
        <v>846</v>
      </c>
      <c r="E1584" s="108"/>
      <c r="F1584" s="109">
        <v>1</v>
      </c>
      <c r="G1584" s="109">
        <v>2</v>
      </c>
      <c r="H1584" s="109" t="b">
        <v>1</v>
      </c>
      <c r="I1584" s="108" t="s">
        <v>3208</v>
      </c>
      <c r="J1584" s="108" t="s">
        <v>5321</v>
      </c>
      <c r="K1584" s="110"/>
    </row>
    <row r="1585" spans="1:11" x14ac:dyDescent="0.3">
      <c r="A1585" s="108" t="s">
        <v>2416</v>
      </c>
      <c r="B1585" s="108" t="s">
        <v>805</v>
      </c>
      <c r="C1585" s="110" t="s">
        <v>5320</v>
      </c>
      <c r="D1585" s="108" t="s">
        <v>846</v>
      </c>
      <c r="E1585" s="108"/>
      <c r="F1585" s="109">
        <v>2</v>
      </c>
      <c r="G1585" s="109">
        <v>2</v>
      </c>
      <c r="H1585" s="109" t="b">
        <v>1</v>
      </c>
      <c r="I1585" s="108" t="s">
        <v>3208</v>
      </c>
      <c r="J1585" s="108" t="s">
        <v>5322</v>
      </c>
      <c r="K1585" s="110"/>
    </row>
    <row r="1586" spans="1:11" x14ac:dyDescent="0.3">
      <c r="A1586" s="108" t="s">
        <v>2416</v>
      </c>
      <c r="B1586" s="108" t="s">
        <v>665</v>
      </c>
      <c r="C1586" s="110" t="s">
        <v>5323</v>
      </c>
      <c r="D1586" s="108" t="s">
        <v>1939</v>
      </c>
      <c r="E1586" s="108"/>
      <c r="F1586" s="109">
        <v>1</v>
      </c>
      <c r="G1586" s="109">
        <v>2</v>
      </c>
      <c r="H1586" s="109" t="b">
        <v>1</v>
      </c>
      <c r="I1586" s="108" t="s">
        <v>3208</v>
      </c>
      <c r="J1586" s="108" t="s">
        <v>5324</v>
      </c>
      <c r="K1586" s="110"/>
    </row>
    <row r="1587" spans="1:11" x14ac:dyDescent="0.3">
      <c r="A1587" s="108" t="s">
        <v>2416</v>
      </c>
      <c r="B1587" s="108" t="s">
        <v>665</v>
      </c>
      <c r="C1587" s="110" t="s">
        <v>5323</v>
      </c>
      <c r="D1587" s="108" t="s">
        <v>1939</v>
      </c>
      <c r="E1587" s="108"/>
      <c r="F1587" s="109">
        <v>2</v>
      </c>
      <c r="G1587" s="109">
        <v>2</v>
      </c>
      <c r="H1587" s="109" t="b">
        <v>1</v>
      </c>
      <c r="I1587" s="108" t="s">
        <v>3208</v>
      </c>
      <c r="J1587" s="108" t="s">
        <v>5325</v>
      </c>
      <c r="K1587" s="110"/>
    </row>
    <row r="1588" spans="1:11" x14ac:dyDescent="0.3">
      <c r="A1588" s="108" t="s">
        <v>2416</v>
      </c>
      <c r="B1588" s="108" t="s">
        <v>679</v>
      </c>
      <c r="C1588" s="110" t="s">
        <v>5326</v>
      </c>
      <c r="D1588" s="108" t="s">
        <v>2417</v>
      </c>
      <c r="E1588" s="108"/>
      <c r="F1588" s="109">
        <v>1</v>
      </c>
      <c r="G1588" s="109">
        <v>2</v>
      </c>
      <c r="H1588" s="109" t="b">
        <v>1</v>
      </c>
      <c r="I1588" s="108" t="s">
        <v>3208</v>
      </c>
      <c r="J1588" s="108" t="s">
        <v>5327</v>
      </c>
      <c r="K1588" s="110"/>
    </row>
    <row r="1589" spans="1:11" x14ac:dyDescent="0.3">
      <c r="A1589" s="108" t="s">
        <v>2416</v>
      </c>
      <c r="B1589" s="108" t="s">
        <v>679</v>
      </c>
      <c r="C1589" s="110" t="s">
        <v>5326</v>
      </c>
      <c r="D1589" s="108" t="s">
        <v>2417</v>
      </c>
      <c r="E1589" s="108"/>
      <c r="F1589" s="109">
        <v>2</v>
      </c>
      <c r="G1589" s="109">
        <v>2</v>
      </c>
      <c r="H1589" s="109" t="b">
        <v>1</v>
      </c>
      <c r="I1589" s="108" t="s">
        <v>3208</v>
      </c>
      <c r="J1589" s="108" t="s">
        <v>5328</v>
      </c>
      <c r="K1589" s="110"/>
    </row>
    <row r="1590" spans="1:11" x14ac:dyDescent="0.3">
      <c r="A1590" s="108" t="s">
        <v>2416</v>
      </c>
      <c r="B1590" s="108" t="s">
        <v>562</v>
      </c>
      <c r="C1590" s="110" t="s">
        <v>5329</v>
      </c>
      <c r="D1590" s="108" t="s">
        <v>2418</v>
      </c>
      <c r="E1590" s="108"/>
      <c r="F1590" s="109">
        <v>1</v>
      </c>
      <c r="G1590" s="109">
        <v>1</v>
      </c>
      <c r="H1590" s="109" t="b">
        <v>1</v>
      </c>
      <c r="I1590" s="108" t="s">
        <v>3208</v>
      </c>
      <c r="J1590" s="108" t="s">
        <v>5330</v>
      </c>
      <c r="K1590" s="110"/>
    </row>
    <row r="1591" spans="1:11" x14ac:dyDescent="0.3">
      <c r="A1591" s="108" t="s">
        <v>2416</v>
      </c>
      <c r="B1591" s="108" t="s">
        <v>1095</v>
      </c>
      <c r="C1591" s="110" t="s">
        <v>5331</v>
      </c>
      <c r="D1591" s="108" t="s">
        <v>1095</v>
      </c>
      <c r="E1591" s="108"/>
      <c r="F1591" s="109">
        <v>1</v>
      </c>
      <c r="G1591" s="109">
        <v>1</v>
      </c>
      <c r="H1591" s="109" t="b">
        <v>1</v>
      </c>
      <c r="I1591" s="108" t="s">
        <v>3208</v>
      </c>
      <c r="J1591" s="108" t="s">
        <v>5332</v>
      </c>
      <c r="K1591" s="110"/>
    </row>
    <row r="1592" spans="1:11" x14ac:dyDescent="0.3">
      <c r="A1592" s="108" t="s">
        <v>2416</v>
      </c>
      <c r="B1592" s="108" t="s">
        <v>525</v>
      </c>
      <c r="C1592" s="110" t="s">
        <v>5333</v>
      </c>
      <c r="D1592" s="108" t="s">
        <v>2419</v>
      </c>
      <c r="E1592" s="108"/>
      <c r="F1592" s="109">
        <v>1</v>
      </c>
      <c r="G1592" s="109">
        <v>1</v>
      </c>
      <c r="H1592" s="109" t="b">
        <v>1</v>
      </c>
      <c r="I1592" s="108" t="s">
        <v>3208</v>
      </c>
      <c r="J1592" s="108" t="s">
        <v>5334</v>
      </c>
      <c r="K1592" s="110"/>
    </row>
    <row r="1593" spans="1:11" x14ac:dyDescent="0.3">
      <c r="A1593" s="108" t="s">
        <v>2426</v>
      </c>
      <c r="B1593" s="108" t="s">
        <v>920</v>
      </c>
      <c r="C1593" s="110" t="s">
        <v>5335</v>
      </c>
      <c r="D1593" s="108" t="s">
        <v>2431</v>
      </c>
      <c r="E1593" s="108" t="s">
        <v>3207</v>
      </c>
      <c r="F1593" s="109">
        <v>1</v>
      </c>
      <c r="G1593" s="109">
        <v>2</v>
      </c>
      <c r="H1593" s="109" t="b">
        <v>1</v>
      </c>
      <c r="I1593" s="108" t="s">
        <v>3208</v>
      </c>
      <c r="J1593" s="108" t="s">
        <v>2432</v>
      </c>
      <c r="K1593" s="110"/>
    </row>
    <row r="1594" spans="1:11" x14ac:dyDescent="0.3">
      <c r="A1594" s="108" t="s">
        <v>2426</v>
      </c>
      <c r="B1594" s="108" t="s">
        <v>920</v>
      </c>
      <c r="C1594" s="110" t="s">
        <v>5335</v>
      </c>
      <c r="D1594" s="108" t="s">
        <v>2431</v>
      </c>
      <c r="E1594" s="108"/>
      <c r="F1594" s="109">
        <v>2</v>
      </c>
      <c r="G1594" s="109">
        <v>2</v>
      </c>
      <c r="H1594" s="109" t="b">
        <v>1</v>
      </c>
      <c r="I1594" s="108" t="s">
        <v>3208</v>
      </c>
      <c r="J1594" s="108" t="s">
        <v>5336</v>
      </c>
      <c r="K1594" s="110"/>
    </row>
    <row r="1595" spans="1:11" x14ac:dyDescent="0.3">
      <c r="A1595" s="108" t="s">
        <v>2426</v>
      </c>
      <c r="B1595" s="108" t="s">
        <v>602</v>
      </c>
      <c r="C1595" s="110" t="s">
        <v>5337</v>
      </c>
      <c r="D1595" s="108" t="s">
        <v>2429</v>
      </c>
      <c r="E1595" s="108" t="s">
        <v>3207</v>
      </c>
      <c r="F1595" s="109">
        <v>1</v>
      </c>
      <c r="G1595" s="109">
        <v>2</v>
      </c>
      <c r="H1595" s="109" t="b">
        <v>1</v>
      </c>
      <c r="I1595" s="108" t="s">
        <v>3208</v>
      </c>
      <c r="J1595" s="108" t="s">
        <v>2430</v>
      </c>
      <c r="K1595" s="110"/>
    </row>
    <row r="1596" spans="1:11" x14ac:dyDescent="0.3">
      <c r="A1596" s="108" t="s">
        <v>2426</v>
      </c>
      <c r="B1596" s="108" t="s">
        <v>602</v>
      </c>
      <c r="C1596" s="110" t="s">
        <v>5337</v>
      </c>
      <c r="D1596" s="108" t="s">
        <v>2429</v>
      </c>
      <c r="E1596" s="108"/>
      <c r="F1596" s="109">
        <v>2</v>
      </c>
      <c r="G1596" s="109">
        <v>2</v>
      </c>
      <c r="H1596" s="109" t="b">
        <v>1</v>
      </c>
      <c r="I1596" s="108" t="s">
        <v>3208</v>
      </c>
      <c r="J1596" s="108" t="s">
        <v>5338</v>
      </c>
      <c r="K1596" s="110"/>
    </row>
    <row r="1597" spans="1:11" x14ac:dyDescent="0.3">
      <c r="A1597" s="108" t="s">
        <v>2426</v>
      </c>
      <c r="B1597" s="108" t="s">
        <v>503</v>
      </c>
      <c r="C1597" s="110" t="s">
        <v>5339</v>
      </c>
      <c r="D1597" s="108" t="s">
        <v>2427</v>
      </c>
      <c r="E1597" s="108" t="s">
        <v>3207</v>
      </c>
      <c r="F1597" s="109">
        <v>1</v>
      </c>
      <c r="G1597" s="109">
        <v>5</v>
      </c>
      <c r="H1597" s="109" t="b">
        <v>1</v>
      </c>
      <c r="I1597" s="108" t="s">
        <v>3208</v>
      </c>
      <c r="J1597" s="108" t="s">
        <v>2428</v>
      </c>
      <c r="K1597" s="110"/>
    </row>
    <row r="1598" spans="1:11" x14ac:dyDescent="0.3">
      <c r="A1598" s="108" t="s">
        <v>2426</v>
      </c>
      <c r="B1598" s="108" t="s">
        <v>503</v>
      </c>
      <c r="C1598" s="110" t="s">
        <v>5339</v>
      </c>
      <c r="D1598" s="108" t="s">
        <v>2427</v>
      </c>
      <c r="E1598" s="108"/>
      <c r="F1598" s="109">
        <v>2</v>
      </c>
      <c r="G1598" s="109">
        <v>5</v>
      </c>
      <c r="H1598" s="109" t="b">
        <v>1</v>
      </c>
      <c r="I1598" s="108" t="s">
        <v>3208</v>
      </c>
      <c r="J1598" s="108" t="s">
        <v>5340</v>
      </c>
      <c r="K1598" s="110"/>
    </row>
    <row r="1599" spans="1:11" x14ac:dyDescent="0.3">
      <c r="A1599" s="108" t="s">
        <v>2426</v>
      </c>
      <c r="B1599" s="108" t="s">
        <v>503</v>
      </c>
      <c r="C1599" s="110" t="s">
        <v>5339</v>
      </c>
      <c r="D1599" s="108" t="s">
        <v>2427</v>
      </c>
      <c r="E1599" s="108"/>
      <c r="F1599" s="109">
        <v>3</v>
      </c>
      <c r="G1599" s="109">
        <v>5</v>
      </c>
      <c r="H1599" s="109" t="b">
        <v>1</v>
      </c>
      <c r="I1599" s="108" t="s">
        <v>3208</v>
      </c>
      <c r="J1599" s="108" t="s">
        <v>5341</v>
      </c>
      <c r="K1599" s="110"/>
    </row>
    <row r="1600" spans="1:11" x14ac:dyDescent="0.3">
      <c r="A1600" s="108" t="s">
        <v>2426</v>
      </c>
      <c r="B1600" s="108" t="s">
        <v>503</v>
      </c>
      <c r="C1600" s="110" t="s">
        <v>5339</v>
      </c>
      <c r="D1600" s="108" t="s">
        <v>2427</v>
      </c>
      <c r="E1600" s="108"/>
      <c r="F1600" s="109">
        <v>4</v>
      </c>
      <c r="G1600" s="109">
        <v>5</v>
      </c>
      <c r="H1600" s="109" t="b">
        <v>1</v>
      </c>
      <c r="I1600" s="108" t="s">
        <v>3208</v>
      </c>
      <c r="J1600" s="108" t="s">
        <v>5342</v>
      </c>
      <c r="K1600" s="110"/>
    </row>
    <row r="1601" spans="1:11" x14ac:dyDescent="0.3">
      <c r="A1601" s="108" t="s">
        <v>2426</v>
      </c>
      <c r="B1601" s="108" t="s">
        <v>503</v>
      </c>
      <c r="C1601" s="110" t="s">
        <v>5339</v>
      </c>
      <c r="D1601" s="108" t="s">
        <v>2427</v>
      </c>
      <c r="E1601" s="108"/>
      <c r="F1601" s="109">
        <v>5</v>
      </c>
      <c r="G1601" s="109">
        <v>5</v>
      </c>
      <c r="H1601" s="109" t="b">
        <v>1</v>
      </c>
      <c r="I1601" s="108" t="s">
        <v>3208</v>
      </c>
      <c r="J1601" s="108" t="s">
        <v>5343</v>
      </c>
      <c r="K1601" s="110"/>
    </row>
    <row r="1602" spans="1:11" x14ac:dyDescent="0.3">
      <c r="A1602" s="108" t="s">
        <v>2434</v>
      </c>
      <c r="B1602" s="108" t="s">
        <v>495</v>
      </c>
      <c r="C1602" s="110" t="s">
        <v>5344</v>
      </c>
      <c r="D1602" s="108" t="s">
        <v>2435</v>
      </c>
      <c r="E1602" s="108"/>
      <c r="F1602" s="109">
        <v>1</v>
      </c>
      <c r="G1602" s="109">
        <v>3</v>
      </c>
      <c r="H1602" s="109" t="b">
        <v>1</v>
      </c>
      <c r="I1602" s="108" t="s">
        <v>3208</v>
      </c>
      <c r="J1602" s="108" t="s">
        <v>5345</v>
      </c>
      <c r="K1602" s="110"/>
    </row>
    <row r="1603" spans="1:11" x14ac:dyDescent="0.3">
      <c r="A1603" s="108" t="s">
        <v>2434</v>
      </c>
      <c r="B1603" s="108" t="s">
        <v>495</v>
      </c>
      <c r="C1603" s="110" t="s">
        <v>5344</v>
      </c>
      <c r="D1603" s="108" t="s">
        <v>2435</v>
      </c>
      <c r="E1603" s="108"/>
      <c r="F1603" s="109">
        <v>2</v>
      </c>
      <c r="G1603" s="109">
        <v>3</v>
      </c>
      <c r="H1603" s="109" t="b">
        <v>1</v>
      </c>
      <c r="I1603" s="108" t="s">
        <v>3208</v>
      </c>
      <c r="J1603" s="108" t="s">
        <v>5346</v>
      </c>
      <c r="K1603" s="110"/>
    </row>
    <row r="1604" spans="1:11" x14ac:dyDescent="0.3">
      <c r="A1604" s="108" t="s">
        <v>2434</v>
      </c>
      <c r="B1604" s="108" t="s">
        <v>495</v>
      </c>
      <c r="C1604" s="110" t="s">
        <v>5344</v>
      </c>
      <c r="D1604" s="108" t="s">
        <v>2435</v>
      </c>
      <c r="E1604" s="108"/>
      <c r="F1604" s="109">
        <v>3</v>
      </c>
      <c r="G1604" s="109">
        <v>3</v>
      </c>
      <c r="H1604" s="109" t="b">
        <v>1</v>
      </c>
      <c r="I1604" s="108" t="s">
        <v>3208</v>
      </c>
      <c r="J1604" s="108" t="s">
        <v>5347</v>
      </c>
      <c r="K1604" s="110"/>
    </row>
    <row r="1605" spans="1:11" x14ac:dyDescent="0.3">
      <c r="A1605" s="108" t="s">
        <v>2434</v>
      </c>
      <c r="B1605" s="108" t="s">
        <v>2436</v>
      </c>
      <c r="C1605" s="110" t="s">
        <v>5348</v>
      </c>
      <c r="D1605" s="108" t="s">
        <v>882</v>
      </c>
      <c r="E1605" s="108"/>
      <c r="F1605" s="109">
        <v>1</v>
      </c>
      <c r="G1605" s="109">
        <v>2</v>
      </c>
      <c r="H1605" s="109" t="b">
        <v>1</v>
      </c>
      <c r="I1605" s="108" t="s">
        <v>3208</v>
      </c>
      <c r="J1605" s="108" t="s">
        <v>5346</v>
      </c>
      <c r="K1605" s="110"/>
    </row>
    <row r="1606" spans="1:11" x14ac:dyDescent="0.3">
      <c r="A1606" s="108" t="s">
        <v>2434</v>
      </c>
      <c r="B1606" s="108" t="s">
        <v>2436</v>
      </c>
      <c r="C1606" s="110" t="s">
        <v>5348</v>
      </c>
      <c r="D1606" s="108" t="s">
        <v>882</v>
      </c>
      <c r="E1606" s="108"/>
      <c r="F1606" s="109">
        <v>2</v>
      </c>
      <c r="G1606" s="109">
        <v>2</v>
      </c>
      <c r="H1606" s="109" t="b">
        <v>1</v>
      </c>
      <c r="I1606" s="108" t="s">
        <v>3208</v>
      </c>
      <c r="J1606" s="108" t="s">
        <v>5349</v>
      </c>
      <c r="K1606" s="110"/>
    </row>
    <row r="1607" spans="1:11" x14ac:dyDescent="0.3">
      <c r="A1607" s="108" t="s">
        <v>2434</v>
      </c>
      <c r="B1607" s="108" t="s">
        <v>506</v>
      </c>
      <c r="C1607" s="110" t="s">
        <v>5350</v>
      </c>
      <c r="D1607" s="108" t="s">
        <v>2437</v>
      </c>
      <c r="E1607" s="108"/>
      <c r="F1607" s="109">
        <v>1</v>
      </c>
      <c r="G1607" s="109">
        <v>2</v>
      </c>
      <c r="H1607" s="109" t="b">
        <v>1</v>
      </c>
      <c r="I1607" s="108" t="s">
        <v>3208</v>
      </c>
      <c r="J1607" s="108" t="s">
        <v>5351</v>
      </c>
      <c r="K1607" s="110"/>
    </row>
    <row r="1608" spans="1:11" x14ac:dyDescent="0.3">
      <c r="A1608" s="108" t="s">
        <v>2434</v>
      </c>
      <c r="B1608" s="108" t="s">
        <v>506</v>
      </c>
      <c r="C1608" s="110" t="s">
        <v>5350</v>
      </c>
      <c r="D1608" s="108" t="s">
        <v>2437</v>
      </c>
      <c r="E1608" s="108"/>
      <c r="F1608" s="109">
        <v>2</v>
      </c>
      <c r="G1608" s="109">
        <v>2</v>
      </c>
      <c r="H1608" s="109" t="b">
        <v>1</v>
      </c>
      <c r="I1608" s="108" t="s">
        <v>3208</v>
      </c>
      <c r="J1608" s="108" t="s">
        <v>5352</v>
      </c>
      <c r="K1608" s="110"/>
    </row>
    <row r="1609" spans="1:11" x14ac:dyDescent="0.3">
      <c r="A1609" s="108" t="s">
        <v>2434</v>
      </c>
      <c r="B1609" s="108" t="s">
        <v>581</v>
      </c>
      <c r="C1609" s="110" t="s">
        <v>5353</v>
      </c>
      <c r="D1609" s="108" t="s">
        <v>1031</v>
      </c>
      <c r="E1609" s="108"/>
      <c r="F1609" s="109">
        <v>1</v>
      </c>
      <c r="G1609" s="109">
        <v>1</v>
      </c>
      <c r="H1609" s="109" t="b">
        <v>1</v>
      </c>
      <c r="I1609" s="108" t="s">
        <v>3208</v>
      </c>
      <c r="J1609" s="108" t="s">
        <v>5354</v>
      </c>
      <c r="K1609" s="110"/>
    </row>
    <row r="1610" spans="1:11" x14ac:dyDescent="0.3">
      <c r="A1610" s="108" t="s">
        <v>2434</v>
      </c>
      <c r="B1610" s="108" t="s">
        <v>525</v>
      </c>
      <c r="C1610" s="110" t="s">
        <v>5355</v>
      </c>
      <c r="D1610" s="108" t="s">
        <v>846</v>
      </c>
      <c r="E1610" s="108"/>
      <c r="F1610" s="109">
        <v>1</v>
      </c>
      <c r="G1610" s="109">
        <v>2</v>
      </c>
      <c r="H1610" s="109" t="b">
        <v>1</v>
      </c>
      <c r="I1610" s="108" t="s">
        <v>3208</v>
      </c>
      <c r="J1610" s="108" t="s">
        <v>5356</v>
      </c>
      <c r="K1610" s="110"/>
    </row>
    <row r="1611" spans="1:11" x14ac:dyDescent="0.3">
      <c r="A1611" s="108" t="s">
        <v>2434</v>
      </c>
      <c r="B1611" s="108" t="s">
        <v>525</v>
      </c>
      <c r="C1611" s="110" t="s">
        <v>5355</v>
      </c>
      <c r="D1611" s="108" t="s">
        <v>846</v>
      </c>
      <c r="E1611" s="108"/>
      <c r="F1611" s="109">
        <v>2</v>
      </c>
      <c r="G1611" s="109">
        <v>2</v>
      </c>
      <c r="H1611" s="109" t="b">
        <v>1</v>
      </c>
      <c r="I1611" s="108" t="s">
        <v>3208</v>
      </c>
      <c r="J1611" s="108" t="s">
        <v>5357</v>
      </c>
      <c r="K1611" s="110"/>
    </row>
    <row r="1612" spans="1:11" x14ac:dyDescent="0.3">
      <c r="A1612" s="108" t="s">
        <v>2434</v>
      </c>
      <c r="B1612" s="108" t="s">
        <v>514</v>
      </c>
      <c r="C1612" s="110" t="s">
        <v>5358</v>
      </c>
      <c r="D1612" s="108" t="s">
        <v>1039</v>
      </c>
      <c r="E1612" s="108" t="s">
        <v>3207</v>
      </c>
      <c r="F1612" s="109">
        <v>1</v>
      </c>
      <c r="G1612" s="109">
        <v>1</v>
      </c>
      <c r="H1612" s="109" t="b">
        <v>1</v>
      </c>
      <c r="I1612" s="108" t="s">
        <v>3208</v>
      </c>
      <c r="J1612" s="108" t="s">
        <v>2439</v>
      </c>
      <c r="K1612" s="110"/>
    </row>
    <row r="1613" spans="1:11" x14ac:dyDescent="0.3">
      <c r="A1613" s="108" t="s">
        <v>50</v>
      </c>
      <c r="B1613" s="108" t="s">
        <v>495</v>
      </c>
      <c r="C1613" s="110" t="s">
        <v>5359</v>
      </c>
      <c r="D1613" s="108" t="s">
        <v>2441</v>
      </c>
      <c r="E1613" s="108"/>
      <c r="F1613" s="109">
        <v>1</v>
      </c>
      <c r="G1613" s="109">
        <v>3</v>
      </c>
      <c r="H1613" s="109" t="b">
        <v>1</v>
      </c>
      <c r="I1613" s="108" t="s">
        <v>3208</v>
      </c>
      <c r="J1613" s="108" t="s">
        <v>5360</v>
      </c>
      <c r="K1613" s="110"/>
    </row>
    <row r="1614" spans="1:11" x14ac:dyDescent="0.3">
      <c r="A1614" s="108" t="s">
        <v>50</v>
      </c>
      <c r="B1614" s="108" t="s">
        <v>495</v>
      </c>
      <c r="C1614" s="110" t="s">
        <v>5359</v>
      </c>
      <c r="D1614" s="108" t="s">
        <v>2441</v>
      </c>
      <c r="E1614" s="108"/>
      <c r="F1614" s="109">
        <v>2</v>
      </c>
      <c r="G1614" s="109">
        <v>3</v>
      </c>
      <c r="H1614" s="109" t="b">
        <v>1</v>
      </c>
      <c r="I1614" s="108" t="s">
        <v>3208</v>
      </c>
      <c r="J1614" s="108" t="s">
        <v>5361</v>
      </c>
      <c r="K1614" s="110"/>
    </row>
    <row r="1615" spans="1:11" x14ac:dyDescent="0.3">
      <c r="A1615" s="108" t="s">
        <v>50</v>
      </c>
      <c r="B1615" s="108" t="s">
        <v>495</v>
      </c>
      <c r="C1615" s="110" t="s">
        <v>5359</v>
      </c>
      <c r="D1615" s="108" t="s">
        <v>2441</v>
      </c>
      <c r="E1615" s="108"/>
      <c r="F1615" s="109">
        <v>3</v>
      </c>
      <c r="G1615" s="109">
        <v>3</v>
      </c>
      <c r="H1615" s="109" t="b">
        <v>1</v>
      </c>
      <c r="I1615" s="108" t="s">
        <v>3208</v>
      </c>
      <c r="J1615" s="108" t="s">
        <v>5362</v>
      </c>
      <c r="K1615" s="110"/>
    </row>
    <row r="1616" spans="1:11" x14ac:dyDescent="0.3">
      <c r="A1616" s="108" t="s">
        <v>50</v>
      </c>
      <c r="B1616" s="108" t="s">
        <v>925</v>
      </c>
      <c r="C1616" s="110" t="s">
        <v>5363</v>
      </c>
      <c r="D1616" s="108" t="s">
        <v>2447</v>
      </c>
      <c r="E1616" s="108"/>
      <c r="F1616" s="109">
        <v>1</v>
      </c>
      <c r="G1616" s="109">
        <v>1</v>
      </c>
      <c r="H1616" s="109" t="b">
        <v>1</v>
      </c>
      <c r="I1616" s="108" t="s">
        <v>3208</v>
      </c>
      <c r="J1616" s="108" t="s">
        <v>5364</v>
      </c>
      <c r="K1616" s="110"/>
    </row>
    <row r="1617" spans="1:11" x14ac:dyDescent="0.3">
      <c r="A1617" s="108" t="s">
        <v>50</v>
      </c>
      <c r="B1617" s="108" t="s">
        <v>567</v>
      </c>
      <c r="C1617" s="110" t="s">
        <v>5365</v>
      </c>
      <c r="D1617" s="108" t="s">
        <v>2442</v>
      </c>
      <c r="E1617" s="108" t="s">
        <v>3207</v>
      </c>
      <c r="F1617" s="109">
        <v>1</v>
      </c>
      <c r="G1617" s="109">
        <v>2</v>
      </c>
      <c r="H1617" s="109" t="b">
        <v>1</v>
      </c>
      <c r="I1617" s="108" t="s">
        <v>3208</v>
      </c>
      <c r="J1617" s="108" t="s">
        <v>2443</v>
      </c>
      <c r="K1617" s="110"/>
    </row>
    <row r="1618" spans="1:11" x14ac:dyDescent="0.3">
      <c r="A1618" s="108" t="s">
        <v>50</v>
      </c>
      <c r="B1618" s="108" t="s">
        <v>567</v>
      </c>
      <c r="C1618" s="110" t="s">
        <v>5365</v>
      </c>
      <c r="D1618" s="108" t="s">
        <v>2442</v>
      </c>
      <c r="E1618" s="108"/>
      <c r="F1618" s="109">
        <v>2</v>
      </c>
      <c r="G1618" s="109">
        <v>2</v>
      </c>
      <c r="H1618" s="109" t="b">
        <v>1</v>
      </c>
      <c r="I1618" s="108" t="s">
        <v>3208</v>
      </c>
      <c r="J1618" s="108" t="s">
        <v>5366</v>
      </c>
      <c r="K1618" s="110"/>
    </row>
    <row r="1619" spans="1:11" x14ac:dyDescent="0.3">
      <c r="A1619" s="108" t="s">
        <v>50</v>
      </c>
      <c r="B1619" s="108" t="s">
        <v>548</v>
      </c>
      <c r="C1619" s="110" t="s">
        <v>5367</v>
      </c>
      <c r="D1619" s="108" t="s">
        <v>2444</v>
      </c>
      <c r="E1619" s="108" t="s">
        <v>3207</v>
      </c>
      <c r="F1619" s="109">
        <v>1</v>
      </c>
      <c r="G1619" s="109">
        <v>1</v>
      </c>
      <c r="H1619" s="109" t="b">
        <v>1</v>
      </c>
      <c r="I1619" s="108" t="s">
        <v>3208</v>
      </c>
      <c r="J1619" s="108" t="s">
        <v>2445</v>
      </c>
      <c r="K1619" s="110"/>
    </row>
    <row r="1620" spans="1:11" x14ac:dyDescent="0.3">
      <c r="A1620" s="108" t="s">
        <v>50</v>
      </c>
      <c r="B1620" s="108" t="s">
        <v>794</v>
      </c>
      <c r="C1620" s="110" t="s">
        <v>5368</v>
      </c>
      <c r="D1620" s="108" t="s">
        <v>2446</v>
      </c>
      <c r="E1620" s="108"/>
      <c r="F1620" s="109">
        <v>1</v>
      </c>
      <c r="G1620" s="109">
        <v>1</v>
      </c>
      <c r="H1620" s="109" t="b">
        <v>1</v>
      </c>
      <c r="I1620" s="108" t="s">
        <v>3208</v>
      </c>
      <c r="J1620" s="108" t="s">
        <v>5369</v>
      </c>
      <c r="K1620" s="110"/>
    </row>
    <row r="1621" spans="1:11" x14ac:dyDescent="0.3">
      <c r="A1621" s="108" t="s">
        <v>50</v>
      </c>
      <c r="B1621" s="108" t="s">
        <v>757</v>
      </c>
      <c r="C1621" s="110" t="s">
        <v>5370</v>
      </c>
      <c r="D1621" s="108" t="s">
        <v>757</v>
      </c>
      <c r="E1621" s="108" t="s">
        <v>3207</v>
      </c>
      <c r="F1621" s="109">
        <v>1</v>
      </c>
      <c r="G1621" s="109">
        <v>8</v>
      </c>
      <c r="H1621" s="109" t="b">
        <v>1</v>
      </c>
      <c r="I1621" s="108" t="s">
        <v>3208</v>
      </c>
      <c r="J1621" s="108" t="s">
        <v>2440</v>
      </c>
      <c r="K1621" s="110"/>
    </row>
    <row r="1622" spans="1:11" x14ac:dyDescent="0.3">
      <c r="A1622" s="108" t="s">
        <v>50</v>
      </c>
      <c r="B1622" s="108" t="s">
        <v>757</v>
      </c>
      <c r="C1622" s="110" t="s">
        <v>5370</v>
      </c>
      <c r="D1622" s="108" t="s">
        <v>757</v>
      </c>
      <c r="E1622" s="108"/>
      <c r="F1622" s="109">
        <v>2</v>
      </c>
      <c r="G1622" s="109">
        <v>8</v>
      </c>
      <c r="H1622" s="109" t="b">
        <v>1</v>
      </c>
      <c r="I1622" s="108" t="s">
        <v>3208</v>
      </c>
      <c r="J1622" s="108" t="s">
        <v>5371</v>
      </c>
      <c r="K1622" s="110"/>
    </row>
    <row r="1623" spans="1:11" x14ac:dyDescent="0.3">
      <c r="A1623" s="108" t="s">
        <v>50</v>
      </c>
      <c r="B1623" s="108" t="s">
        <v>757</v>
      </c>
      <c r="C1623" s="110" t="s">
        <v>5370</v>
      </c>
      <c r="D1623" s="108" t="s">
        <v>757</v>
      </c>
      <c r="E1623" s="108"/>
      <c r="F1623" s="109">
        <v>3</v>
      </c>
      <c r="G1623" s="109">
        <v>8</v>
      </c>
      <c r="H1623" s="109" t="b">
        <v>1</v>
      </c>
      <c r="I1623" s="108" t="s">
        <v>3208</v>
      </c>
      <c r="J1623" s="108" t="s">
        <v>5372</v>
      </c>
      <c r="K1623" s="110">
        <v>1</v>
      </c>
    </row>
    <row r="1624" spans="1:11" x14ac:dyDescent="0.3">
      <c r="A1624" s="108" t="s">
        <v>50</v>
      </c>
      <c r="B1624" s="108" t="s">
        <v>757</v>
      </c>
      <c r="C1624" s="110" t="s">
        <v>5370</v>
      </c>
      <c r="D1624" s="108" t="s">
        <v>757</v>
      </c>
      <c r="E1624" s="108"/>
      <c r="F1624" s="109">
        <v>4</v>
      </c>
      <c r="G1624" s="109">
        <v>8</v>
      </c>
      <c r="H1624" s="109" t="b">
        <v>1</v>
      </c>
      <c r="I1624" s="108" t="s">
        <v>3208</v>
      </c>
      <c r="J1624" s="108" t="s">
        <v>5373</v>
      </c>
      <c r="K1624" s="110"/>
    </row>
    <row r="1625" spans="1:11" x14ac:dyDescent="0.3">
      <c r="A1625" s="108" t="s">
        <v>50</v>
      </c>
      <c r="B1625" s="108" t="s">
        <v>757</v>
      </c>
      <c r="C1625" s="110" t="s">
        <v>5370</v>
      </c>
      <c r="D1625" s="108" t="s">
        <v>757</v>
      </c>
      <c r="E1625" s="108"/>
      <c r="F1625" s="109">
        <v>5</v>
      </c>
      <c r="G1625" s="109">
        <v>8</v>
      </c>
      <c r="H1625" s="109" t="b">
        <v>1</v>
      </c>
      <c r="I1625" s="108" t="s">
        <v>3208</v>
      </c>
      <c r="J1625" s="108" t="s">
        <v>5374</v>
      </c>
      <c r="K1625" s="110"/>
    </row>
    <row r="1626" spans="1:11" x14ac:dyDescent="0.3">
      <c r="A1626" s="108" t="s">
        <v>50</v>
      </c>
      <c r="B1626" s="108" t="s">
        <v>757</v>
      </c>
      <c r="C1626" s="110" t="s">
        <v>5370</v>
      </c>
      <c r="D1626" s="108" t="s">
        <v>757</v>
      </c>
      <c r="E1626" s="108"/>
      <c r="F1626" s="109">
        <v>6</v>
      </c>
      <c r="G1626" s="109">
        <v>8</v>
      </c>
      <c r="H1626" s="109" t="b">
        <v>1</v>
      </c>
      <c r="I1626" s="108" t="s">
        <v>3208</v>
      </c>
      <c r="J1626" s="108" t="s">
        <v>5375</v>
      </c>
      <c r="K1626" s="110">
        <v>1</v>
      </c>
    </row>
    <row r="1627" spans="1:11" x14ac:dyDescent="0.3">
      <c r="A1627" s="108" t="s">
        <v>50</v>
      </c>
      <c r="B1627" s="108" t="s">
        <v>757</v>
      </c>
      <c r="C1627" s="110" t="s">
        <v>5370</v>
      </c>
      <c r="D1627" s="108" t="s">
        <v>757</v>
      </c>
      <c r="E1627" s="108"/>
      <c r="F1627" s="109">
        <v>7</v>
      </c>
      <c r="G1627" s="109">
        <v>8</v>
      </c>
      <c r="H1627" s="109" t="b">
        <v>1</v>
      </c>
      <c r="I1627" s="108" t="s">
        <v>3208</v>
      </c>
      <c r="J1627" s="108" t="s">
        <v>5376</v>
      </c>
      <c r="K1627" s="110">
        <v>1</v>
      </c>
    </row>
    <row r="1628" spans="1:11" x14ac:dyDescent="0.3">
      <c r="A1628" s="108" t="s">
        <v>50</v>
      </c>
      <c r="B1628" s="108" t="s">
        <v>757</v>
      </c>
      <c r="C1628" s="110" t="s">
        <v>5370</v>
      </c>
      <c r="D1628" s="108" t="s">
        <v>757</v>
      </c>
      <c r="E1628" s="108"/>
      <c r="F1628" s="109">
        <v>8</v>
      </c>
      <c r="G1628" s="109">
        <v>8</v>
      </c>
      <c r="H1628" s="109" t="b">
        <v>1</v>
      </c>
      <c r="I1628" s="108" t="s">
        <v>3208</v>
      </c>
      <c r="J1628" s="108" t="s">
        <v>5377</v>
      </c>
      <c r="K1628" s="110">
        <v>1</v>
      </c>
    </row>
    <row r="1629" spans="1:11" x14ac:dyDescent="0.3">
      <c r="A1629" s="108" t="s">
        <v>50</v>
      </c>
      <c r="B1629" s="108" t="s">
        <v>546</v>
      </c>
      <c r="C1629" s="110" t="s">
        <v>5378</v>
      </c>
      <c r="D1629" s="108" t="s">
        <v>547</v>
      </c>
      <c r="E1629" s="108"/>
      <c r="F1629" s="109">
        <v>1</v>
      </c>
      <c r="G1629" s="109">
        <v>2</v>
      </c>
      <c r="H1629" s="109" t="b">
        <v>1</v>
      </c>
      <c r="I1629" s="108" t="s">
        <v>3208</v>
      </c>
      <c r="J1629" s="108" t="s">
        <v>4636</v>
      </c>
      <c r="K1629" s="110"/>
    </row>
    <row r="1630" spans="1:11" x14ac:dyDescent="0.3">
      <c r="A1630" s="108" t="s">
        <v>50</v>
      </c>
      <c r="B1630" s="108" t="s">
        <v>546</v>
      </c>
      <c r="C1630" s="110" t="s">
        <v>5378</v>
      </c>
      <c r="D1630" s="108" t="s">
        <v>547</v>
      </c>
      <c r="E1630" s="108"/>
      <c r="F1630" s="109">
        <v>2</v>
      </c>
      <c r="G1630" s="109">
        <v>2</v>
      </c>
      <c r="H1630" s="109" t="b">
        <v>1</v>
      </c>
      <c r="I1630" s="108" t="s">
        <v>3208</v>
      </c>
      <c r="J1630" s="108" t="s">
        <v>5379</v>
      </c>
      <c r="K1630" s="110"/>
    </row>
    <row r="1631" spans="1:11" x14ac:dyDescent="0.3">
      <c r="A1631" s="108" t="s">
        <v>2460</v>
      </c>
      <c r="B1631" s="108" t="s">
        <v>495</v>
      </c>
      <c r="C1631" s="110" t="s">
        <v>5380</v>
      </c>
      <c r="D1631" s="108" t="s">
        <v>1141</v>
      </c>
      <c r="E1631" s="108"/>
      <c r="F1631" s="109">
        <v>1</v>
      </c>
      <c r="G1631" s="109">
        <v>1</v>
      </c>
      <c r="H1631" s="109" t="b">
        <v>1</v>
      </c>
      <c r="I1631" s="108" t="s">
        <v>3208</v>
      </c>
      <c r="J1631" s="108" t="s">
        <v>5381</v>
      </c>
      <c r="K1631" s="110"/>
    </row>
    <row r="1632" spans="1:11" x14ac:dyDescent="0.3">
      <c r="A1632" s="108" t="s">
        <v>2460</v>
      </c>
      <c r="B1632" s="108" t="s">
        <v>1729</v>
      </c>
      <c r="C1632" s="110" t="s">
        <v>5382</v>
      </c>
      <c r="D1632" s="108" t="s">
        <v>2468</v>
      </c>
      <c r="E1632" s="108"/>
      <c r="F1632" s="109">
        <v>1</v>
      </c>
      <c r="G1632" s="109">
        <v>1</v>
      </c>
      <c r="H1632" s="109" t="b">
        <v>1</v>
      </c>
      <c r="I1632" s="108" t="s">
        <v>3208</v>
      </c>
      <c r="J1632" s="108" t="s">
        <v>5383</v>
      </c>
      <c r="K1632" s="110"/>
    </row>
    <row r="1633" spans="1:11" x14ac:dyDescent="0.3">
      <c r="A1633" s="108" t="s">
        <v>2460</v>
      </c>
      <c r="B1633" s="108" t="s">
        <v>2466</v>
      </c>
      <c r="C1633" s="110" t="s">
        <v>5384</v>
      </c>
      <c r="D1633" s="108" t="s">
        <v>2467</v>
      </c>
      <c r="E1633" s="108"/>
      <c r="F1633" s="109">
        <v>1</v>
      </c>
      <c r="G1633" s="109">
        <v>1</v>
      </c>
      <c r="H1633" s="109" t="b">
        <v>1</v>
      </c>
      <c r="I1633" s="108" t="s">
        <v>3208</v>
      </c>
      <c r="J1633" s="108" t="s">
        <v>5385</v>
      </c>
      <c r="K1633" s="110"/>
    </row>
    <row r="1634" spans="1:11" x14ac:dyDescent="0.3">
      <c r="A1634" s="108" t="s">
        <v>2460</v>
      </c>
      <c r="B1634" s="108" t="s">
        <v>2100</v>
      </c>
      <c r="C1634" s="110" t="s">
        <v>5386</v>
      </c>
      <c r="D1634" s="108" t="s">
        <v>1108</v>
      </c>
      <c r="E1634" s="108"/>
      <c r="F1634" s="109">
        <v>1</v>
      </c>
      <c r="G1634" s="109">
        <v>1</v>
      </c>
      <c r="H1634" s="109" t="b">
        <v>1</v>
      </c>
      <c r="I1634" s="108" t="s">
        <v>3208</v>
      </c>
      <c r="J1634" s="108" t="s">
        <v>5387</v>
      </c>
      <c r="K1634" s="110"/>
    </row>
    <row r="1635" spans="1:11" x14ac:dyDescent="0.3">
      <c r="A1635" s="108" t="s">
        <v>2460</v>
      </c>
      <c r="B1635" s="108" t="s">
        <v>2463</v>
      </c>
      <c r="C1635" s="110" t="s">
        <v>5388</v>
      </c>
      <c r="D1635" s="108" t="s">
        <v>2464</v>
      </c>
      <c r="E1635" s="108"/>
      <c r="F1635" s="109">
        <v>1</v>
      </c>
      <c r="G1635" s="109">
        <v>1</v>
      </c>
      <c r="H1635" s="109" t="b">
        <v>1</v>
      </c>
      <c r="I1635" s="108" t="s">
        <v>3208</v>
      </c>
      <c r="J1635" s="108" t="s">
        <v>5389</v>
      </c>
      <c r="K1635" s="110"/>
    </row>
    <row r="1636" spans="1:11" x14ac:dyDescent="0.3">
      <c r="A1636" s="108" t="s">
        <v>2460</v>
      </c>
      <c r="B1636" s="108" t="s">
        <v>525</v>
      </c>
      <c r="C1636" s="110" t="s">
        <v>5390</v>
      </c>
      <c r="D1636" s="108" t="s">
        <v>2462</v>
      </c>
      <c r="E1636" s="108"/>
      <c r="F1636" s="109">
        <v>1</v>
      </c>
      <c r="G1636" s="109">
        <v>1</v>
      </c>
      <c r="H1636" s="109" t="b">
        <v>1</v>
      </c>
      <c r="I1636" s="108" t="s">
        <v>3208</v>
      </c>
      <c r="J1636" s="108" t="s">
        <v>5391</v>
      </c>
      <c r="K1636" s="110"/>
    </row>
    <row r="1637" spans="1:11" x14ac:dyDescent="0.3">
      <c r="A1637" s="108" t="s">
        <v>2460</v>
      </c>
      <c r="B1637" s="108" t="s">
        <v>503</v>
      </c>
      <c r="C1637" s="110" t="s">
        <v>5392</v>
      </c>
      <c r="D1637" s="108" t="s">
        <v>2461</v>
      </c>
      <c r="E1637" s="108"/>
      <c r="F1637" s="109">
        <v>1</v>
      </c>
      <c r="G1637" s="109">
        <v>2</v>
      </c>
      <c r="H1637" s="109" t="b">
        <v>1</v>
      </c>
      <c r="I1637" s="108" t="s">
        <v>3208</v>
      </c>
      <c r="J1637" s="108" t="s">
        <v>5393</v>
      </c>
      <c r="K1637" s="110"/>
    </row>
    <row r="1638" spans="1:11" x14ac:dyDescent="0.3">
      <c r="A1638" s="108" t="s">
        <v>2460</v>
      </c>
      <c r="B1638" s="108" t="s">
        <v>503</v>
      </c>
      <c r="C1638" s="110" t="s">
        <v>5392</v>
      </c>
      <c r="D1638" s="108" t="s">
        <v>2461</v>
      </c>
      <c r="E1638" s="108"/>
      <c r="F1638" s="109">
        <v>2</v>
      </c>
      <c r="G1638" s="109">
        <v>2</v>
      </c>
      <c r="H1638" s="109" t="b">
        <v>1</v>
      </c>
      <c r="I1638" s="108" t="s">
        <v>3208</v>
      </c>
      <c r="J1638" s="108" t="s">
        <v>5394</v>
      </c>
      <c r="K1638" s="110"/>
    </row>
    <row r="1639" spans="1:11" x14ac:dyDescent="0.3">
      <c r="A1639" s="108" t="s">
        <v>2460</v>
      </c>
      <c r="B1639" s="108" t="s">
        <v>2465</v>
      </c>
      <c r="C1639" s="110" t="s">
        <v>5395</v>
      </c>
      <c r="D1639" s="108" t="s">
        <v>2465</v>
      </c>
      <c r="E1639" s="108"/>
      <c r="F1639" s="109">
        <v>1</v>
      </c>
      <c r="G1639" s="109">
        <v>1</v>
      </c>
      <c r="H1639" s="109" t="b">
        <v>1</v>
      </c>
      <c r="I1639" s="108" t="s">
        <v>3208</v>
      </c>
      <c r="J1639" s="108" t="s">
        <v>5396</v>
      </c>
      <c r="K1639" s="110"/>
    </row>
    <row r="1640" spans="1:11" x14ac:dyDescent="0.3">
      <c r="A1640" s="108" t="s">
        <v>2460</v>
      </c>
      <c r="B1640" s="108" t="s">
        <v>611</v>
      </c>
      <c r="C1640" s="110" t="s">
        <v>5397</v>
      </c>
      <c r="D1640" s="108" t="s">
        <v>1112</v>
      </c>
      <c r="E1640" s="108"/>
      <c r="F1640" s="109">
        <v>1</v>
      </c>
      <c r="G1640" s="109">
        <v>2</v>
      </c>
      <c r="H1640" s="109" t="b">
        <v>1</v>
      </c>
      <c r="I1640" s="108" t="s">
        <v>3208</v>
      </c>
      <c r="J1640" s="108" t="s">
        <v>5398</v>
      </c>
      <c r="K1640" s="110"/>
    </row>
    <row r="1641" spans="1:11" x14ac:dyDescent="0.3">
      <c r="A1641" s="108" t="s">
        <v>2460</v>
      </c>
      <c r="B1641" s="108" t="s">
        <v>611</v>
      </c>
      <c r="C1641" s="110" t="s">
        <v>5397</v>
      </c>
      <c r="D1641" s="108" t="s">
        <v>1112</v>
      </c>
      <c r="E1641" s="108"/>
      <c r="F1641" s="109">
        <v>2</v>
      </c>
      <c r="G1641" s="109">
        <v>2</v>
      </c>
      <c r="H1641" s="109" t="b">
        <v>1</v>
      </c>
      <c r="I1641" s="108" t="s">
        <v>3208</v>
      </c>
      <c r="J1641" s="108" t="s">
        <v>5399</v>
      </c>
      <c r="K1641" s="110"/>
    </row>
    <row r="1642" spans="1:11" x14ac:dyDescent="0.3">
      <c r="A1642" s="108" t="s">
        <v>51</v>
      </c>
      <c r="B1642" s="108" t="s">
        <v>604</v>
      </c>
      <c r="C1642" s="110" t="s">
        <v>5400</v>
      </c>
      <c r="D1642" s="108" t="s">
        <v>2484</v>
      </c>
      <c r="E1642" s="108"/>
      <c r="F1642" s="109">
        <v>1</v>
      </c>
      <c r="G1642" s="109">
        <v>1</v>
      </c>
      <c r="H1642" s="109" t="b">
        <v>1</v>
      </c>
      <c r="I1642" s="108" t="s">
        <v>3208</v>
      </c>
      <c r="J1642" s="108" t="s">
        <v>5401</v>
      </c>
      <c r="K1642" s="110"/>
    </row>
    <row r="1643" spans="1:11" x14ac:dyDescent="0.3">
      <c r="A1643" s="108" t="s">
        <v>51</v>
      </c>
      <c r="B1643" s="108" t="s">
        <v>548</v>
      </c>
      <c r="C1643" s="110" t="s">
        <v>5402</v>
      </c>
      <c r="D1643" s="108" t="s">
        <v>2482</v>
      </c>
      <c r="E1643" s="108"/>
      <c r="F1643" s="109">
        <v>1</v>
      </c>
      <c r="G1643" s="109">
        <v>1</v>
      </c>
      <c r="H1643" s="109" t="b">
        <v>1</v>
      </c>
      <c r="I1643" s="108" t="s">
        <v>3208</v>
      </c>
      <c r="J1643" s="108" t="s">
        <v>5403</v>
      </c>
      <c r="K1643" s="110"/>
    </row>
    <row r="1644" spans="1:11" x14ac:dyDescent="0.3">
      <c r="A1644" s="108" t="s">
        <v>51</v>
      </c>
      <c r="B1644" s="108" t="s">
        <v>581</v>
      </c>
      <c r="C1644" s="110" t="s">
        <v>5404</v>
      </c>
      <c r="D1644" s="108" t="s">
        <v>2483</v>
      </c>
      <c r="E1644" s="108"/>
      <c r="F1644" s="109">
        <v>1</v>
      </c>
      <c r="G1644" s="109">
        <v>1</v>
      </c>
      <c r="H1644" s="109" t="b">
        <v>1</v>
      </c>
      <c r="I1644" s="108" t="s">
        <v>3208</v>
      </c>
      <c r="J1644" s="108" t="s">
        <v>5405</v>
      </c>
      <c r="K1644" s="110"/>
    </row>
    <row r="1645" spans="1:11" x14ac:dyDescent="0.3">
      <c r="A1645" s="108" t="s">
        <v>51</v>
      </c>
      <c r="B1645" s="108" t="s">
        <v>572</v>
      </c>
      <c r="C1645" s="110" t="s">
        <v>5406</v>
      </c>
      <c r="D1645" s="108" t="s">
        <v>2485</v>
      </c>
      <c r="E1645" s="108"/>
      <c r="F1645" s="109">
        <v>1</v>
      </c>
      <c r="G1645" s="109">
        <v>1</v>
      </c>
      <c r="H1645" s="109" t="b">
        <v>1</v>
      </c>
      <c r="I1645" s="108" t="s">
        <v>3208</v>
      </c>
      <c r="J1645" s="108" t="s">
        <v>5407</v>
      </c>
      <c r="K1645" s="110"/>
    </row>
    <row r="1646" spans="1:11" x14ac:dyDescent="0.3">
      <c r="A1646" s="108" t="s">
        <v>51</v>
      </c>
      <c r="B1646" s="108" t="s">
        <v>798</v>
      </c>
      <c r="C1646" s="110" t="s">
        <v>5408</v>
      </c>
      <c r="D1646" s="108" t="s">
        <v>2486</v>
      </c>
      <c r="E1646" s="108" t="s">
        <v>3207</v>
      </c>
      <c r="F1646" s="109">
        <v>1</v>
      </c>
      <c r="G1646" s="109">
        <v>1</v>
      </c>
      <c r="H1646" s="109" t="b">
        <v>1</v>
      </c>
      <c r="I1646" s="108" t="s">
        <v>3208</v>
      </c>
      <c r="J1646" s="108" t="s">
        <v>2487</v>
      </c>
      <c r="K1646" s="110"/>
    </row>
    <row r="1647" spans="1:11" x14ac:dyDescent="0.3">
      <c r="A1647" s="108" t="s">
        <v>51</v>
      </c>
      <c r="B1647" s="108" t="s">
        <v>503</v>
      </c>
      <c r="C1647" s="110" t="s">
        <v>5409</v>
      </c>
      <c r="D1647" s="108" t="s">
        <v>2479</v>
      </c>
      <c r="E1647" s="108" t="s">
        <v>3207</v>
      </c>
      <c r="F1647" s="109">
        <v>1</v>
      </c>
      <c r="G1647" s="109">
        <v>2</v>
      </c>
      <c r="H1647" s="109" t="b">
        <v>1</v>
      </c>
      <c r="I1647" s="108" t="s">
        <v>3208</v>
      </c>
      <c r="J1647" s="108" t="s">
        <v>2480</v>
      </c>
      <c r="K1647" s="110"/>
    </row>
    <row r="1648" spans="1:11" x14ac:dyDescent="0.3">
      <c r="A1648" s="108" t="s">
        <v>51</v>
      </c>
      <c r="B1648" s="108" t="s">
        <v>503</v>
      </c>
      <c r="C1648" s="110" t="s">
        <v>5409</v>
      </c>
      <c r="D1648" s="108" t="s">
        <v>2479</v>
      </c>
      <c r="E1648" s="108"/>
      <c r="F1648" s="109">
        <v>2</v>
      </c>
      <c r="G1648" s="109">
        <v>2</v>
      </c>
      <c r="H1648" s="109" t="b">
        <v>1</v>
      </c>
      <c r="I1648" s="108" t="s">
        <v>3208</v>
      </c>
      <c r="J1648" s="108" t="s">
        <v>4416</v>
      </c>
      <c r="K1648" s="110"/>
    </row>
    <row r="1649" spans="1:11" x14ac:dyDescent="0.3">
      <c r="A1649" s="108" t="s">
        <v>51</v>
      </c>
      <c r="B1649" s="108" t="s">
        <v>544</v>
      </c>
      <c r="C1649" s="110" t="s">
        <v>5410</v>
      </c>
      <c r="D1649" s="108" t="s">
        <v>2489</v>
      </c>
      <c r="E1649" s="108"/>
      <c r="F1649" s="109">
        <v>1</v>
      </c>
      <c r="G1649" s="109">
        <v>1</v>
      </c>
      <c r="H1649" s="109" t="b">
        <v>1</v>
      </c>
      <c r="I1649" s="108" t="s">
        <v>3208</v>
      </c>
      <c r="J1649" s="108" t="s">
        <v>5411</v>
      </c>
      <c r="K1649" s="110"/>
    </row>
    <row r="1650" spans="1:11" x14ac:dyDescent="0.3">
      <c r="A1650" s="108" t="s">
        <v>51</v>
      </c>
      <c r="B1650" s="108" t="s">
        <v>757</v>
      </c>
      <c r="C1650" s="110" t="s">
        <v>5412</v>
      </c>
      <c r="D1650" s="108" t="s">
        <v>2477</v>
      </c>
      <c r="E1650" s="108" t="s">
        <v>3207</v>
      </c>
      <c r="F1650" s="109">
        <v>1</v>
      </c>
      <c r="G1650" s="109">
        <v>2</v>
      </c>
      <c r="H1650" s="109" t="b">
        <v>1</v>
      </c>
      <c r="I1650" s="108" t="s">
        <v>3208</v>
      </c>
      <c r="J1650" s="108" t="s">
        <v>2478</v>
      </c>
      <c r="K1650" s="110"/>
    </row>
    <row r="1651" spans="1:11" x14ac:dyDescent="0.3">
      <c r="A1651" s="108" t="s">
        <v>51</v>
      </c>
      <c r="B1651" s="108" t="s">
        <v>757</v>
      </c>
      <c r="C1651" s="110" t="s">
        <v>5412</v>
      </c>
      <c r="D1651" s="108" t="s">
        <v>2477</v>
      </c>
      <c r="E1651" s="108"/>
      <c r="F1651" s="109">
        <v>2</v>
      </c>
      <c r="G1651" s="109">
        <v>2</v>
      </c>
      <c r="H1651" s="109" t="b">
        <v>1</v>
      </c>
      <c r="I1651" s="108" t="s">
        <v>3208</v>
      </c>
      <c r="J1651" s="108" t="s">
        <v>5413</v>
      </c>
      <c r="K1651" s="110">
        <v>1</v>
      </c>
    </row>
    <row r="1652" spans="1:11" x14ac:dyDescent="0.3">
      <c r="A1652" s="108" t="s">
        <v>51</v>
      </c>
      <c r="B1652" s="108" t="s">
        <v>746</v>
      </c>
      <c r="C1652" s="110" t="s">
        <v>5414</v>
      </c>
      <c r="D1652" s="108" t="s">
        <v>2488</v>
      </c>
      <c r="E1652" s="108"/>
      <c r="F1652" s="109">
        <v>1</v>
      </c>
      <c r="G1652" s="109">
        <v>1</v>
      </c>
      <c r="H1652" s="109" t="b">
        <v>1</v>
      </c>
      <c r="I1652" s="108" t="s">
        <v>3208</v>
      </c>
      <c r="J1652" s="108" t="s">
        <v>5415</v>
      </c>
      <c r="K1652" s="110"/>
    </row>
    <row r="1653" spans="1:11" x14ac:dyDescent="0.3">
      <c r="A1653" s="108" t="s">
        <v>51</v>
      </c>
      <c r="B1653" s="108" t="s">
        <v>583</v>
      </c>
      <c r="C1653" s="110" t="s">
        <v>5416</v>
      </c>
      <c r="D1653" s="108" t="s">
        <v>620</v>
      </c>
      <c r="E1653" s="108"/>
      <c r="F1653" s="109">
        <v>1</v>
      </c>
      <c r="G1653" s="109">
        <v>1</v>
      </c>
      <c r="H1653" s="109" t="b">
        <v>1</v>
      </c>
      <c r="I1653" s="108" t="s">
        <v>3208</v>
      </c>
      <c r="J1653" s="108" t="s">
        <v>5417</v>
      </c>
      <c r="K1653" s="110"/>
    </row>
    <row r="1654" spans="1:11" x14ac:dyDescent="0.3">
      <c r="A1654" s="108" t="s">
        <v>51</v>
      </c>
      <c r="B1654" s="108" t="s">
        <v>630</v>
      </c>
      <c r="C1654" s="110" t="s">
        <v>5418</v>
      </c>
      <c r="D1654" s="108" t="s">
        <v>2481</v>
      </c>
      <c r="E1654" s="108"/>
      <c r="F1654" s="109">
        <v>1</v>
      </c>
      <c r="G1654" s="109">
        <v>2</v>
      </c>
      <c r="H1654" s="109" t="b">
        <v>1</v>
      </c>
      <c r="I1654" s="108" t="s">
        <v>3208</v>
      </c>
      <c r="J1654" s="108" t="s">
        <v>5419</v>
      </c>
      <c r="K1654" s="110"/>
    </row>
    <row r="1655" spans="1:11" x14ac:dyDescent="0.3">
      <c r="A1655" s="108" t="s">
        <v>51</v>
      </c>
      <c r="B1655" s="108" t="s">
        <v>630</v>
      </c>
      <c r="C1655" s="110" t="s">
        <v>5418</v>
      </c>
      <c r="D1655" s="108" t="s">
        <v>2481</v>
      </c>
      <c r="E1655" s="108"/>
      <c r="F1655" s="109">
        <v>2</v>
      </c>
      <c r="G1655" s="109">
        <v>2</v>
      </c>
      <c r="H1655" s="109" t="b">
        <v>1</v>
      </c>
      <c r="I1655" s="108" t="s">
        <v>3208</v>
      </c>
      <c r="J1655" s="108" t="s">
        <v>5420</v>
      </c>
      <c r="K1655" s="110"/>
    </row>
    <row r="1656" spans="1:11" x14ac:dyDescent="0.3">
      <c r="A1656" s="108" t="s">
        <v>2492</v>
      </c>
      <c r="B1656" s="108" t="s">
        <v>1729</v>
      </c>
      <c r="C1656" s="110" t="s">
        <v>5421</v>
      </c>
      <c r="D1656" s="108" t="s">
        <v>2498</v>
      </c>
      <c r="E1656" s="108"/>
      <c r="F1656" s="109">
        <v>1</v>
      </c>
      <c r="G1656" s="109">
        <v>1</v>
      </c>
      <c r="H1656" s="109" t="b">
        <v>1</v>
      </c>
      <c r="I1656" s="108" t="s">
        <v>3208</v>
      </c>
      <c r="J1656" s="108" t="s">
        <v>5422</v>
      </c>
      <c r="K1656" s="110"/>
    </row>
    <row r="1657" spans="1:11" x14ac:dyDescent="0.3">
      <c r="A1657" s="108" t="s">
        <v>2492</v>
      </c>
      <c r="B1657" s="108" t="s">
        <v>665</v>
      </c>
      <c r="C1657" s="110" t="s">
        <v>5423</v>
      </c>
      <c r="D1657" s="108" t="s">
        <v>2493</v>
      </c>
      <c r="E1657" s="108"/>
      <c r="F1657" s="109">
        <v>1</v>
      </c>
      <c r="G1657" s="109">
        <v>2</v>
      </c>
      <c r="H1657" s="109" t="b">
        <v>1</v>
      </c>
      <c r="I1657" s="108" t="s">
        <v>3208</v>
      </c>
      <c r="J1657" s="108" t="s">
        <v>5424</v>
      </c>
      <c r="K1657" s="110"/>
    </row>
    <row r="1658" spans="1:11" x14ac:dyDescent="0.3">
      <c r="A1658" s="108" t="s">
        <v>2492</v>
      </c>
      <c r="B1658" s="108" t="s">
        <v>665</v>
      </c>
      <c r="C1658" s="110" t="s">
        <v>5423</v>
      </c>
      <c r="D1658" s="108" t="s">
        <v>2493</v>
      </c>
      <c r="E1658" s="108"/>
      <c r="F1658" s="109">
        <v>2</v>
      </c>
      <c r="G1658" s="109">
        <v>2</v>
      </c>
      <c r="H1658" s="109" t="b">
        <v>1</v>
      </c>
      <c r="I1658" s="108" t="s">
        <v>3208</v>
      </c>
      <c r="J1658" s="108" t="s">
        <v>5425</v>
      </c>
      <c r="K1658" s="110"/>
    </row>
    <row r="1659" spans="1:11" x14ac:dyDescent="0.3">
      <c r="A1659" s="108" t="s">
        <v>2492</v>
      </c>
      <c r="B1659" s="108" t="s">
        <v>679</v>
      </c>
      <c r="C1659" s="110" t="s">
        <v>5426</v>
      </c>
      <c r="D1659" s="108" t="s">
        <v>1110</v>
      </c>
      <c r="E1659" s="108"/>
      <c r="F1659" s="109">
        <v>1</v>
      </c>
      <c r="G1659" s="109">
        <v>1</v>
      </c>
      <c r="H1659" s="109" t="b">
        <v>1</v>
      </c>
      <c r="I1659" s="108" t="s">
        <v>3208</v>
      </c>
      <c r="J1659" s="108" t="s">
        <v>5427</v>
      </c>
      <c r="K1659" s="110"/>
    </row>
    <row r="1660" spans="1:11" x14ac:dyDescent="0.3">
      <c r="A1660" s="108" t="s">
        <v>2492</v>
      </c>
      <c r="B1660" s="108" t="s">
        <v>749</v>
      </c>
      <c r="C1660" s="110" t="s">
        <v>5428</v>
      </c>
      <c r="D1660" s="108" t="s">
        <v>2495</v>
      </c>
      <c r="E1660" s="108"/>
      <c r="F1660" s="109">
        <v>1</v>
      </c>
      <c r="G1660" s="109">
        <v>1</v>
      </c>
      <c r="H1660" s="109" t="b">
        <v>1</v>
      </c>
      <c r="I1660" s="108" t="s">
        <v>3208</v>
      </c>
      <c r="J1660" s="108" t="s">
        <v>5429</v>
      </c>
      <c r="K1660" s="110"/>
    </row>
    <row r="1661" spans="1:11" x14ac:dyDescent="0.3">
      <c r="A1661" s="108" t="s">
        <v>2492</v>
      </c>
      <c r="B1661" s="108" t="s">
        <v>562</v>
      </c>
      <c r="C1661" s="110" t="s">
        <v>5430</v>
      </c>
      <c r="D1661" s="108" t="s">
        <v>2499</v>
      </c>
      <c r="E1661" s="108"/>
      <c r="F1661" s="109">
        <v>1</v>
      </c>
      <c r="G1661" s="109">
        <v>1</v>
      </c>
      <c r="H1661" s="109" t="b">
        <v>1</v>
      </c>
      <c r="I1661" s="108" t="s">
        <v>3208</v>
      </c>
      <c r="J1661" s="108" t="s">
        <v>5431</v>
      </c>
      <c r="K1661" s="110"/>
    </row>
    <row r="1662" spans="1:11" x14ac:dyDescent="0.3">
      <c r="A1662" s="108" t="s">
        <v>2492</v>
      </c>
      <c r="B1662" s="108" t="s">
        <v>794</v>
      </c>
      <c r="C1662" s="110" t="s">
        <v>5432</v>
      </c>
      <c r="D1662" s="108" t="s">
        <v>2494</v>
      </c>
      <c r="E1662" s="108"/>
      <c r="F1662" s="109">
        <v>1</v>
      </c>
      <c r="G1662" s="109">
        <v>2</v>
      </c>
      <c r="H1662" s="109" t="b">
        <v>1</v>
      </c>
      <c r="I1662" s="108" t="s">
        <v>3208</v>
      </c>
      <c r="J1662" s="108" t="s">
        <v>1798</v>
      </c>
      <c r="K1662" s="110"/>
    </row>
    <row r="1663" spans="1:11" x14ac:dyDescent="0.3">
      <c r="A1663" s="108" t="s">
        <v>2492</v>
      </c>
      <c r="B1663" s="108" t="s">
        <v>794</v>
      </c>
      <c r="C1663" s="110" t="s">
        <v>5432</v>
      </c>
      <c r="D1663" s="108" t="s">
        <v>2494</v>
      </c>
      <c r="E1663" s="108"/>
      <c r="F1663" s="109">
        <v>2</v>
      </c>
      <c r="G1663" s="109">
        <v>2</v>
      </c>
      <c r="H1663" s="109" t="b">
        <v>1</v>
      </c>
      <c r="I1663" s="108" t="s">
        <v>3208</v>
      </c>
      <c r="J1663" s="108" t="s">
        <v>5354</v>
      </c>
      <c r="K1663" s="110"/>
    </row>
    <row r="1664" spans="1:11" x14ac:dyDescent="0.3">
      <c r="A1664" s="108" t="s">
        <v>2492</v>
      </c>
      <c r="B1664" s="108" t="s">
        <v>1440</v>
      </c>
      <c r="C1664" s="110" t="s">
        <v>5433</v>
      </c>
      <c r="D1664" s="108" t="s">
        <v>1877</v>
      </c>
      <c r="E1664" s="108"/>
      <c r="F1664" s="109">
        <v>1</v>
      </c>
      <c r="G1664" s="109">
        <v>3</v>
      </c>
      <c r="H1664" s="109" t="b">
        <v>1</v>
      </c>
      <c r="I1664" s="108" t="s">
        <v>3208</v>
      </c>
      <c r="J1664" s="108" t="s">
        <v>5434</v>
      </c>
      <c r="K1664" s="110"/>
    </row>
    <row r="1665" spans="1:11" x14ac:dyDescent="0.3">
      <c r="A1665" s="108" t="s">
        <v>2492</v>
      </c>
      <c r="B1665" s="108" t="s">
        <v>1440</v>
      </c>
      <c r="C1665" s="110" t="s">
        <v>5433</v>
      </c>
      <c r="D1665" s="108" t="s">
        <v>1877</v>
      </c>
      <c r="E1665" s="108"/>
      <c r="F1665" s="109">
        <v>2</v>
      </c>
      <c r="G1665" s="109">
        <v>3</v>
      </c>
      <c r="H1665" s="109" t="b">
        <v>1</v>
      </c>
      <c r="I1665" s="108" t="s">
        <v>3208</v>
      </c>
      <c r="J1665" s="108" t="s">
        <v>5435</v>
      </c>
      <c r="K1665" s="110"/>
    </row>
    <row r="1666" spans="1:11" x14ac:dyDescent="0.3">
      <c r="A1666" s="108" t="s">
        <v>2492</v>
      </c>
      <c r="B1666" s="108" t="s">
        <v>1440</v>
      </c>
      <c r="C1666" s="110" t="s">
        <v>5433</v>
      </c>
      <c r="D1666" s="108" t="s">
        <v>1877</v>
      </c>
      <c r="E1666" s="108"/>
      <c r="F1666" s="109">
        <v>3</v>
      </c>
      <c r="G1666" s="109">
        <v>3</v>
      </c>
      <c r="H1666" s="109" t="b">
        <v>1</v>
      </c>
      <c r="I1666" s="108" t="s">
        <v>3208</v>
      </c>
      <c r="J1666" s="108" t="s">
        <v>5436</v>
      </c>
      <c r="K1666" s="110"/>
    </row>
    <row r="1667" spans="1:11" x14ac:dyDescent="0.3">
      <c r="A1667" s="108" t="s">
        <v>2492</v>
      </c>
      <c r="B1667" s="108" t="s">
        <v>533</v>
      </c>
      <c r="C1667" s="110" t="s">
        <v>5437</v>
      </c>
      <c r="D1667" s="108" t="s">
        <v>2497</v>
      </c>
      <c r="E1667" s="108"/>
      <c r="F1667" s="109">
        <v>1</v>
      </c>
      <c r="G1667" s="109">
        <v>1</v>
      </c>
      <c r="H1667" s="109" t="b">
        <v>1</v>
      </c>
      <c r="I1667" s="108" t="s">
        <v>3208</v>
      </c>
      <c r="J1667" s="108" t="s">
        <v>5438</v>
      </c>
      <c r="K1667" s="110"/>
    </row>
    <row r="1668" spans="1:11" x14ac:dyDescent="0.3">
      <c r="A1668" s="108" t="s">
        <v>2492</v>
      </c>
      <c r="B1668" s="108" t="s">
        <v>583</v>
      </c>
      <c r="C1668" s="110" t="s">
        <v>5439</v>
      </c>
      <c r="D1668" s="108" t="s">
        <v>555</v>
      </c>
      <c r="E1668" s="108" t="s">
        <v>3207</v>
      </c>
      <c r="F1668" s="109">
        <v>1</v>
      </c>
      <c r="G1668" s="109">
        <v>1</v>
      </c>
      <c r="H1668" s="109" t="b">
        <v>1</v>
      </c>
      <c r="I1668" s="108" t="s">
        <v>3208</v>
      </c>
      <c r="J1668" s="108" t="s">
        <v>2503</v>
      </c>
      <c r="K1668" s="110"/>
    </row>
    <row r="1669" spans="1:11" x14ac:dyDescent="0.3">
      <c r="A1669" s="108" t="s">
        <v>2492</v>
      </c>
      <c r="B1669" s="108" t="s">
        <v>1771</v>
      </c>
      <c r="C1669" s="110" t="s">
        <v>5440</v>
      </c>
      <c r="D1669" s="108" t="s">
        <v>2496</v>
      </c>
      <c r="E1669" s="108"/>
      <c r="F1669" s="109">
        <v>1</v>
      </c>
      <c r="G1669" s="109">
        <v>1</v>
      </c>
      <c r="H1669" s="109" t="b">
        <v>1</v>
      </c>
      <c r="I1669" s="108" t="s">
        <v>3208</v>
      </c>
      <c r="J1669" s="108" t="s">
        <v>5441</v>
      </c>
      <c r="K1669" s="110"/>
    </row>
    <row r="1670" spans="1:11" x14ac:dyDescent="0.3">
      <c r="A1670" s="108" t="s">
        <v>2508</v>
      </c>
      <c r="B1670" s="108" t="s">
        <v>679</v>
      </c>
      <c r="C1670" s="110" t="s">
        <v>5442</v>
      </c>
      <c r="D1670" s="108" t="s">
        <v>2509</v>
      </c>
      <c r="E1670" s="108"/>
      <c r="F1670" s="109">
        <v>1</v>
      </c>
      <c r="G1670" s="109">
        <v>2</v>
      </c>
      <c r="H1670" s="109" t="b">
        <v>1</v>
      </c>
      <c r="I1670" s="108" t="s">
        <v>3208</v>
      </c>
      <c r="J1670" s="108" t="s">
        <v>5443</v>
      </c>
      <c r="K1670" s="110"/>
    </row>
    <row r="1671" spans="1:11" x14ac:dyDescent="0.3">
      <c r="A1671" s="108" t="s">
        <v>2508</v>
      </c>
      <c r="B1671" s="108" t="s">
        <v>679</v>
      </c>
      <c r="C1671" s="110" t="s">
        <v>5442</v>
      </c>
      <c r="D1671" s="108" t="s">
        <v>2509</v>
      </c>
      <c r="E1671" s="108"/>
      <c r="F1671" s="109">
        <v>2</v>
      </c>
      <c r="G1671" s="109">
        <v>2</v>
      </c>
      <c r="H1671" s="109" t="b">
        <v>1</v>
      </c>
      <c r="I1671" s="108" t="s">
        <v>3208</v>
      </c>
      <c r="J1671" s="108" t="s">
        <v>5444</v>
      </c>
      <c r="K1671" s="110"/>
    </row>
    <row r="1672" spans="1:11" x14ac:dyDescent="0.3">
      <c r="A1672" s="108" t="s">
        <v>2508</v>
      </c>
      <c r="B1672" s="108" t="s">
        <v>920</v>
      </c>
      <c r="C1672" s="110" t="s">
        <v>5445</v>
      </c>
      <c r="D1672" s="108" t="s">
        <v>2511</v>
      </c>
      <c r="E1672" s="108"/>
      <c r="F1672" s="109">
        <v>1</v>
      </c>
      <c r="G1672" s="109">
        <v>1</v>
      </c>
      <c r="H1672" s="109" t="b">
        <v>1</v>
      </c>
      <c r="I1672" s="108" t="s">
        <v>3208</v>
      </c>
      <c r="J1672" s="108" t="s">
        <v>5446</v>
      </c>
      <c r="K1672" s="110"/>
    </row>
    <row r="1673" spans="1:11" x14ac:dyDescent="0.3">
      <c r="A1673" s="108" t="s">
        <v>2508</v>
      </c>
      <c r="B1673" s="108" t="s">
        <v>562</v>
      </c>
      <c r="C1673" s="110" t="s">
        <v>5447</v>
      </c>
      <c r="D1673" s="108" t="s">
        <v>2510</v>
      </c>
      <c r="E1673" s="108"/>
      <c r="F1673" s="109">
        <v>1</v>
      </c>
      <c r="G1673" s="109">
        <v>2</v>
      </c>
      <c r="H1673" s="109" t="b">
        <v>1</v>
      </c>
      <c r="I1673" s="108" t="s">
        <v>3208</v>
      </c>
      <c r="J1673" s="108" t="s">
        <v>5448</v>
      </c>
      <c r="K1673" s="110"/>
    </row>
    <row r="1674" spans="1:11" x14ac:dyDescent="0.3">
      <c r="A1674" s="108" t="s">
        <v>2508</v>
      </c>
      <c r="B1674" s="108" t="s">
        <v>562</v>
      </c>
      <c r="C1674" s="110" t="s">
        <v>5447</v>
      </c>
      <c r="D1674" s="108" t="s">
        <v>2510</v>
      </c>
      <c r="E1674" s="108"/>
      <c r="F1674" s="109">
        <v>2</v>
      </c>
      <c r="G1674" s="109">
        <v>2</v>
      </c>
      <c r="H1674" s="109" t="b">
        <v>1</v>
      </c>
      <c r="I1674" s="108" t="s">
        <v>3208</v>
      </c>
      <c r="J1674" s="108" t="s">
        <v>5449</v>
      </c>
      <c r="K1674" s="110"/>
    </row>
    <row r="1675" spans="1:11" x14ac:dyDescent="0.3">
      <c r="A1675" s="108" t="s">
        <v>2508</v>
      </c>
      <c r="B1675" s="108" t="s">
        <v>522</v>
      </c>
      <c r="C1675" s="110" t="s">
        <v>5450</v>
      </c>
      <c r="D1675" s="108" t="s">
        <v>2524</v>
      </c>
      <c r="E1675" s="108" t="s">
        <v>3207</v>
      </c>
      <c r="F1675" s="109">
        <v>1</v>
      </c>
      <c r="G1675" s="109">
        <v>1</v>
      </c>
      <c r="H1675" s="109" t="b">
        <v>1</v>
      </c>
      <c r="I1675" s="108" t="s">
        <v>3208</v>
      </c>
      <c r="J1675" s="108" t="s">
        <v>2525</v>
      </c>
      <c r="K1675" s="110"/>
    </row>
    <row r="1676" spans="1:11" x14ac:dyDescent="0.3">
      <c r="A1676" s="108" t="s">
        <v>2508</v>
      </c>
      <c r="B1676" s="108" t="s">
        <v>525</v>
      </c>
      <c r="C1676" s="110" t="s">
        <v>5451</v>
      </c>
      <c r="D1676" s="108" t="s">
        <v>1777</v>
      </c>
      <c r="E1676" s="108"/>
      <c r="F1676" s="109">
        <v>1</v>
      </c>
      <c r="G1676" s="109">
        <v>3</v>
      </c>
      <c r="H1676" s="109" t="b">
        <v>1</v>
      </c>
      <c r="I1676" s="108" t="s">
        <v>3208</v>
      </c>
      <c r="J1676" s="108" t="s">
        <v>5452</v>
      </c>
      <c r="K1676" s="110"/>
    </row>
    <row r="1677" spans="1:11" x14ac:dyDescent="0.3">
      <c r="A1677" s="108" t="s">
        <v>2508</v>
      </c>
      <c r="B1677" s="108" t="s">
        <v>525</v>
      </c>
      <c r="C1677" s="110" t="s">
        <v>5451</v>
      </c>
      <c r="D1677" s="108" t="s">
        <v>1777</v>
      </c>
      <c r="E1677" s="108"/>
      <c r="F1677" s="109">
        <v>2</v>
      </c>
      <c r="G1677" s="109">
        <v>3</v>
      </c>
      <c r="H1677" s="109" t="b">
        <v>1</v>
      </c>
      <c r="I1677" s="108" t="s">
        <v>3208</v>
      </c>
      <c r="J1677" s="108" t="s">
        <v>5453</v>
      </c>
      <c r="K1677" s="110"/>
    </row>
    <row r="1678" spans="1:11" x14ac:dyDescent="0.3">
      <c r="A1678" s="108" t="s">
        <v>2508</v>
      </c>
      <c r="B1678" s="108" t="s">
        <v>525</v>
      </c>
      <c r="C1678" s="110" t="s">
        <v>5451</v>
      </c>
      <c r="D1678" s="108" t="s">
        <v>1777</v>
      </c>
      <c r="E1678" s="108"/>
      <c r="F1678" s="109">
        <v>3</v>
      </c>
      <c r="G1678" s="109">
        <v>3</v>
      </c>
      <c r="H1678" s="109" t="b">
        <v>1</v>
      </c>
      <c r="I1678" s="108" t="s">
        <v>3208</v>
      </c>
      <c r="J1678" s="108" t="s">
        <v>5454</v>
      </c>
      <c r="K1678" s="110"/>
    </row>
    <row r="1679" spans="1:11" x14ac:dyDescent="0.3">
      <c r="A1679" s="108" t="s">
        <v>2508</v>
      </c>
      <c r="B1679" s="108" t="s">
        <v>1290</v>
      </c>
      <c r="C1679" s="110" t="s">
        <v>5455</v>
      </c>
      <c r="D1679" s="108" t="s">
        <v>855</v>
      </c>
      <c r="E1679" s="108"/>
      <c r="F1679" s="109">
        <v>1</v>
      </c>
      <c r="G1679" s="109">
        <v>1</v>
      </c>
      <c r="H1679" s="109" t="b">
        <v>1</v>
      </c>
      <c r="I1679" s="108" t="s">
        <v>3208</v>
      </c>
      <c r="J1679" s="108" t="s">
        <v>5456</v>
      </c>
      <c r="K1679" s="110"/>
    </row>
    <row r="1680" spans="1:11" x14ac:dyDescent="0.3">
      <c r="A1680" s="108" t="s">
        <v>2508</v>
      </c>
      <c r="B1680" s="108" t="s">
        <v>533</v>
      </c>
      <c r="C1680" s="110" t="s">
        <v>5457</v>
      </c>
      <c r="D1680" s="108" t="s">
        <v>1073</v>
      </c>
      <c r="E1680" s="108"/>
      <c r="F1680" s="109">
        <v>1</v>
      </c>
      <c r="G1680" s="109">
        <v>2</v>
      </c>
      <c r="H1680" s="109" t="b">
        <v>1</v>
      </c>
      <c r="I1680" s="108" t="s">
        <v>3208</v>
      </c>
      <c r="J1680" s="108" t="s">
        <v>2278</v>
      </c>
      <c r="K1680" s="110"/>
    </row>
    <row r="1681" spans="1:11" x14ac:dyDescent="0.3">
      <c r="A1681" s="108" t="s">
        <v>2508</v>
      </c>
      <c r="B1681" s="108" t="s">
        <v>533</v>
      </c>
      <c r="C1681" s="110" t="s">
        <v>5457</v>
      </c>
      <c r="D1681" s="108" t="s">
        <v>1073</v>
      </c>
      <c r="E1681" s="108"/>
      <c r="F1681" s="109">
        <v>2</v>
      </c>
      <c r="G1681" s="109">
        <v>2</v>
      </c>
      <c r="H1681" s="109" t="b">
        <v>1</v>
      </c>
      <c r="I1681" s="108" t="s">
        <v>3208</v>
      </c>
      <c r="J1681" s="108" t="s">
        <v>5458</v>
      </c>
      <c r="K1681" s="110"/>
    </row>
    <row r="1682" spans="1:11" x14ac:dyDescent="0.3">
      <c r="A1682" s="108" t="s">
        <v>2508</v>
      </c>
      <c r="B1682" s="108" t="s">
        <v>501</v>
      </c>
      <c r="C1682" s="110" t="s">
        <v>5459</v>
      </c>
      <c r="D1682" s="108" t="s">
        <v>2513</v>
      </c>
      <c r="E1682" s="108" t="s">
        <v>3207</v>
      </c>
      <c r="F1682" s="109">
        <v>1</v>
      </c>
      <c r="G1682" s="109">
        <v>1</v>
      </c>
      <c r="H1682" s="109" t="b">
        <v>1</v>
      </c>
      <c r="I1682" s="108" t="s">
        <v>3208</v>
      </c>
      <c r="J1682" s="108" t="s">
        <v>2514</v>
      </c>
      <c r="K1682" s="110"/>
    </row>
    <row r="1683" spans="1:11" x14ac:dyDescent="0.3">
      <c r="A1683" s="108" t="s">
        <v>2508</v>
      </c>
      <c r="B1683" s="108" t="s">
        <v>1519</v>
      </c>
      <c r="C1683" s="110" t="s">
        <v>5460</v>
      </c>
      <c r="D1683" s="108" t="s">
        <v>1031</v>
      </c>
      <c r="E1683" s="108" t="s">
        <v>3207</v>
      </c>
      <c r="F1683" s="109">
        <v>1</v>
      </c>
      <c r="G1683" s="109">
        <v>1</v>
      </c>
      <c r="H1683" s="109" t="b">
        <v>1</v>
      </c>
      <c r="I1683" s="108" t="s">
        <v>3208</v>
      </c>
      <c r="J1683" s="108" t="s">
        <v>2512</v>
      </c>
      <c r="K1683" s="110"/>
    </row>
    <row r="1684" spans="1:11" x14ac:dyDescent="0.3">
      <c r="A1684" s="108" t="s">
        <v>2526</v>
      </c>
      <c r="B1684" s="108" t="s">
        <v>495</v>
      </c>
      <c r="C1684" s="110" t="s">
        <v>5461</v>
      </c>
      <c r="D1684" s="108" t="s">
        <v>2527</v>
      </c>
      <c r="E1684" s="108" t="s">
        <v>3207</v>
      </c>
      <c r="F1684" s="109">
        <v>1</v>
      </c>
      <c r="G1684" s="109">
        <v>3</v>
      </c>
      <c r="H1684" s="109" t="b">
        <v>1</v>
      </c>
      <c r="I1684" s="108" t="s">
        <v>3208</v>
      </c>
      <c r="J1684" s="108" t="s">
        <v>2528</v>
      </c>
      <c r="K1684" s="110"/>
    </row>
    <row r="1685" spans="1:11" x14ac:dyDescent="0.3">
      <c r="A1685" s="108" t="s">
        <v>2526</v>
      </c>
      <c r="B1685" s="108" t="s">
        <v>495</v>
      </c>
      <c r="C1685" s="110" t="s">
        <v>5461</v>
      </c>
      <c r="D1685" s="108" t="s">
        <v>2527</v>
      </c>
      <c r="E1685" s="108"/>
      <c r="F1685" s="109">
        <v>2</v>
      </c>
      <c r="G1685" s="109">
        <v>3</v>
      </c>
      <c r="H1685" s="109" t="b">
        <v>1</v>
      </c>
      <c r="I1685" s="108" t="s">
        <v>3208</v>
      </c>
      <c r="J1685" s="108" t="s">
        <v>5462</v>
      </c>
      <c r="K1685" s="110"/>
    </row>
    <row r="1686" spans="1:11" x14ac:dyDescent="0.3">
      <c r="A1686" s="108" t="s">
        <v>2526</v>
      </c>
      <c r="B1686" s="108" t="s">
        <v>495</v>
      </c>
      <c r="C1686" s="110" t="s">
        <v>5461</v>
      </c>
      <c r="D1686" s="108" t="s">
        <v>2527</v>
      </c>
      <c r="E1686" s="108"/>
      <c r="F1686" s="109">
        <v>3</v>
      </c>
      <c r="G1686" s="109">
        <v>3</v>
      </c>
      <c r="H1686" s="109" t="b">
        <v>1</v>
      </c>
      <c r="I1686" s="108" t="s">
        <v>3208</v>
      </c>
      <c r="J1686" s="108" t="s">
        <v>5463</v>
      </c>
      <c r="K1686" s="110"/>
    </row>
    <row r="1687" spans="1:11" x14ac:dyDescent="0.3">
      <c r="A1687" s="108" t="s">
        <v>2526</v>
      </c>
      <c r="B1687" s="108" t="s">
        <v>679</v>
      </c>
      <c r="C1687" s="110" t="s">
        <v>5464</v>
      </c>
      <c r="D1687" s="108" t="s">
        <v>2531</v>
      </c>
      <c r="E1687" s="108" t="s">
        <v>3207</v>
      </c>
      <c r="F1687" s="109">
        <v>1</v>
      </c>
      <c r="G1687" s="109">
        <v>2</v>
      </c>
      <c r="H1687" s="109" t="b">
        <v>1</v>
      </c>
      <c r="I1687" s="108" t="s">
        <v>3208</v>
      </c>
      <c r="J1687" s="108" t="s">
        <v>5465</v>
      </c>
      <c r="K1687" s="110"/>
    </row>
    <row r="1688" spans="1:11" x14ac:dyDescent="0.3">
      <c r="A1688" s="108" t="s">
        <v>2526</v>
      </c>
      <c r="B1688" s="108" t="s">
        <v>679</v>
      </c>
      <c r="C1688" s="110" t="s">
        <v>5464</v>
      </c>
      <c r="D1688" s="108" t="s">
        <v>2531</v>
      </c>
      <c r="E1688" s="108"/>
      <c r="F1688" s="109">
        <v>2</v>
      </c>
      <c r="G1688" s="109">
        <v>2</v>
      </c>
      <c r="H1688" s="109" t="b">
        <v>1</v>
      </c>
      <c r="I1688" s="108" t="s">
        <v>3208</v>
      </c>
      <c r="J1688" s="108" t="s">
        <v>5466</v>
      </c>
      <c r="K1688" s="110"/>
    </row>
    <row r="1689" spans="1:11" x14ac:dyDescent="0.3">
      <c r="A1689" s="108" t="s">
        <v>2526</v>
      </c>
      <c r="B1689" s="108" t="s">
        <v>794</v>
      </c>
      <c r="C1689" s="110" t="s">
        <v>5467</v>
      </c>
      <c r="D1689" s="108" t="s">
        <v>1031</v>
      </c>
      <c r="E1689" s="108"/>
      <c r="F1689" s="109">
        <v>1</v>
      </c>
      <c r="G1689" s="109">
        <v>1</v>
      </c>
      <c r="H1689" s="109" t="b">
        <v>1</v>
      </c>
      <c r="I1689" s="108" t="s">
        <v>3208</v>
      </c>
      <c r="J1689" s="108" t="s">
        <v>5468</v>
      </c>
      <c r="K1689" s="110"/>
    </row>
    <row r="1690" spans="1:11" x14ac:dyDescent="0.3">
      <c r="A1690" s="108" t="s">
        <v>2526</v>
      </c>
      <c r="B1690" s="108" t="s">
        <v>503</v>
      </c>
      <c r="C1690" s="110" t="s">
        <v>5469</v>
      </c>
      <c r="D1690" s="108" t="s">
        <v>874</v>
      </c>
      <c r="E1690" s="108"/>
      <c r="F1690" s="109">
        <v>1</v>
      </c>
      <c r="G1690" s="109">
        <v>3</v>
      </c>
      <c r="H1690" s="109" t="b">
        <v>1</v>
      </c>
      <c r="I1690" s="108" t="s">
        <v>3208</v>
      </c>
      <c r="J1690" s="108" t="s">
        <v>5470</v>
      </c>
      <c r="K1690" s="110"/>
    </row>
    <row r="1691" spans="1:11" x14ac:dyDescent="0.3">
      <c r="A1691" s="108" t="s">
        <v>2526</v>
      </c>
      <c r="B1691" s="108" t="s">
        <v>503</v>
      </c>
      <c r="C1691" s="110" t="s">
        <v>5469</v>
      </c>
      <c r="D1691" s="108" t="s">
        <v>874</v>
      </c>
      <c r="E1691" s="108"/>
      <c r="F1691" s="109">
        <v>2</v>
      </c>
      <c r="G1691" s="109">
        <v>3</v>
      </c>
      <c r="H1691" s="109" t="b">
        <v>1</v>
      </c>
      <c r="I1691" s="108" t="s">
        <v>3208</v>
      </c>
      <c r="J1691" s="108" t="s">
        <v>5471</v>
      </c>
      <c r="K1691" s="110"/>
    </row>
    <row r="1692" spans="1:11" x14ac:dyDescent="0.3">
      <c r="A1692" s="108" t="s">
        <v>2526</v>
      </c>
      <c r="B1692" s="108" t="s">
        <v>503</v>
      </c>
      <c r="C1692" s="110" t="s">
        <v>5469</v>
      </c>
      <c r="D1692" s="108" t="s">
        <v>874</v>
      </c>
      <c r="E1692" s="108"/>
      <c r="F1692" s="109">
        <v>3</v>
      </c>
      <c r="G1692" s="109">
        <v>3</v>
      </c>
      <c r="H1692" s="109" t="b">
        <v>1</v>
      </c>
      <c r="I1692" s="108" t="s">
        <v>3208</v>
      </c>
      <c r="J1692" s="108" t="s">
        <v>5472</v>
      </c>
      <c r="K1692" s="110"/>
    </row>
    <row r="1693" spans="1:11" x14ac:dyDescent="0.3">
      <c r="A1693" s="108" t="s">
        <v>2526</v>
      </c>
      <c r="B1693" s="108" t="s">
        <v>611</v>
      </c>
      <c r="C1693" s="110" t="s">
        <v>5473</v>
      </c>
      <c r="D1693" s="108" t="s">
        <v>2529</v>
      </c>
      <c r="E1693" s="108" t="s">
        <v>3207</v>
      </c>
      <c r="F1693" s="109">
        <v>1</v>
      </c>
      <c r="G1693" s="109">
        <v>3</v>
      </c>
      <c r="H1693" s="109" t="b">
        <v>1</v>
      </c>
      <c r="I1693" s="108" t="s">
        <v>3208</v>
      </c>
      <c r="J1693" s="108" t="s">
        <v>2530</v>
      </c>
      <c r="K1693" s="110"/>
    </row>
    <row r="1694" spans="1:11" x14ac:dyDescent="0.3">
      <c r="A1694" s="108" t="s">
        <v>2526</v>
      </c>
      <c r="B1694" s="108" t="s">
        <v>611</v>
      </c>
      <c r="C1694" s="110" t="s">
        <v>5473</v>
      </c>
      <c r="D1694" s="108" t="s">
        <v>2529</v>
      </c>
      <c r="E1694" s="108"/>
      <c r="F1694" s="109">
        <v>2</v>
      </c>
      <c r="G1694" s="109">
        <v>3</v>
      </c>
      <c r="H1694" s="109" t="b">
        <v>1</v>
      </c>
      <c r="I1694" s="108" t="s">
        <v>3208</v>
      </c>
      <c r="J1694" s="108" t="s">
        <v>5474</v>
      </c>
      <c r="K1694" s="110"/>
    </row>
    <row r="1695" spans="1:11" x14ac:dyDescent="0.3">
      <c r="A1695" s="108" t="s">
        <v>2526</v>
      </c>
      <c r="B1695" s="108" t="s">
        <v>611</v>
      </c>
      <c r="C1695" s="110" t="s">
        <v>5473</v>
      </c>
      <c r="D1695" s="108" t="s">
        <v>2529</v>
      </c>
      <c r="E1695" s="108"/>
      <c r="F1695" s="109">
        <v>3</v>
      </c>
      <c r="G1695" s="109">
        <v>3</v>
      </c>
      <c r="H1695" s="109" t="b">
        <v>1</v>
      </c>
      <c r="I1695" s="108" t="s">
        <v>3208</v>
      </c>
      <c r="J1695" s="108" t="s">
        <v>5475</v>
      </c>
      <c r="K1695" s="110"/>
    </row>
    <row r="1696" spans="1:11" x14ac:dyDescent="0.3">
      <c r="A1696" s="108" t="s">
        <v>2532</v>
      </c>
      <c r="B1696" s="108" t="s">
        <v>510</v>
      </c>
      <c r="C1696" s="110" t="s">
        <v>5476</v>
      </c>
      <c r="D1696" s="108" t="s">
        <v>1156</v>
      </c>
      <c r="E1696" s="108"/>
      <c r="F1696" s="109">
        <v>1</v>
      </c>
      <c r="G1696" s="109">
        <v>1</v>
      </c>
      <c r="H1696" s="109" t="b">
        <v>1</v>
      </c>
      <c r="I1696" s="108" t="s">
        <v>3208</v>
      </c>
      <c r="J1696" s="108" t="s">
        <v>5477</v>
      </c>
      <c r="K1696" s="110"/>
    </row>
    <row r="1697" spans="1:11" x14ac:dyDescent="0.3">
      <c r="A1697" s="108" t="s">
        <v>2532</v>
      </c>
      <c r="B1697" s="108" t="s">
        <v>2436</v>
      </c>
      <c r="C1697" s="110" t="s">
        <v>5478</v>
      </c>
      <c r="D1697" s="108" t="s">
        <v>2533</v>
      </c>
      <c r="E1697" s="108" t="s">
        <v>3207</v>
      </c>
      <c r="F1697" s="109">
        <v>1</v>
      </c>
      <c r="G1697" s="109">
        <v>4</v>
      </c>
      <c r="H1697" s="109" t="b">
        <v>1</v>
      </c>
      <c r="I1697" s="108" t="s">
        <v>3208</v>
      </c>
      <c r="J1697" s="108" t="s">
        <v>2534</v>
      </c>
      <c r="K1697" s="110"/>
    </row>
    <row r="1698" spans="1:11" x14ac:dyDescent="0.3">
      <c r="A1698" s="108" t="s">
        <v>2532</v>
      </c>
      <c r="B1698" s="108" t="s">
        <v>2436</v>
      </c>
      <c r="C1698" s="110" t="s">
        <v>5478</v>
      </c>
      <c r="D1698" s="108" t="s">
        <v>2533</v>
      </c>
      <c r="E1698" s="108"/>
      <c r="F1698" s="109">
        <v>2</v>
      </c>
      <c r="G1698" s="109">
        <v>4</v>
      </c>
      <c r="H1698" s="109" t="b">
        <v>1</v>
      </c>
      <c r="I1698" s="108" t="s">
        <v>3208</v>
      </c>
      <c r="J1698" s="108" t="s">
        <v>5479</v>
      </c>
      <c r="K1698" s="110"/>
    </row>
    <row r="1699" spans="1:11" x14ac:dyDescent="0.3">
      <c r="A1699" s="108" t="s">
        <v>2532</v>
      </c>
      <c r="B1699" s="108" t="s">
        <v>2436</v>
      </c>
      <c r="C1699" s="110" t="s">
        <v>5478</v>
      </c>
      <c r="D1699" s="108" t="s">
        <v>2533</v>
      </c>
      <c r="E1699" s="108"/>
      <c r="F1699" s="109">
        <v>3</v>
      </c>
      <c r="G1699" s="109">
        <v>4</v>
      </c>
      <c r="H1699" s="109" t="b">
        <v>1</v>
      </c>
      <c r="I1699" s="108" t="s">
        <v>3208</v>
      </c>
      <c r="J1699" s="108" t="s">
        <v>5480</v>
      </c>
      <c r="K1699" s="110"/>
    </row>
    <row r="1700" spans="1:11" x14ac:dyDescent="0.3">
      <c r="A1700" s="108" t="s">
        <v>2532</v>
      </c>
      <c r="B1700" s="108" t="s">
        <v>2436</v>
      </c>
      <c r="C1700" s="110" t="s">
        <v>5478</v>
      </c>
      <c r="D1700" s="108" t="s">
        <v>2533</v>
      </c>
      <c r="E1700" s="108"/>
      <c r="F1700" s="109">
        <v>4</v>
      </c>
      <c r="G1700" s="109">
        <v>4</v>
      </c>
      <c r="H1700" s="109" t="b">
        <v>1</v>
      </c>
      <c r="I1700" s="108" t="s">
        <v>3208</v>
      </c>
      <c r="J1700" s="108" t="s">
        <v>5481</v>
      </c>
      <c r="K1700" s="110"/>
    </row>
    <row r="1701" spans="1:11" x14ac:dyDescent="0.3">
      <c r="A1701" s="108" t="s">
        <v>2532</v>
      </c>
      <c r="B1701" s="108" t="s">
        <v>749</v>
      </c>
      <c r="C1701" s="110" t="s">
        <v>5482</v>
      </c>
      <c r="D1701" s="108" t="s">
        <v>2539</v>
      </c>
      <c r="E1701" s="108"/>
      <c r="F1701" s="109">
        <v>1</v>
      </c>
      <c r="G1701" s="109">
        <v>1</v>
      </c>
      <c r="H1701" s="109" t="b">
        <v>1</v>
      </c>
      <c r="I1701" s="108" t="s">
        <v>3208</v>
      </c>
      <c r="J1701" s="108" t="s">
        <v>5483</v>
      </c>
      <c r="K1701" s="110"/>
    </row>
    <row r="1702" spans="1:11" x14ac:dyDescent="0.3">
      <c r="A1702" s="108" t="s">
        <v>2532</v>
      </c>
      <c r="B1702" s="108" t="s">
        <v>525</v>
      </c>
      <c r="C1702" s="110" t="s">
        <v>5484</v>
      </c>
      <c r="D1702" s="108" t="s">
        <v>2535</v>
      </c>
      <c r="E1702" s="108"/>
      <c r="F1702" s="109">
        <v>1</v>
      </c>
      <c r="G1702" s="109">
        <v>2</v>
      </c>
      <c r="H1702" s="109" t="b">
        <v>1</v>
      </c>
      <c r="I1702" s="108" t="s">
        <v>3208</v>
      </c>
      <c r="J1702" s="108" t="s">
        <v>5485</v>
      </c>
      <c r="K1702" s="110"/>
    </row>
    <row r="1703" spans="1:11" x14ac:dyDescent="0.3">
      <c r="A1703" s="108" t="s">
        <v>2532</v>
      </c>
      <c r="B1703" s="108" t="s">
        <v>525</v>
      </c>
      <c r="C1703" s="110" t="s">
        <v>5484</v>
      </c>
      <c r="D1703" s="108" t="s">
        <v>2535</v>
      </c>
      <c r="E1703" s="108"/>
      <c r="F1703" s="109">
        <v>2</v>
      </c>
      <c r="G1703" s="109">
        <v>2</v>
      </c>
      <c r="H1703" s="109" t="b">
        <v>1</v>
      </c>
      <c r="I1703" s="108" t="s">
        <v>3208</v>
      </c>
      <c r="J1703" s="108" t="s">
        <v>5486</v>
      </c>
      <c r="K1703" s="110"/>
    </row>
    <row r="1704" spans="1:11" x14ac:dyDescent="0.3">
      <c r="A1704" s="108" t="s">
        <v>2532</v>
      </c>
      <c r="B1704" s="108" t="s">
        <v>1075</v>
      </c>
      <c r="C1704" s="110" t="s">
        <v>5487</v>
      </c>
      <c r="D1704" s="108" t="s">
        <v>2537</v>
      </c>
      <c r="E1704" s="108" t="s">
        <v>3207</v>
      </c>
      <c r="F1704" s="109">
        <v>1</v>
      </c>
      <c r="G1704" s="109">
        <v>1</v>
      </c>
      <c r="H1704" s="109" t="b">
        <v>1</v>
      </c>
      <c r="I1704" s="108" t="s">
        <v>3208</v>
      </c>
      <c r="J1704" s="108" t="s">
        <v>2538</v>
      </c>
      <c r="K1704" s="110"/>
    </row>
    <row r="1705" spans="1:11" x14ac:dyDescent="0.3">
      <c r="A1705" s="108" t="s">
        <v>2532</v>
      </c>
      <c r="B1705" s="108" t="s">
        <v>583</v>
      </c>
      <c r="C1705" s="110" t="s">
        <v>5488</v>
      </c>
      <c r="D1705" s="108" t="s">
        <v>2536</v>
      </c>
      <c r="E1705" s="108"/>
      <c r="F1705" s="109">
        <v>1</v>
      </c>
      <c r="G1705" s="109">
        <v>2</v>
      </c>
      <c r="H1705" s="109" t="b">
        <v>1</v>
      </c>
      <c r="I1705" s="108" t="s">
        <v>3208</v>
      </c>
      <c r="J1705" s="108" t="s">
        <v>5489</v>
      </c>
      <c r="K1705" s="110"/>
    </row>
    <row r="1706" spans="1:11" x14ac:dyDescent="0.3">
      <c r="A1706" s="108" t="s">
        <v>2532</v>
      </c>
      <c r="B1706" s="108" t="s">
        <v>583</v>
      </c>
      <c r="C1706" s="110" t="s">
        <v>5488</v>
      </c>
      <c r="D1706" s="108" t="s">
        <v>2536</v>
      </c>
      <c r="E1706" s="108"/>
      <c r="F1706" s="109">
        <v>2</v>
      </c>
      <c r="G1706" s="109">
        <v>2</v>
      </c>
      <c r="H1706" s="109" t="b">
        <v>1</v>
      </c>
      <c r="I1706" s="108" t="s">
        <v>3208</v>
      </c>
      <c r="J1706" s="108" t="s">
        <v>5490</v>
      </c>
      <c r="K1706" s="110"/>
    </row>
    <row r="1707" spans="1:11" x14ac:dyDescent="0.3">
      <c r="A1707" s="108" t="s">
        <v>2541</v>
      </c>
      <c r="B1707" s="108" t="s">
        <v>743</v>
      </c>
      <c r="C1707" s="110" t="s">
        <v>5491</v>
      </c>
      <c r="D1707" s="108" t="s">
        <v>1083</v>
      </c>
      <c r="E1707" s="108"/>
      <c r="F1707" s="109">
        <v>1</v>
      </c>
      <c r="G1707" s="109">
        <v>1</v>
      </c>
      <c r="H1707" s="109" t="b">
        <v>1</v>
      </c>
      <c r="I1707" s="108" t="s">
        <v>3208</v>
      </c>
      <c r="J1707" s="108" t="s">
        <v>5492</v>
      </c>
      <c r="K1707" s="110"/>
    </row>
    <row r="1708" spans="1:11" x14ac:dyDescent="0.3">
      <c r="A1708" s="108" t="s">
        <v>2541</v>
      </c>
      <c r="B1708" s="108" t="s">
        <v>510</v>
      </c>
      <c r="C1708" s="110" t="s">
        <v>5493</v>
      </c>
      <c r="D1708" s="108" t="s">
        <v>1136</v>
      </c>
      <c r="E1708" s="108"/>
      <c r="F1708" s="109">
        <v>1</v>
      </c>
      <c r="G1708" s="109">
        <v>1</v>
      </c>
      <c r="H1708" s="109" t="b">
        <v>1</v>
      </c>
      <c r="I1708" s="108" t="s">
        <v>3208</v>
      </c>
      <c r="J1708" s="108" t="s">
        <v>5494</v>
      </c>
      <c r="K1708" s="110"/>
    </row>
    <row r="1709" spans="1:11" x14ac:dyDescent="0.3">
      <c r="A1709" s="108" t="s">
        <v>2541</v>
      </c>
      <c r="B1709" s="108" t="s">
        <v>498</v>
      </c>
      <c r="C1709" s="110" t="s">
        <v>5495</v>
      </c>
      <c r="D1709" s="108" t="s">
        <v>2549</v>
      </c>
      <c r="E1709" s="108" t="s">
        <v>3207</v>
      </c>
      <c r="F1709" s="109">
        <v>1</v>
      </c>
      <c r="G1709" s="109">
        <v>1</v>
      </c>
      <c r="H1709" s="109" t="b">
        <v>1</v>
      </c>
      <c r="I1709" s="108" t="s">
        <v>3208</v>
      </c>
      <c r="J1709" s="108" t="s">
        <v>2550</v>
      </c>
      <c r="K1709" s="110"/>
    </row>
    <row r="1710" spans="1:11" x14ac:dyDescent="0.3">
      <c r="A1710" s="108" t="s">
        <v>2541</v>
      </c>
      <c r="B1710" s="108" t="s">
        <v>2100</v>
      </c>
      <c r="C1710" s="110" t="s">
        <v>5496</v>
      </c>
      <c r="D1710" s="108" t="s">
        <v>1073</v>
      </c>
      <c r="E1710" s="108"/>
      <c r="F1710" s="109">
        <v>1</v>
      </c>
      <c r="G1710" s="109">
        <v>1</v>
      </c>
      <c r="H1710" s="109" t="b">
        <v>1</v>
      </c>
      <c r="I1710" s="108" t="s">
        <v>3208</v>
      </c>
      <c r="J1710" s="108" t="s">
        <v>5497</v>
      </c>
      <c r="K1710" s="110"/>
    </row>
    <row r="1711" spans="1:11" x14ac:dyDescent="0.3">
      <c r="A1711" s="108" t="s">
        <v>2541</v>
      </c>
      <c r="B1711" s="108" t="s">
        <v>2544</v>
      </c>
      <c r="C1711" s="110" t="s">
        <v>5498</v>
      </c>
      <c r="D1711" s="108" t="s">
        <v>2545</v>
      </c>
      <c r="E1711" s="108"/>
      <c r="F1711" s="109">
        <v>1</v>
      </c>
      <c r="G1711" s="109">
        <v>1</v>
      </c>
      <c r="H1711" s="109" t="b">
        <v>1</v>
      </c>
      <c r="I1711" s="108" t="s">
        <v>3208</v>
      </c>
      <c r="J1711" s="108" t="s">
        <v>5499</v>
      </c>
      <c r="K1711" s="110"/>
    </row>
    <row r="1712" spans="1:11" x14ac:dyDescent="0.3">
      <c r="A1712" s="108" t="s">
        <v>2541</v>
      </c>
      <c r="B1712" s="108" t="s">
        <v>1887</v>
      </c>
      <c r="C1712" s="110" t="s">
        <v>5500</v>
      </c>
      <c r="D1712" s="108" t="s">
        <v>2543</v>
      </c>
      <c r="E1712" s="108"/>
      <c r="F1712" s="109">
        <v>1</v>
      </c>
      <c r="G1712" s="109">
        <v>1</v>
      </c>
      <c r="H1712" s="109" t="b">
        <v>1</v>
      </c>
      <c r="I1712" s="108" t="s">
        <v>3208</v>
      </c>
      <c r="J1712" s="108" t="s">
        <v>5501</v>
      </c>
      <c r="K1712" s="110"/>
    </row>
    <row r="1713" spans="1:11" x14ac:dyDescent="0.3">
      <c r="A1713" s="108" t="s">
        <v>2541</v>
      </c>
      <c r="B1713" s="108" t="s">
        <v>1776</v>
      </c>
      <c r="C1713" s="110" t="s">
        <v>5502</v>
      </c>
      <c r="D1713" s="108" t="s">
        <v>2542</v>
      </c>
      <c r="E1713" s="108"/>
      <c r="F1713" s="109">
        <v>1</v>
      </c>
      <c r="G1713" s="109">
        <v>1</v>
      </c>
      <c r="H1713" s="109" t="b">
        <v>1</v>
      </c>
      <c r="I1713" s="108" t="s">
        <v>3208</v>
      </c>
      <c r="J1713" s="108" t="s">
        <v>5503</v>
      </c>
      <c r="K1713" s="110"/>
    </row>
    <row r="1714" spans="1:11" x14ac:dyDescent="0.3">
      <c r="A1714" s="108" t="s">
        <v>2541</v>
      </c>
      <c r="B1714" s="108" t="s">
        <v>525</v>
      </c>
      <c r="C1714" s="110" t="s">
        <v>5504</v>
      </c>
      <c r="D1714" s="108" t="s">
        <v>874</v>
      </c>
      <c r="E1714" s="108"/>
      <c r="F1714" s="109">
        <v>1</v>
      </c>
      <c r="G1714" s="109">
        <v>1</v>
      </c>
      <c r="H1714" s="109" t="b">
        <v>1</v>
      </c>
      <c r="I1714" s="108" t="s">
        <v>3208</v>
      </c>
      <c r="J1714" s="108" t="s">
        <v>5505</v>
      </c>
      <c r="K1714" s="110"/>
    </row>
    <row r="1715" spans="1:11" x14ac:dyDescent="0.3">
      <c r="A1715" s="108" t="s">
        <v>2564</v>
      </c>
      <c r="B1715" s="108" t="s">
        <v>585</v>
      </c>
      <c r="C1715" s="110" t="s">
        <v>5506</v>
      </c>
      <c r="D1715" s="108" t="s">
        <v>2574</v>
      </c>
      <c r="E1715" s="108"/>
      <c r="F1715" s="109">
        <v>1</v>
      </c>
      <c r="G1715" s="109">
        <v>1</v>
      </c>
      <c r="H1715" s="109" t="b">
        <v>1</v>
      </c>
      <c r="I1715" s="108" t="s">
        <v>3208</v>
      </c>
      <c r="J1715" s="108" t="s">
        <v>5507</v>
      </c>
      <c r="K1715" s="110"/>
    </row>
    <row r="1716" spans="1:11" x14ac:dyDescent="0.3">
      <c r="A1716" s="108" t="s">
        <v>2564</v>
      </c>
      <c r="B1716" s="108" t="s">
        <v>2565</v>
      </c>
      <c r="C1716" s="110" t="s">
        <v>5508</v>
      </c>
      <c r="D1716" s="108" t="s">
        <v>2566</v>
      </c>
      <c r="E1716" s="108" t="s">
        <v>3207</v>
      </c>
      <c r="F1716" s="109">
        <v>1</v>
      </c>
      <c r="G1716" s="109">
        <v>5</v>
      </c>
      <c r="H1716" s="109" t="b">
        <v>1</v>
      </c>
      <c r="I1716" s="108" t="s">
        <v>3208</v>
      </c>
      <c r="J1716" s="108" t="s">
        <v>2567</v>
      </c>
      <c r="K1716" s="110"/>
    </row>
    <row r="1717" spans="1:11" x14ac:dyDescent="0.3">
      <c r="A1717" s="108" t="s">
        <v>2564</v>
      </c>
      <c r="B1717" s="108" t="s">
        <v>2565</v>
      </c>
      <c r="C1717" s="110" t="s">
        <v>5508</v>
      </c>
      <c r="D1717" s="108" t="s">
        <v>2566</v>
      </c>
      <c r="E1717" s="108"/>
      <c r="F1717" s="109">
        <v>2</v>
      </c>
      <c r="G1717" s="109">
        <v>5</v>
      </c>
      <c r="H1717" s="109" t="b">
        <v>1</v>
      </c>
      <c r="I1717" s="108" t="s">
        <v>3208</v>
      </c>
      <c r="J1717" s="108" t="s">
        <v>5509</v>
      </c>
      <c r="K1717" s="110"/>
    </row>
    <row r="1718" spans="1:11" x14ac:dyDescent="0.3">
      <c r="A1718" s="108" t="s">
        <v>2564</v>
      </c>
      <c r="B1718" s="108" t="s">
        <v>2565</v>
      </c>
      <c r="C1718" s="110" t="s">
        <v>5508</v>
      </c>
      <c r="D1718" s="108" t="s">
        <v>2566</v>
      </c>
      <c r="E1718" s="108"/>
      <c r="F1718" s="109">
        <v>3</v>
      </c>
      <c r="G1718" s="109">
        <v>5</v>
      </c>
      <c r="H1718" s="109" t="b">
        <v>1</v>
      </c>
      <c r="I1718" s="108" t="s">
        <v>3208</v>
      </c>
      <c r="J1718" s="108" t="s">
        <v>5510</v>
      </c>
      <c r="K1718" s="110">
        <v>1</v>
      </c>
    </row>
    <row r="1719" spans="1:11" x14ac:dyDescent="0.3">
      <c r="A1719" s="108" t="s">
        <v>2564</v>
      </c>
      <c r="B1719" s="108" t="s">
        <v>2565</v>
      </c>
      <c r="C1719" s="110" t="s">
        <v>5508</v>
      </c>
      <c r="D1719" s="108" t="s">
        <v>2566</v>
      </c>
      <c r="E1719" s="108"/>
      <c r="F1719" s="109">
        <v>4</v>
      </c>
      <c r="G1719" s="109">
        <v>5</v>
      </c>
      <c r="H1719" s="109" t="b">
        <v>1</v>
      </c>
      <c r="I1719" s="108" t="s">
        <v>3208</v>
      </c>
      <c r="J1719" s="108" t="s">
        <v>5511</v>
      </c>
      <c r="K1719" s="110"/>
    </row>
    <row r="1720" spans="1:11" x14ac:dyDescent="0.3">
      <c r="A1720" s="108" t="s">
        <v>2564</v>
      </c>
      <c r="B1720" s="108" t="s">
        <v>2565</v>
      </c>
      <c r="C1720" s="110" t="s">
        <v>5508</v>
      </c>
      <c r="D1720" s="108" t="s">
        <v>2566</v>
      </c>
      <c r="E1720" s="108"/>
      <c r="F1720" s="109">
        <v>5</v>
      </c>
      <c r="G1720" s="109">
        <v>5</v>
      </c>
      <c r="H1720" s="109" t="b">
        <v>1</v>
      </c>
      <c r="I1720" s="108" t="s">
        <v>3208</v>
      </c>
      <c r="J1720" s="108" t="s">
        <v>5512</v>
      </c>
      <c r="K1720" s="110"/>
    </row>
    <row r="1721" spans="1:11" x14ac:dyDescent="0.3">
      <c r="A1721" s="108" t="s">
        <v>2564</v>
      </c>
      <c r="B1721" s="108" t="s">
        <v>548</v>
      </c>
      <c r="C1721" s="110" t="s">
        <v>5513</v>
      </c>
      <c r="D1721" s="108" t="s">
        <v>2577</v>
      </c>
      <c r="E1721" s="108"/>
      <c r="F1721" s="109">
        <v>1</v>
      </c>
      <c r="G1721" s="109">
        <v>1</v>
      </c>
      <c r="H1721" s="109" t="b">
        <v>1</v>
      </c>
      <c r="I1721" s="108" t="s">
        <v>3208</v>
      </c>
      <c r="J1721" s="108" t="s">
        <v>5514</v>
      </c>
      <c r="K1721" s="110"/>
    </row>
    <row r="1722" spans="1:11" x14ac:dyDescent="0.3">
      <c r="A1722" s="108" t="s">
        <v>2564</v>
      </c>
      <c r="B1722" s="108" t="s">
        <v>938</v>
      </c>
      <c r="C1722" s="110" t="s">
        <v>5515</v>
      </c>
      <c r="D1722" s="108" t="s">
        <v>2571</v>
      </c>
      <c r="E1722" s="108"/>
      <c r="F1722" s="109">
        <v>1</v>
      </c>
      <c r="G1722" s="109">
        <v>1</v>
      </c>
      <c r="H1722" s="109" t="b">
        <v>1</v>
      </c>
      <c r="I1722" s="108" t="s">
        <v>3208</v>
      </c>
      <c r="J1722" s="108" t="s">
        <v>5516</v>
      </c>
      <c r="K1722" s="110"/>
    </row>
    <row r="1723" spans="1:11" x14ac:dyDescent="0.3">
      <c r="A1723" s="108" t="s">
        <v>2564</v>
      </c>
      <c r="B1723" s="108" t="s">
        <v>581</v>
      </c>
      <c r="C1723" s="110" t="s">
        <v>5517</v>
      </c>
      <c r="D1723" s="108" t="s">
        <v>2573</v>
      </c>
      <c r="E1723" s="108"/>
      <c r="F1723" s="109">
        <v>1</v>
      </c>
      <c r="G1723" s="109">
        <v>1</v>
      </c>
      <c r="H1723" s="109" t="b">
        <v>1</v>
      </c>
      <c r="I1723" s="108" t="s">
        <v>3208</v>
      </c>
      <c r="J1723" s="108" t="s">
        <v>5518</v>
      </c>
      <c r="K1723" s="110"/>
    </row>
    <row r="1724" spans="1:11" x14ac:dyDescent="0.3">
      <c r="A1724" s="108" t="s">
        <v>2564</v>
      </c>
      <c r="B1724" s="108" t="s">
        <v>572</v>
      </c>
      <c r="C1724" s="110" t="s">
        <v>5519</v>
      </c>
      <c r="D1724" s="108" t="s">
        <v>2576</v>
      </c>
      <c r="E1724" s="108"/>
      <c r="F1724" s="109">
        <v>1</v>
      </c>
      <c r="G1724" s="109">
        <v>1</v>
      </c>
      <c r="H1724" s="109" t="b">
        <v>1</v>
      </c>
      <c r="I1724" s="108" t="s">
        <v>3208</v>
      </c>
      <c r="J1724" s="108" t="s">
        <v>5520</v>
      </c>
      <c r="K1724" s="110"/>
    </row>
    <row r="1725" spans="1:11" x14ac:dyDescent="0.3">
      <c r="A1725" s="108" t="s">
        <v>2564</v>
      </c>
      <c r="B1725" s="108" t="s">
        <v>533</v>
      </c>
      <c r="C1725" s="110" t="s">
        <v>5521</v>
      </c>
      <c r="D1725" s="108" t="s">
        <v>2570</v>
      </c>
      <c r="E1725" s="108"/>
      <c r="F1725" s="109">
        <v>1</v>
      </c>
      <c r="G1725" s="109">
        <v>1</v>
      </c>
      <c r="H1725" s="109" t="b">
        <v>1</v>
      </c>
      <c r="I1725" s="108" t="s">
        <v>3208</v>
      </c>
      <c r="J1725" s="108" t="s">
        <v>5522</v>
      </c>
      <c r="K1725" s="110"/>
    </row>
    <row r="1726" spans="1:11" x14ac:dyDescent="0.3">
      <c r="A1726" s="108" t="s">
        <v>2564</v>
      </c>
      <c r="B1726" s="108" t="s">
        <v>544</v>
      </c>
      <c r="C1726" s="110" t="s">
        <v>5523</v>
      </c>
      <c r="D1726" s="108" t="s">
        <v>2575</v>
      </c>
      <c r="E1726" s="108"/>
      <c r="F1726" s="109">
        <v>1</v>
      </c>
      <c r="G1726" s="109">
        <v>1</v>
      </c>
      <c r="H1726" s="109" t="b">
        <v>1</v>
      </c>
      <c r="I1726" s="108" t="s">
        <v>3208</v>
      </c>
      <c r="J1726" s="108" t="s">
        <v>5524</v>
      </c>
      <c r="K1726" s="110"/>
    </row>
    <row r="1727" spans="1:11" x14ac:dyDescent="0.3">
      <c r="A1727" s="108" t="s">
        <v>2564</v>
      </c>
      <c r="B1727" s="108" t="s">
        <v>546</v>
      </c>
      <c r="C1727" s="110" t="s">
        <v>5525</v>
      </c>
      <c r="D1727" s="108" t="s">
        <v>2572</v>
      </c>
      <c r="E1727" s="108"/>
      <c r="F1727" s="109">
        <v>1</v>
      </c>
      <c r="G1727" s="109">
        <v>1</v>
      </c>
      <c r="H1727" s="109" t="b">
        <v>1</v>
      </c>
      <c r="I1727" s="108" t="s">
        <v>3208</v>
      </c>
      <c r="J1727" s="108" t="s">
        <v>5526</v>
      </c>
      <c r="K1727" s="110"/>
    </row>
    <row r="1728" spans="1:11" x14ac:dyDescent="0.3">
      <c r="A1728" s="108" t="s">
        <v>2564</v>
      </c>
      <c r="B1728" s="108" t="s">
        <v>611</v>
      </c>
      <c r="C1728" s="110" t="s">
        <v>5527</v>
      </c>
      <c r="D1728" s="108" t="s">
        <v>2568</v>
      </c>
      <c r="E1728" s="108" t="s">
        <v>3207</v>
      </c>
      <c r="F1728" s="109">
        <v>1</v>
      </c>
      <c r="G1728" s="109">
        <v>2</v>
      </c>
      <c r="H1728" s="109" t="b">
        <v>1</v>
      </c>
      <c r="I1728" s="108" t="s">
        <v>3208</v>
      </c>
      <c r="J1728" s="108" t="s">
        <v>2569</v>
      </c>
      <c r="K1728" s="110">
        <v>1</v>
      </c>
    </row>
    <row r="1729" spans="1:11" x14ac:dyDescent="0.3">
      <c r="A1729" s="108" t="s">
        <v>2564</v>
      </c>
      <c r="B1729" s="108" t="s">
        <v>611</v>
      </c>
      <c r="C1729" s="110" t="s">
        <v>5527</v>
      </c>
      <c r="D1729" s="108" t="s">
        <v>2568</v>
      </c>
      <c r="E1729" s="108"/>
      <c r="F1729" s="109">
        <v>2</v>
      </c>
      <c r="G1729" s="109">
        <v>2</v>
      </c>
      <c r="H1729" s="109" t="b">
        <v>1</v>
      </c>
      <c r="I1729" s="108" t="s">
        <v>3208</v>
      </c>
      <c r="J1729" s="108" t="s">
        <v>5528</v>
      </c>
      <c r="K1729" s="110"/>
    </row>
    <row r="1730" spans="1:11" x14ac:dyDescent="0.3">
      <c r="A1730" s="108" t="s">
        <v>53</v>
      </c>
      <c r="B1730" s="108" t="s">
        <v>684</v>
      </c>
      <c r="C1730" s="110" t="s">
        <v>5529</v>
      </c>
      <c r="D1730" s="108" t="s">
        <v>2132</v>
      </c>
      <c r="E1730" s="108"/>
      <c r="F1730" s="109">
        <v>1</v>
      </c>
      <c r="G1730" s="109">
        <v>2</v>
      </c>
      <c r="H1730" s="109" t="b">
        <v>1</v>
      </c>
      <c r="I1730" s="108" t="s">
        <v>3208</v>
      </c>
      <c r="J1730" s="108" t="s">
        <v>5530</v>
      </c>
      <c r="K1730" s="110"/>
    </row>
    <row r="1731" spans="1:11" x14ac:dyDescent="0.3">
      <c r="A1731" s="108" t="s">
        <v>53</v>
      </c>
      <c r="B1731" s="108" t="s">
        <v>684</v>
      </c>
      <c r="C1731" s="110" t="s">
        <v>5529</v>
      </c>
      <c r="D1731" s="108" t="s">
        <v>2132</v>
      </c>
      <c r="E1731" s="108"/>
      <c r="F1731" s="109">
        <v>2</v>
      </c>
      <c r="G1731" s="109">
        <v>2</v>
      </c>
      <c r="H1731" s="109" t="b">
        <v>1</v>
      </c>
      <c r="I1731" s="108" t="s">
        <v>3208</v>
      </c>
      <c r="J1731" s="108" t="s">
        <v>5531</v>
      </c>
      <c r="K1731" s="110"/>
    </row>
    <row r="1732" spans="1:11" x14ac:dyDescent="0.3">
      <c r="A1732" s="108" t="s">
        <v>53</v>
      </c>
      <c r="B1732" s="108" t="s">
        <v>498</v>
      </c>
      <c r="C1732" s="110" t="s">
        <v>5532</v>
      </c>
      <c r="D1732" s="108" t="s">
        <v>2605</v>
      </c>
      <c r="E1732" s="108"/>
      <c r="F1732" s="109">
        <v>1</v>
      </c>
      <c r="G1732" s="109">
        <v>1</v>
      </c>
      <c r="H1732" s="109" t="b">
        <v>1</v>
      </c>
      <c r="I1732" s="108" t="s">
        <v>3208</v>
      </c>
      <c r="J1732" s="108" t="s">
        <v>5533</v>
      </c>
      <c r="K1732" s="110"/>
    </row>
    <row r="1733" spans="1:11" x14ac:dyDescent="0.3">
      <c r="A1733" s="108" t="s">
        <v>53</v>
      </c>
      <c r="B1733" s="108" t="s">
        <v>548</v>
      </c>
      <c r="C1733" s="110" t="s">
        <v>5534</v>
      </c>
      <c r="D1733" s="108" t="s">
        <v>2597</v>
      </c>
      <c r="E1733" s="108"/>
      <c r="F1733" s="109">
        <v>1</v>
      </c>
      <c r="G1733" s="109">
        <v>3</v>
      </c>
      <c r="H1733" s="109" t="b">
        <v>1</v>
      </c>
      <c r="I1733" s="108" t="s">
        <v>3208</v>
      </c>
      <c r="J1733" s="108" t="s">
        <v>5535</v>
      </c>
      <c r="K1733" s="110"/>
    </row>
    <row r="1734" spans="1:11" x14ac:dyDescent="0.3">
      <c r="A1734" s="108" t="s">
        <v>53</v>
      </c>
      <c r="B1734" s="108" t="s">
        <v>548</v>
      </c>
      <c r="C1734" s="110" t="s">
        <v>5534</v>
      </c>
      <c r="D1734" s="108" t="s">
        <v>2597</v>
      </c>
      <c r="E1734" s="108"/>
      <c r="F1734" s="109">
        <v>2</v>
      </c>
      <c r="G1734" s="109">
        <v>3</v>
      </c>
      <c r="H1734" s="109" t="b">
        <v>1</v>
      </c>
      <c r="I1734" s="108" t="s">
        <v>3208</v>
      </c>
      <c r="J1734" s="108" t="s">
        <v>5536</v>
      </c>
      <c r="K1734" s="110"/>
    </row>
    <row r="1735" spans="1:11" x14ac:dyDescent="0.3">
      <c r="A1735" s="108" t="s">
        <v>53</v>
      </c>
      <c r="B1735" s="108" t="s">
        <v>548</v>
      </c>
      <c r="C1735" s="110" t="s">
        <v>5534</v>
      </c>
      <c r="D1735" s="108" t="s">
        <v>2597</v>
      </c>
      <c r="E1735" s="108"/>
      <c r="F1735" s="109">
        <v>3</v>
      </c>
      <c r="G1735" s="109">
        <v>3</v>
      </c>
      <c r="H1735" s="109" t="b">
        <v>1</v>
      </c>
      <c r="I1735" s="108" t="s">
        <v>3208</v>
      </c>
      <c r="J1735" s="108" t="s">
        <v>5537</v>
      </c>
      <c r="K1735" s="110"/>
    </row>
    <row r="1736" spans="1:11" x14ac:dyDescent="0.3">
      <c r="A1736" s="108" t="s">
        <v>53</v>
      </c>
      <c r="B1736" s="108" t="s">
        <v>636</v>
      </c>
      <c r="C1736" s="110" t="s">
        <v>5538</v>
      </c>
      <c r="D1736" s="108" t="s">
        <v>2595</v>
      </c>
      <c r="E1736" s="108"/>
      <c r="F1736" s="109">
        <v>1</v>
      </c>
      <c r="G1736" s="109">
        <v>4</v>
      </c>
      <c r="H1736" s="109" t="b">
        <v>1</v>
      </c>
      <c r="I1736" s="108" t="s">
        <v>3208</v>
      </c>
      <c r="J1736" s="108" t="s">
        <v>5539</v>
      </c>
      <c r="K1736" s="110"/>
    </row>
    <row r="1737" spans="1:11" x14ac:dyDescent="0.3">
      <c r="A1737" s="108" t="s">
        <v>53</v>
      </c>
      <c r="B1737" s="108" t="s">
        <v>636</v>
      </c>
      <c r="C1737" s="110" t="s">
        <v>5538</v>
      </c>
      <c r="D1737" s="108" t="s">
        <v>2595</v>
      </c>
      <c r="E1737" s="108"/>
      <c r="F1737" s="109">
        <v>2</v>
      </c>
      <c r="G1737" s="109">
        <v>4</v>
      </c>
      <c r="H1737" s="109" t="b">
        <v>1</v>
      </c>
      <c r="I1737" s="108" t="s">
        <v>3208</v>
      </c>
      <c r="J1737" s="108" t="s">
        <v>5540</v>
      </c>
      <c r="K1737" s="110"/>
    </row>
    <row r="1738" spans="1:11" x14ac:dyDescent="0.3">
      <c r="A1738" s="108" t="s">
        <v>53</v>
      </c>
      <c r="B1738" s="108" t="s">
        <v>636</v>
      </c>
      <c r="C1738" s="110" t="s">
        <v>5538</v>
      </c>
      <c r="D1738" s="108" t="s">
        <v>2595</v>
      </c>
      <c r="E1738" s="108"/>
      <c r="F1738" s="109">
        <v>3</v>
      </c>
      <c r="G1738" s="109">
        <v>4</v>
      </c>
      <c r="H1738" s="109" t="b">
        <v>1</v>
      </c>
      <c r="I1738" s="108" t="s">
        <v>3208</v>
      </c>
      <c r="J1738" s="108" t="s">
        <v>5541</v>
      </c>
      <c r="K1738" s="110"/>
    </row>
    <row r="1739" spans="1:11" x14ac:dyDescent="0.3">
      <c r="A1739" s="108" t="s">
        <v>53</v>
      </c>
      <c r="B1739" s="108" t="s">
        <v>636</v>
      </c>
      <c r="C1739" s="110" t="s">
        <v>5538</v>
      </c>
      <c r="D1739" s="108" t="s">
        <v>2595</v>
      </c>
      <c r="E1739" s="108"/>
      <c r="F1739" s="109">
        <v>4</v>
      </c>
      <c r="G1739" s="109">
        <v>4</v>
      </c>
      <c r="H1739" s="109" t="b">
        <v>1</v>
      </c>
      <c r="I1739" s="108" t="s">
        <v>3208</v>
      </c>
      <c r="J1739" s="108" t="s">
        <v>5542</v>
      </c>
      <c r="K1739" s="110"/>
    </row>
    <row r="1740" spans="1:11" x14ac:dyDescent="0.3">
      <c r="A1740" s="108" t="s">
        <v>53</v>
      </c>
      <c r="B1740" s="108" t="s">
        <v>1024</v>
      </c>
      <c r="C1740" s="110" t="s">
        <v>5543</v>
      </c>
      <c r="D1740" s="108" t="s">
        <v>2606</v>
      </c>
      <c r="E1740" s="108" t="s">
        <v>3207</v>
      </c>
      <c r="F1740" s="109">
        <v>1</v>
      </c>
      <c r="G1740" s="109">
        <v>1</v>
      </c>
      <c r="H1740" s="109" t="b">
        <v>1</v>
      </c>
      <c r="I1740" s="108" t="s">
        <v>3208</v>
      </c>
      <c r="J1740" s="108" t="s">
        <v>2607</v>
      </c>
      <c r="K1740" s="110"/>
    </row>
    <row r="1741" spans="1:11" x14ac:dyDescent="0.3">
      <c r="A1741" s="108" t="s">
        <v>53</v>
      </c>
      <c r="B1741" s="108" t="s">
        <v>581</v>
      </c>
      <c r="C1741" s="110" t="s">
        <v>5544</v>
      </c>
      <c r="D1741" s="108" t="s">
        <v>2608</v>
      </c>
      <c r="E1741" s="108"/>
      <c r="F1741" s="109">
        <v>1</v>
      </c>
      <c r="G1741" s="109">
        <v>1</v>
      </c>
      <c r="H1741" s="109" t="b">
        <v>1</v>
      </c>
      <c r="I1741" s="108" t="s">
        <v>3208</v>
      </c>
      <c r="J1741" s="108" t="s">
        <v>5545</v>
      </c>
      <c r="K1741" s="110"/>
    </row>
    <row r="1742" spans="1:11" x14ac:dyDescent="0.3">
      <c r="A1742" s="108" t="s">
        <v>53</v>
      </c>
      <c r="B1742" s="108" t="s">
        <v>572</v>
      </c>
      <c r="C1742" s="110" t="s">
        <v>5546</v>
      </c>
      <c r="D1742" s="108" t="s">
        <v>2603</v>
      </c>
      <c r="E1742" s="108" t="s">
        <v>3207</v>
      </c>
      <c r="F1742" s="109">
        <v>1</v>
      </c>
      <c r="G1742" s="109">
        <v>2</v>
      </c>
      <c r="H1742" s="109" t="b">
        <v>1</v>
      </c>
      <c r="I1742" s="108" t="s">
        <v>3208</v>
      </c>
      <c r="J1742" s="108" t="s">
        <v>2604</v>
      </c>
      <c r="K1742" s="110"/>
    </row>
    <row r="1743" spans="1:11" x14ac:dyDescent="0.3">
      <c r="A1743" s="108" t="s">
        <v>53</v>
      </c>
      <c r="B1743" s="108" t="s">
        <v>572</v>
      </c>
      <c r="C1743" s="110" t="s">
        <v>5546</v>
      </c>
      <c r="D1743" s="108" t="s">
        <v>2603</v>
      </c>
      <c r="E1743" s="108"/>
      <c r="F1743" s="109">
        <v>2</v>
      </c>
      <c r="G1743" s="109">
        <v>2</v>
      </c>
      <c r="H1743" s="109" t="b">
        <v>1</v>
      </c>
      <c r="I1743" s="108" t="s">
        <v>3208</v>
      </c>
      <c r="J1743" s="108" t="s">
        <v>5547</v>
      </c>
      <c r="K1743" s="110"/>
    </row>
    <row r="1744" spans="1:11" x14ac:dyDescent="0.3">
      <c r="A1744" s="108" t="s">
        <v>53</v>
      </c>
      <c r="B1744" s="108" t="s">
        <v>767</v>
      </c>
      <c r="C1744" s="110" t="s">
        <v>5548</v>
      </c>
      <c r="D1744" s="108" t="s">
        <v>2596</v>
      </c>
      <c r="E1744" s="108"/>
      <c r="F1744" s="109">
        <v>1</v>
      </c>
      <c r="G1744" s="109">
        <v>3</v>
      </c>
      <c r="H1744" s="109" t="b">
        <v>1</v>
      </c>
      <c r="I1744" s="108" t="s">
        <v>3208</v>
      </c>
      <c r="J1744" s="108" t="s">
        <v>5549</v>
      </c>
      <c r="K1744" s="110"/>
    </row>
    <row r="1745" spans="1:11" x14ac:dyDescent="0.3">
      <c r="A1745" s="108" t="s">
        <v>53</v>
      </c>
      <c r="B1745" s="108" t="s">
        <v>767</v>
      </c>
      <c r="C1745" s="110" t="s">
        <v>5548</v>
      </c>
      <c r="D1745" s="108" t="s">
        <v>2596</v>
      </c>
      <c r="E1745" s="108"/>
      <c r="F1745" s="109">
        <v>2</v>
      </c>
      <c r="G1745" s="109">
        <v>3</v>
      </c>
      <c r="H1745" s="109" t="b">
        <v>1</v>
      </c>
      <c r="I1745" s="108" t="s">
        <v>3208</v>
      </c>
      <c r="J1745" s="108" t="s">
        <v>5550</v>
      </c>
      <c r="K1745" s="110"/>
    </row>
    <row r="1746" spans="1:11" x14ac:dyDescent="0.3">
      <c r="A1746" s="108" t="s">
        <v>53</v>
      </c>
      <c r="B1746" s="108" t="s">
        <v>767</v>
      </c>
      <c r="C1746" s="110" t="s">
        <v>5548</v>
      </c>
      <c r="D1746" s="108" t="s">
        <v>2596</v>
      </c>
      <c r="E1746" s="108"/>
      <c r="F1746" s="109">
        <v>3</v>
      </c>
      <c r="G1746" s="109">
        <v>3</v>
      </c>
      <c r="H1746" s="109" t="b">
        <v>1</v>
      </c>
      <c r="I1746" s="108" t="s">
        <v>3208</v>
      </c>
      <c r="J1746" s="108" t="s">
        <v>5551</v>
      </c>
      <c r="K1746" s="110"/>
    </row>
    <row r="1747" spans="1:11" x14ac:dyDescent="0.3">
      <c r="A1747" s="108" t="s">
        <v>53</v>
      </c>
      <c r="B1747" s="108" t="s">
        <v>544</v>
      </c>
      <c r="C1747" s="110" t="s">
        <v>5552</v>
      </c>
      <c r="D1747" s="108" t="s">
        <v>2609</v>
      </c>
      <c r="E1747" s="108"/>
      <c r="F1747" s="109">
        <v>1</v>
      </c>
      <c r="G1747" s="109">
        <v>1</v>
      </c>
      <c r="H1747" s="109" t="b">
        <v>1</v>
      </c>
      <c r="I1747" s="108" t="s">
        <v>3208</v>
      </c>
      <c r="J1747" s="108" t="s">
        <v>5553</v>
      </c>
      <c r="K1747" s="110"/>
    </row>
    <row r="1748" spans="1:11" x14ac:dyDescent="0.3">
      <c r="A1748" s="108" t="s">
        <v>53</v>
      </c>
      <c r="B1748" s="108" t="s">
        <v>2598</v>
      </c>
      <c r="C1748" s="110" t="s">
        <v>5554</v>
      </c>
      <c r="D1748" s="108" t="s">
        <v>2599</v>
      </c>
      <c r="E1748" s="108" t="s">
        <v>3207</v>
      </c>
      <c r="F1748" s="109">
        <v>1</v>
      </c>
      <c r="G1748" s="109">
        <v>3</v>
      </c>
      <c r="H1748" s="109" t="b">
        <v>1</v>
      </c>
      <c r="I1748" s="108" t="s">
        <v>3208</v>
      </c>
      <c r="J1748" s="108" t="s">
        <v>2600</v>
      </c>
      <c r="K1748" s="110"/>
    </row>
    <row r="1749" spans="1:11" x14ac:dyDescent="0.3">
      <c r="A1749" s="108" t="s">
        <v>53</v>
      </c>
      <c r="B1749" s="108" t="s">
        <v>2598</v>
      </c>
      <c r="C1749" s="110" t="s">
        <v>5554</v>
      </c>
      <c r="D1749" s="108" t="s">
        <v>2599</v>
      </c>
      <c r="E1749" s="108"/>
      <c r="F1749" s="109">
        <v>2</v>
      </c>
      <c r="G1749" s="109">
        <v>3</v>
      </c>
      <c r="H1749" s="109" t="b">
        <v>1</v>
      </c>
      <c r="I1749" s="108" t="s">
        <v>3208</v>
      </c>
      <c r="J1749" s="108" t="s">
        <v>5555</v>
      </c>
      <c r="K1749" s="110"/>
    </row>
    <row r="1750" spans="1:11" x14ac:dyDescent="0.3">
      <c r="A1750" s="108" t="s">
        <v>53</v>
      </c>
      <c r="B1750" s="108" t="s">
        <v>2598</v>
      </c>
      <c r="C1750" s="110" t="s">
        <v>5554</v>
      </c>
      <c r="D1750" s="108" t="s">
        <v>2599</v>
      </c>
      <c r="E1750" s="108"/>
      <c r="F1750" s="109">
        <v>3</v>
      </c>
      <c r="G1750" s="109">
        <v>3</v>
      </c>
      <c r="H1750" s="109" t="b">
        <v>1</v>
      </c>
      <c r="I1750" s="108" t="s">
        <v>3208</v>
      </c>
      <c r="J1750" s="108" t="s">
        <v>5556</v>
      </c>
      <c r="K1750" s="110"/>
    </row>
    <row r="1751" spans="1:11" x14ac:dyDescent="0.3">
      <c r="A1751" s="108" t="s">
        <v>53</v>
      </c>
      <c r="B1751" s="108" t="s">
        <v>546</v>
      </c>
      <c r="C1751" s="110" t="s">
        <v>5557</v>
      </c>
      <c r="D1751" s="108" t="s">
        <v>547</v>
      </c>
      <c r="E1751" s="108"/>
      <c r="F1751" s="109">
        <v>1</v>
      </c>
      <c r="G1751" s="109">
        <v>3</v>
      </c>
      <c r="H1751" s="109" t="b">
        <v>1</v>
      </c>
      <c r="I1751" s="108" t="s">
        <v>3208</v>
      </c>
      <c r="J1751" s="108" t="s">
        <v>5558</v>
      </c>
      <c r="K1751" s="110"/>
    </row>
    <row r="1752" spans="1:11" x14ac:dyDescent="0.3">
      <c r="A1752" s="108" t="s">
        <v>53</v>
      </c>
      <c r="B1752" s="108" t="s">
        <v>546</v>
      </c>
      <c r="C1752" s="110" t="s">
        <v>5557</v>
      </c>
      <c r="D1752" s="108" t="s">
        <v>547</v>
      </c>
      <c r="E1752" s="108"/>
      <c r="F1752" s="109">
        <v>2</v>
      </c>
      <c r="G1752" s="109">
        <v>3</v>
      </c>
      <c r="H1752" s="109" t="b">
        <v>1</v>
      </c>
      <c r="I1752" s="108" t="s">
        <v>3208</v>
      </c>
      <c r="J1752" s="108" t="s">
        <v>5559</v>
      </c>
      <c r="K1752" s="110"/>
    </row>
    <row r="1753" spans="1:11" x14ac:dyDescent="0.3">
      <c r="A1753" s="108" t="s">
        <v>53</v>
      </c>
      <c r="B1753" s="108" t="s">
        <v>546</v>
      </c>
      <c r="C1753" s="110" t="s">
        <v>5557</v>
      </c>
      <c r="D1753" s="108" t="s">
        <v>547</v>
      </c>
      <c r="E1753" s="108"/>
      <c r="F1753" s="109">
        <v>3</v>
      </c>
      <c r="G1753" s="109">
        <v>3</v>
      </c>
      <c r="H1753" s="109" t="b">
        <v>1</v>
      </c>
      <c r="I1753" s="108" t="s">
        <v>3208</v>
      </c>
      <c r="J1753" s="108" t="s">
        <v>5560</v>
      </c>
      <c r="K1753" s="110"/>
    </row>
    <row r="1754" spans="1:11" x14ac:dyDescent="0.3">
      <c r="A1754" s="108" t="s">
        <v>53</v>
      </c>
      <c r="B1754" s="108" t="s">
        <v>611</v>
      </c>
      <c r="C1754" s="110" t="s">
        <v>5561</v>
      </c>
      <c r="D1754" s="108" t="s">
        <v>2601</v>
      </c>
      <c r="E1754" s="108" t="s">
        <v>3207</v>
      </c>
      <c r="F1754" s="109">
        <v>1</v>
      </c>
      <c r="G1754" s="109">
        <v>3</v>
      </c>
      <c r="H1754" s="109" t="b">
        <v>1</v>
      </c>
      <c r="I1754" s="108" t="s">
        <v>3208</v>
      </c>
      <c r="J1754" s="108" t="s">
        <v>2602</v>
      </c>
      <c r="K1754" s="110"/>
    </row>
    <row r="1755" spans="1:11" x14ac:dyDescent="0.3">
      <c r="A1755" s="108" t="s">
        <v>53</v>
      </c>
      <c r="B1755" s="108" t="s">
        <v>611</v>
      </c>
      <c r="C1755" s="110" t="s">
        <v>5561</v>
      </c>
      <c r="D1755" s="108" t="s">
        <v>2601</v>
      </c>
      <c r="E1755" s="108"/>
      <c r="F1755" s="109">
        <v>2</v>
      </c>
      <c r="G1755" s="109">
        <v>3</v>
      </c>
      <c r="H1755" s="109" t="b">
        <v>1</v>
      </c>
      <c r="I1755" s="108" t="s">
        <v>3208</v>
      </c>
      <c r="J1755" s="108" t="s">
        <v>5562</v>
      </c>
      <c r="K1755" s="110"/>
    </row>
    <row r="1756" spans="1:11" x14ac:dyDescent="0.3">
      <c r="A1756" s="108" t="s">
        <v>53</v>
      </c>
      <c r="B1756" s="108" t="s">
        <v>611</v>
      </c>
      <c r="C1756" s="110" t="s">
        <v>5561</v>
      </c>
      <c r="D1756" s="108" t="s">
        <v>2601</v>
      </c>
      <c r="E1756" s="108"/>
      <c r="F1756" s="109">
        <v>3</v>
      </c>
      <c r="G1756" s="109">
        <v>3</v>
      </c>
      <c r="H1756" s="109" t="b">
        <v>1</v>
      </c>
      <c r="I1756" s="108" t="s">
        <v>3208</v>
      </c>
      <c r="J1756" s="108" t="s">
        <v>5563</v>
      </c>
      <c r="K1756" s="110">
        <v>1</v>
      </c>
    </row>
    <row r="1757" spans="1:11" x14ac:dyDescent="0.3">
      <c r="A1757" s="108" t="s">
        <v>54</v>
      </c>
      <c r="B1757" s="108" t="s">
        <v>495</v>
      </c>
      <c r="C1757" s="110" t="s">
        <v>5564</v>
      </c>
      <c r="D1757" s="108" t="s">
        <v>2626</v>
      </c>
      <c r="E1757" s="108"/>
      <c r="F1757" s="109">
        <v>1</v>
      </c>
      <c r="G1757" s="109">
        <v>1</v>
      </c>
      <c r="H1757" s="109" t="b">
        <v>1</v>
      </c>
      <c r="I1757" s="108" t="s">
        <v>3208</v>
      </c>
      <c r="J1757" s="108" t="s">
        <v>5565</v>
      </c>
      <c r="K1757" s="110">
        <v>1</v>
      </c>
    </row>
    <row r="1758" spans="1:11" x14ac:dyDescent="0.3">
      <c r="A1758" s="108" t="s">
        <v>54</v>
      </c>
      <c r="B1758" s="108" t="s">
        <v>684</v>
      </c>
      <c r="C1758" s="110" t="s">
        <v>5566</v>
      </c>
      <c r="D1758" s="108" t="s">
        <v>1551</v>
      </c>
      <c r="E1758" s="108"/>
      <c r="F1758" s="109">
        <v>1</v>
      </c>
      <c r="G1758" s="109">
        <v>1</v>
      </c>
      <c r="H1758" s="109" t="b">
        <v>1</v>
      </c>
      <c r="I1758" s="108" t="s">
        <v>3208</v>
      </c>
      <c r="J1758" s="108" t="s">
        <v>5567</v>
      </c>
      <c r="K1758" s="110"/>
    </row>
    <row r="1759" spans="1:11" x14ac:dyDescent="0.3">
      <c r="A1759" s="108" t="s">
        <v>54</v>
      </c>
      <c r="B1759" s="108" t="s">
        <v>2621</v>
      </c>
      <c r="C1759" s="110" t="s">
        <v>5568</v>
      </c>
      <c r="D1759" s="108" t="s">
        <v>2622</v>
      </c>
      <c r="E1759" s="108"/>
      <c r="F1759" s="109">
        <v>1</v>
      </c>
      <c r="G1759" s="109">
        <v>2</v>
      </c>
      <c r="H1759" s="109" t="b">
        <v>1</v>
      </c>
      <c r="I1759" s="108" t="s">
        <v>3208</v>
      </c>
      <c r="J1759" s="108" t="s">
        <v>578</v>
      </c>
      <c r="K1759" s="110"/>
    </row>
    <row r="1760" spans="1:11" x14ac:dyDescent="0.3">
      <c r="A1760" s="108" t="s">
        <v>54</v>
      </c>
      <c r="B1760" s="108" t="s">
        <v>2621</v>
      </c>
      <c r="C1760" s="110" t="s">
        <v>5568</v>
      </c>
      <c r="D1760" s="108" t="s">
        <v>2622</v>
      </c>
      <c r="E1760" s="108"/>
      <c r="F1760" s="109">
        <v>2</v>
      </c>
      <c r="G1760" s="109">
        <v>2</v>
      </c>
      <c r="H1760" s="109" t="b">
        <v>1</v>
      </c>
      <c r="I1760" s="108" t="s">
        <v>3208</v>
      </c>
      <c r="J1760" s="108" t="s">
        <v>5569</v>
      </c>
      <c r="K1760" s="110"/>
    </row>
    <row r="1761" spans="1:11" x14ac:dyDescent="0.3">
      <c r="A1761" s="108" t="s">
        <v>54</v>
      </c>
      <c r="B1761" s="108" t="s">
        <v>548</v>
      </c>
      <c r="C1761" s="110" t="s">
        <v>5570</v>
      </c>
      <c r="D1761" s="108" t="s">
        <v>2625</v>
      </c>
      <c r="E1761" s="108"/>
      <c r="F1761" s="109">
        <v>1</v>
      </c>
      <c r="G1761" s="109">
        <v>2</v>
      </c>
      <c r="H1761" s="109" t="b">
        <v>1</v>
      </c>
      <c r="I1761" s="108" t="s">
        <v>3208</v>
      </c>
      <c r="J1761" s="108" t="s">
        <v>5571</v>
      </c>
      <c r="K1761" s="110"/>
    </row>
    <row r="1762" spans="1:11" x14ac:dyDescent="0.3">
      <c r="A1762" s="108" t="s">
        <v>54</v>
      </c>
      <c r="B1762" s="108" t="s">
        <v>548</v>
      </c>
      <c r="C1762" s="110" t="s">
        <v>5570</v>
      </c>
      <c r="D1762" s="108" t="s">
        <v>2625</v>
      </c>
      <c r="E1762" s="108"/>
      <c r="F1762" s="109">
        <v>2</v>
      </c>
      <c r="G1762" s="109">
        <v>2</v>
      </c>
      <c r="H1762" s="109" t="b">
        <v>1</v>
      </c>
      <c r="I1762" s="108" t="s">
        <v>3208</v>
      </c>
      <c r="J1762" s="108" t="s">
        <v>5572</v>
      </c>
      <c r="K1762" s="110"/>
    </row>
    <row r="1763" spans="1:11" x14ac:dyDescent="0.3">
      <c r="A1763" s="108" t="s">
        <v>54</v>
      </c>
      <c r="B1763" s="108" t="s">
        <v>581</v>
      </c>
      <c r="C1763" s="110" t="s">
        <v>5573</v>
      </c>
      <c r="D1763" s="108" t="s">
        <v>1091</v>
      </c>
      <c r="E1763" s="108" t="s">
        <v>3207</v>
      </c>
      <c r="F1763" s="109">
        <v>1</v>
      </c>
      <c r="G1763" s="109">
        <v>4</v>
      </c>
      <c r="H1763" s="109" t="b">
        <v>1</v>
      </c>
      <c r="I1763" s="108" t="s">
        <v>3208</v>
      </c>
      <c r="J1763" s="108" t="s">
        <v>2620</v>
      </c>
      <c r="K1763" s="110"/>
    </row>
    <row r="1764" spans="1:11" x14ac:dyDescent="0.3">
      <c r="A1764" s="108" t="s">
        <v>54</v>
      </c>
      <c r="B1764" s="108" t="s">
        <v>581</v>
      </c>
      <c r="C1764" s="110" t="s">
        <v>5573</v>
      </c>
      <c r="D1764" s="108" t="s">
        <v>1091</v>
      </c>
      <c r="E1764" s="108"/>
      <c r="F1764" s="109">
        <v>2</v>
      </c>
      <c r="G1764" s="109">
        <v>4</v>
      </c>
      <c r="H1764" s="109" t="b">
        <v>1</v>
      </c>
      <c r="I1764" s="108" t="s">
        <v>3208</v>
      </c>
      <c r="J1764" s="108" t="s">
        <v>5574</v>
      </c>
      <c r="K1764" s="110"/>
    </row>
    <row r="1765" spans="1:11" x14ac:dyDescent="0.3">
      <c r="A1765" s="108" t="s">
        <v>54</v>
      </c>
      <c r="B1765" s="108" t="s">
        <v>581</v>
      </c>
      <c r="C1765" s="110" t="s">
        <v>5573</v>
      </c>
      <c r="D1765" s="108" t="s">
        <v>1091</v>
      </c>
      <c r="E1765" s="108"/>
      <c r="F1765" s="109">
        <v>3</v>
      </c>
      <c r="G1765" s="109">
        <v>4</v>
      </c>
      <c r="H1765" s="109" t="b">
        <v>1</v>
      </c>
      <c r="I1765" s="108" t="s">
        <v>3208</v>
      </c>
      <c r="J1765" s="108" t="s">
        <v>5575</v>
      </c>
      <c r="K1765" s="110"/>
    </row>
    <row r="1766" spans="1:11" x14ac:dyDescent="0.3">
      <c r="A1766" s="108" t="s">
        <v>54</v>
      </c>
      <c r="B1766" s="108" t="s">
        <v>581</v>
      </c>
      <c r="C1766" s="110" t="s">
        <v>5573</v>
      </c>
      <c r="D1766" s="108" t="s">
        <v>1091</v>
      </c>
      <c r="E1766" s="108"/>
      <c r="F1766" s="109">
        <v>4</v>
      </c>
      <c r="G1766" s="109">
        <v>4</v>
      </c>
      <c r="H1766" s="109" t="b">
        <v>1</v>
      </c>
      <c r="I1766" s="108" t="s">
        <v>3208</v>
      </c>
      <c r="J1766" s="108" t="s">
        <v>5576</v>
      </c>
      <c r="K1766" s="110"/>
    </row>
    <row r="1767" spans="1:11" x14ac:dyDescent="0.3">
      <c r="A1767" s="108" t="s">
        <v>54</v>
      </c>
      <c r="B1767" s="108" t="s">
        <v>572</v>
      </c>
      <c r="C1767" s="110" t="s">
        <v>5577</v>
      </c>
      <c r="D1767" s="108" t="s">
        <v>950</v>
      </c>
      <c r="E1767" s="108" t="s">
        <v>3207</v>
      </c>
      <c r="F1767" s="109">
        <v>1</v>
      </c>
      <c r="G1767" s="109">
        <v>2</v>
      </c>
      <c r="H1767" s="109" t="b">
        <v>1</v>
      </c>
      <c r="I1767" s="108" t="s">
        <v>3208</v>
      </c>
      <c r="J1767" s="108" t="s">
        <v>2624</v>
      </c>
      <c r="K1767" s="110"/>
    </row>
    <row r="1768" spans="1:11" x14ac:dyDescent="0.3">
      <c r="A1768" s="108" t="s">
        <v>54</v>
      </c>
      <c r="B1768" s="108" t="s">
        <v>572</v>
      </c>
      <c r="C1768" s="110" t="s">
        <v>5577</v>
      </c>
      <c r="D1768" s="108" t="s">
        <v>950</v>
      </c>
      <c r="E1768" s="108"/>
      <c r="F1768" s="109">
        <v>2</v>
      </c>
      <c r="G1768" s="109">
        <v>2</v>
      </c>
      <c r="H1768" s="109" t="b">
        <v>1</v>
      </c>
      <c r="I1768" s="108" t="s">
        <v>3208</v>
      </c>
      <c r="J1768" s="108" t="s">
        <v>5578</v>
      </c>
      <c r="K1768" s="110"/>
    </row>
    <row r="1769" spans="1:11" x14ac:dyDescent="0.3">
      <c r="A1769" s="108" t="s">
        <v>54</v>
      </c>
      <c r="B1769" s="108" t="s">
        <v>546</v>
      </c>
      <c r="C1769" s="110" t="s">
        <v>5579</v>
      </c>
      <c r="D1769" s="108" t="s">
        <v>547</v>
      </c>
      <c r="E1769" s="108"/>
      <c r="F1769" s="109">
        <v>1</v>
      </c>
      <c r="G1769" s="109">
        <v>2</v>
      </c>
      <c r="H1769" s="109" t="b">
        <v>1</v>
      </c>
      <c r="I1769" s="108" t="s">
        <v>3208</v>
      </c>
      <c r="J1769" s="108" t="s">
        <v>5580</v>
      </c>
      <c r="K1769" s="110"/>
    </row>
    <row r="1770" spans="1:11" x14ac:dyDescent="0.3">
      <c r="A1770" s="108" t="s">
        <v>54</v>
      </c>
      <c r="B1770" s="108" t="s">
        <v>546</v>
      </c>
      <c r="C1770" s="110" t="s">
        <v>5579</v>
      </c>
      <c r="D1770" s="108" t="s">
        <v>547</v>
      </c>
      <c r="E1770" s="108"/>
      <c r="F1770" s="109">
        <v>2</v>
      </c>
      <c r="G1770" s="109">
        <v>2</v>
      </c>
      <c r="H1770" s="109" t="b">
        <v>1</v>
      </c>
      <c r="I1770" s="108" t="s">
        <v>3208</v>
      </c>
      <c r="J1770" s="108" t="s">
        <v>5581</v>
      </c>
      <c r="K1770" s="110"/>
    </row>
    <row r="1771" spans="1:11" x14ac:dyDescent="0.3">
      <c r="A1771" s="108" t="s">
        <v>54</v>
      </c>
      <c r="B1771" s="108" t="s">
        <v>611</v>
      </c>
      <c r="C1771" s="110" t="s">
        <v>5582</v>
      </c>
      <c r="D1771" s="108" t="s">
        <v>2623</v>
      </c>
      <c r="E1771" s="108"/>
      <c r="F1771" s="109">
        <v>1</v>
      </c>
      <c r="G1771" s="109">
        <v>2</v>
      </c>
      <c r="H1771" s="109" t="b">
        <v>1</v>
      </c>
      <c r="I1771" s="108" t="s">
        <v>3208</v>
      </c>
      <c r="J1771" s="108" t="s">
        <v>5583</v>
      </c>
      <c r="K1771" s="110"/>
    </row>
    <row r="1772" spans="1:11" x14ac:dyDescent="0.3">
      <c r="A1772" s="108" t="s">
        <v>54</v>
      </c>
      <c r="B1772" s="108" t="s">
        <v>611</v>
      </c>
      <c r="C1772" s="110" t="s">
        <v>5582</v>
      </c>
      <c r="D1772" s="108" t="s">
        <v>2623</v>
      </c>
      <c r="E1772" s="108"/>
      <c r="F1772" s="109">
        <v>2</v>
      </c>
      <c r="G1772" s="109">
        <v>2</v>
      </c>
      <c r="H1772" s="109" t="b">
        <v>1</v>
      </c>
      <c r="I1772" s="108" t="s">
        <v>3208</v>
      </c>
      <c r="J1772" s="108" t="s">
        <v>5584</v>
      </c>
      <c r="K1772" s="110"/>
    </row>
    <row r="1773" spans="1:11" x14ac:dyDescent="0.3">
      <c r="A1773" s="108" t="s">
        <v>2633</v>
      </c>
      <c r="B1773" s="108" t="s">
        <v>2368</v>
      </c>
      <c r="C1773" s="110" t="s">
        <v>5585</v>
      </c>
      <c r="D1773" s="108" t="s">
        <v>1861</v>
      </c>
      <c r="E1773" s="108" t="s">
        <v>3207</v>
      </c>
      <c r="F1773" s="109">
        <v>1</v>
      </c>
      <c r="G1773" s="109">
        <v>5</v>
      </c>
      <c r="H1773" s="109" t="b">
        <v>1</v>
      </c>
      <c r="I1773" s="108" t="s">
        <v>3208</v>
      </c>
      <c r="J1773" s="108" t="s">
        <v>2634</v>
      </c>
      <c r="K1773" s="110"/>
    </row>
    <row r="1774" spans="1:11" x14ac:dyDescent="0.3">
      <c r="A1774" s="108" t="s">
        <v>2633</v>
      </c>
      <c r="B1774" s="108" t="s">
        <v>2368</v>
      </c>
      <c r="C1774" s="110" t="s">
        <v>5585</v>
      </c>
      <c r="D1774" s="108" t="s">
        <v>1861</v>
      </c>
      <c r="E1774" s="108"/>
      <c r="F1774" s="109">
        <v>2</v>
      </c>
      <c r="G1774" s="109">
        <v>5</v>
      </c>
      <c r="H1774" s="109" t="b">
        <v>1</v>
      </c>
      <c r="I1774" s="108" t="s">
        <v>3208</v>
      </c>
      <c r="J1774" s="108" t="s">
        <v>5586</v>
      </c>
      <c r="K1774" s="110"/>
    </row>
    <row r="1775" spans="1:11" x14ac:dyDescent="0.3">
      <c r="A1775" s="108" t="s">
        <v>2633</v>
      </c>
      <c r="B1775" s="108" t="s">
        <v>2368</v>
      </c>
      <c r="C1775" s="110" t="s">
        <v>5585</v>
      </c>
      <c r="D1775" s="108" t="s">
        <v>1861</v>
      </c>
      <c r="E1775" s="108"/>
      <c r="F1775" s="109">
        <v>3</v>
      </c>
      <c r="G1775" s="109">
        <v>5</v>
      </c>
      <c r="H1775" s="109" t="b">
        <v>1</v>
      </c>
      <c r="I1775" s="108" t="s">
        <v>3208</v>
      </c>
      <c r="J1775" s="108" t="s">
        <v>5587</v>
      </c>
      <c r="K1775" s="110">
        <v>1</v>
      </c>
    </row>
    <row r="1776" spans="1:11" x14ac:dyDescent="0.3">
      <c r="A1776" s="108" t="s">
        <v>2633</v>
      </c>
      <c r="B1776" s="108" t="s">
        <v>2368</v>
      </c>
      <c r="C1776" s="110" t="s">
        <v>5585</v>
      </c>
      <c r="D1776" s="108" t="s">
        <v>1861</v>
      </c>
      <c r="E1776" s="108"/>
      <c r="F1776" s="109">
        <v>4</v>
      </c>
      <c r="G1776" s="109">
        <v>5</v>
      </c>
      <c r="H1776" s="109" t="b">
        <v>1</v>
      </c>
      <c r="I1776" s="108" t="s">
        <v>3208</v>
      </c>
      <c r="J1776" s="108" t="s">
        <v>5588</v>
      </c>
      <c r="K1776" s="110"/>
    </row>
    <row r="1777" spans="1:11" x14ac:dyDescent="0.3">
      <c r="A1777" s="108" t="s">
        <v>2633</v>
      </c>
      <c r="B1777" s="108" t="s">
        <v>2368</v>
      </c>
      <c r="C1777" s="110" t="s">
        <v>5585</v>
      </c>
      <c r="D1777" s="108" t="s">
        <v>1861</v>
      </c>
      <c r="E1777" s="108"/>
      <c r="F1777" s="109">
        <v>5</v>
      </c>
      <c r="G1777" s="109">
        <v>5</v>
      </c>
      <c r="H1777" s="109" t="b">
        <v>1</v>
      </c>
      <c r="I1777" s="108" t="s">
        <v>3208</v>
      </c>
      <c r="J1777" s="108" t="s">
        <v>5589</v>
      </c>
      <c r="K1777" s="110"/>
    </row>
    <row r="1778" spans="1:11" x14ac:dyDescent="0.3">
      <c r="A1778" s="108" t="s">
        <v>2633</v>
      </c>
      <c r="B1778" s="108" t="s">
        <v>2162</v>
      </c>
      <c r="C1778" s="110" t="s">
        <v>5590</v>
      </c>
      <c r="D1778" s="108" t="s">
        <v>2640</v>
      </c>
      <c r="E1778" s="108"/>
      <c r="F1778" s="109">
        <v>1</v>
      </c>
      <c r="G1778" s="109">
        <v>1</v>
      </c>
      <c r="H1778" s="109" t="b">
        <v>1</v>
      </c>
      <c r="I1778" s="108" t="s">
        <v>3208</v>
      </c>
      <c r="J1778" s="108" t="s">
        <v>5591</v>
      </c>
      <c r="K1778" s="110"/>
    </row>
    <row r="1779" spans="1:11" x14ac:dyDescent="0.3">
      <c r="A1779" s="108" t="s">
        <v>2633</v>
      </c>
      <c r="B1779" s="108" t="s">
        <v>1809</v>
      </c>
      <c r="C1779" s="110" t="s">
        <v>5592</v>
      </c>
      <c r="D1779" s="108" t="s">
        <v>2635</v>
      </c>
      <c r="E1779" s="108" t="s">
        <v>3207</v>
      </c>
      <c r="F1779" s="109">
        <v>1</v>
      </c>
      <c r="G1779" s="109">
        <v>2</v>
      </c>
      <c r="H1779" s="109" t="b">
        <v>1</v>
      </c>
      <c r="I1779" s="108" t="s">
        <v>3208</v>
      </c>
      <c r="J1779" s="108" t="s">
        <v>2636</v>
      </c>
      <c r="K1779" s="110"/>
    </row>
    <row r="1780" spans="1:11" x14ac:dyDescent="0.3">
      <c r="A1780" s="108" t="s">
        <v>2633</v>
      </c>
      <c r="B1780" s="108" t="s">
        <v>1809</v>
      </c>
      <c r="C1780" s="110" t="s">
        <v>5592</v>
      </c>
      <c r="D1780" s="108" t="s">
        <v>2635</v>
      </c>
      <c r="E1780" s="108"/>
      <c r="F1780" s="109">
        <v>2</v>
      </c>
      <c r="G1780" s="109">
        <v>2</v>
      </c>
      <c r="H1780" s="109" t="b">
        <v>1</v>
      </c>
      <c r="I1780" s="108" t="s">
        <v>3208</v>
      </c>
      <c r="J1780" s="108" t="s">
        <v>5593</v>
      </c>
      <c r="K1780" s="110">
        <v>1</v>
      </c>
    </row>
    <row r="1781" spans="1:11" x14ac:dyDescent="0.3">
      <c r="A1781" s="108" t="s">
        <v>2633</v>
      </c>
      <c r="B1781" s="108" t="s">
        <v>508</v>
      </c>
      <c r="C1781" s="110" t="s">
        <v>5594</v>
      </c>
      <c r="D1781" s="108" t="s">
        <v>2637</v>
      </c>
      <c r="E1781" s="108"/>
      <c r="F1781" s="109">
        <v>1</v>
      </c>
      <c r="G1781" s="109">
        <v>2</v>
      </c>
      <c r="H1781" s="109" t="b">
        <v>1</v>
      </c>
      <c r="I1781" s="108" t="s">
        <v>3208</v>
      </c>
      <c r="J1781" s="108" t="s">
        <v>5595</v>
      </c>
      <c r="K1781" s="110"/>
    </row>
    <row r="1782" spans="1:11" x14ac:dyDescent="0.3">
      <c r="A1782" s="108" t="s">
        <v>2633</v>
      </c>
      <c r="B1782" s="108" t="s">
        <v>508</v>
      </c>
      <c r="C1782" s="110" t="s">
        <v>5594</v>
      </c>
      <c r="D1782" s="108" t="s">
        <v>2637</v>
      </c>
      <c r="E1782" s="108"/>
      <c r="F1782" s="109">
        <v>2</v>
      </c>
      <c r="G1782" s="109">
        <v>2</v>
      </c>
      <c r="H1782" s="109" t="b">
        <v>1</v>
      </c>
      <c r="I1782" s="108" t="s">
        <v>3208</v>
      </c>
      <c r="J1782" s="108" t="s">
        <v>5596</v>
      </c>
      <c r="K1782" s="110">
        <v>1</v>
      </c>
    </row>
    <row r="1783" spans="1:11" x14ac:dyDescent="0.3">
      <c r="A1783" s="108" t="s">
        <v>2633</v>
      </c>
      <c r="B1783" s="108" t="s">
        <v>546</v>
      </c>
      <c r="C1783" s="110" t="s">
        <v>5597</v>
      </c>
      <c r="D1783" s="108" t="s">
        <v>547</v>
      </c>
      <c r="E1783" s="108"/>
      <c r="F1783" s="109">
        <v>1</v>
      </c>
      <c r="G1783" s="109">
        <v>2</v>
      </c>
      <c r="H1783" s="109" t="b">
        <v>1</v>
      </c>
      <c r="I1783" s="108" t="s">
        <v>3208</v>
      </c>
      <c r="J1783" s="108" t="s">
        <v>5598</v>
      </c>
      <c r="K1783" s="110"/>
    </row>
    <row r="1784" spans="1:11" x14ac:dyDescent="0.3">
      <c r="A1784" s="108" t="s">
        <v>2633</v>
      </c>
      <c r="B1784" s="108" t="s">
        <v>546</v>
      </c>
      <c r="C1784" s="110" t="s">
        <v>5597</v>
      </c>
      <c r="D1784" s="108" t="s">
        <v>547</v>
      </c>
      <c r="E1784" s="108"/>
      <c r="F1784" s="109">
        <v>2</v>
      </c>
      <c r="G1784" s="109">
        <v>2</v>
      </c>
      <c r="H1784" s="109" t="b">
        <v>1</v>
      </c>
      <c r="I1784" s="108" t="s">
        <v>3208</v>
      </c>
      <c r="J1784" s="108" t="s">
        <v>5599</v>
      </c>
      <c r="K1784" s="110"/>
    </row>
    <row r="1785" spans="1:11" x14ac:dyDescent="0.3">
      <c r="A1785" s="108" t="s">
        <v>2633</v>
      </c>
      <c r="B1785" s="108" t="s">
        <v>611</v>
      </c>
      <c r="C1785" s="110" t="s">
        <v>5600</v>
      </c>
      <c r="D1785" s="108" t="s">
        <v>2638</v>
      </c>
      <c r="E1785" s="108" t="s">
        <v>3207</v>
      </c>
      <c r="F1785" s="109">
        <v>1</v>
      </c>
      <c r="G1785" s="109">
        <v>1</v>
      </c>
      <c r="H1785" s="109" t="b">
        <v>1</v>
      </c>
      <c r="I1785" s="108" t="s">
        <v>3208</v>
      </c>
      <c r="J1785" s="108" t="s">
        <v>2639</v>
      </c>
      <c r="K1785" s="110"/>
    </row>
    <row r="1786" spans="1:11" x14ac:dyDescent="0.3">
      <c r="A1786" s="108" t="s">
        <v>55</v>
      </c>
      <c r="B1786" s="108" t="s">
        <v>1066</v>
      </c>
      <c r="C1786" s="110" t="s">
        <v>5601</v>
      </c>
      <c r="D1786" s="108" t="s">
        <v>2646</v>
      </c>
      <c r="E1786" s="108" t="s">
        <v>3207</v>
      </c>
      <c r="F1786" s="109">
        <v>1</v>
      </c>
      <c r="G1786" s="109">
        <v>1</v>
      </c>
      <c r="H1786" s="109" t="b">
        <v>1</v>
      </c>
      <c r="I1786" s="108" t="s">
        <v>3208</v>
      </c>
      <c r="J1786" s="108" t="s">
        <v>2647</v>
      </c>
      <c r="K1786" s="110"/>
    </row>
    <row r="1787" spans="1:11" x14ac:dyDescent="0.3">
      <c r="A1787" s="108" t="s">
        <v>55</v>
      </c>
      <c r="B1787" s="108" t="s">
        <v>2649</v>
      </c>
      <c r="C1787" s="110" t="s">
        <v>5602</v>
      </c>
      <c r="D1787" s="108" t="s">
        <v>1402</v>
      </c>
      <c r="E1787" s="108" t="s">
        <v>3207</v>
      </c>
      <c r="F1787" s="109">
        <v>1</v>
      </c>
      <c r="G1787" s="109">
        <v>1</v>
      </c>
      <c r="H1787" s="109" t="b">
        <v>1</v>
      </c>
      <c r="I1787" s="108" t="s">
        <v>3208</v>
      </c>
      <c r="J1787" s="108" t="s">
        <v>2650</v>
      </c>
      <c r="K1787" s="110"/>
    </row>
    <row r="1788" spans="1:11" x14ac:dyDescent="0.3">
      <c r="A1788" s="108" t="s">
        <v>55</v>
      </c>
      <c r="B1788" s="108" t="s">
        <v>1373</v>
      </c>
      <c r="C1788" s="110" t="s">
        <v>5603</v>
      </c>
      <c r="D1788" s="108" t="s">
        <v>2643</v>
      </c>
      <c r="E1788" s="108"/>
      <c r="F1788" s="109">
        <v>1</v>
      </c>
      <c r="G1788" s="109">
        <v>2</v>
      </c>
      <c r="H1788" s="109" t="b">
        <v>1</v>
      </c>
      <c r="I1788" s="108" t="s">
        <v>3208</v>
      </c>
      <c r="J1788" s="108" t="s">
        <v>5604</v>
      </c>
      <c r="K1788" s="110"/>
    </row>
    <row r="1789" spans="1:11" x14ac:dyDescent="0.3">
      <c r="A1789" s="108" t="s">
        <v>55</v>
      </c>
      <c r="B1789" s="108" t="s">
        <v>1373</v>
      </c>
      <c r="C1789" s="110" t="s">
        <v>5603</v>
      </c>
      <c r="D1789" s="108" t="s">
        <v>2643</v>
      </c>
      <c r="E1789" s="108"/>
      <c r="F1789" s="109">
        <v>2</v>
      </c>
      <c r="G1789" s="109">
        <v>2</v>
      </c>
      <c r="H1789" s="109" t="b">
        <v>1</v>
      </c>
      <c r="I1789" s="108" t="s">
        <v>3208</v>
      </c>
      <c r="J1789" s="108" t="s">
        <v>5604</v>
      </c>
      <c r="K1789" s="110"/>
    </row>
    <row r="1790" spans="1:11" x14ac:dyDescent="0.3">
      <c r="A1790" s="108" t="s">
        <v>55</v>
      </c>
      <c r="B1790" s="108" t="s">
        <v>857</v>
      </c>
      <c r="C1790" s="110" t="s">
        <v>5605</v>
      </c>
      <c r="D1790" s="108" t="s">
        <v>1112</v>
      </c>
      <c r="E1790" s="108"/>
      <c r="F1790" s="109">
        <v>1</v>
      </c>
      <c r="G1790" s="109">
        <v>1</v>
      </c>
      <c r="H1790" s="109" t="b">
        <v>1</v>
      </c>
      <c r="I1790" s="108" t="s">
        <v>3208</v>
      </c>
      <c r="J1790" s="108" t="s">
        <v>5606</v>
      </c>
      <c r="K1790" s="110"/>
    </row>
    <row r="1791" spans="1:11" x14ac:dyDescent="0.3">
      <c r="A1791" s="108" t="s">
        <v>55</v>
      </c>
      <c r="B1791" s="108" t="s">
        <v>1277</v>
      </c>
      <c r="C1791" s="110" t="s">
        <v>5607</v>
      </c>
      <c r="D1791" s="108" t="s">
        <v>1830</v>
      </c>
      <c r="E1791" s="108" t="s">
        <v>3207</v>
      </c>
      <c r="F1791" s="109">
        <v>1</v>
      </c>
      <c r="G1791" s="109">
        <v>1</v>
      </c>
      <c r="H1791" s="109" t="b">
        <v>1</v>
      </c>
      <c r="I1791" s="108" t="s">
        <v>3208</v>
      </c>
      <c r="J1791" s="108" t="s">
        <v>2655</v>
      </c>
      <c r="K1791" s="110"/>
    </row>
    <row r="1792" spans="1:11" x14ac:dyDescent="0.3">
      <c r="A1792" s="108" t="s">
        <v>55</v>
      </c>
      <c r="B1792" s="108" t="s">
        <v>516</v>
      </c>
      <c r="C1792" s="110" t="s">
        <v>5608</v>
      </c>
      <c r="D1792" s="108" t="s">
        <v>1275</v>
      </c>
      <c r="E1792" s="108"/>
      <c r="F1792" s="109">
        <v>1</v>
      </c>
      <c r="G1792" s="109">
        <v>1</v>
      </c>
      <c r="H1792" s="109" t="b">
        <v>1</v>
      </c>
      <c r="I1792" s="108" t="s">
        <v>3208</v>
      </c>
      <c r="J1792" s="108" t="s">
        <v>5609</v>
      </c>
      <c r="K1792" s="110"/>
    </row>
    <row r="1793" spans="1:11" x14ac:dyDescent="0.3">
      <c r="A1793" s="108" t="s">
        <v>55</v>
      </c>
      <c r="B1793" s="108" t="s">
        <v>2651</v>
      </c>
      <c r="C1793" s="110" t="s">
        <v>5610</v>
      </c>
      <c r="D1793" s="108" t="s">
        <v>2652</v>
      </c>
      <c r="E1793" s="108" t="s">
        <v>3207</v>
      </c>
      <c r="F1793" s="109">
        <v>1</v>
      </c>
      <c r="G1793" s="109">
        <v>1</v>
      </c>
      <c r="H1793" s="109" t="b">
        <v>1</v>
      </c>
      <c r="I1793" s="108" t="s">
        <v>3208</v>
      </c>
      <c r="J1793" s="108" t="s">
        <v>2653</v>
      </c>
      <c r="K1793" s="110"/>
    </row>
    <row r="1794" spans="1:11" x14ac:dyDescent="0.3">
      <c r="A1794" s="108" t="s">
        <v>55</v>
      </c>
      <c r="B1794" s="108" t="s">
        <v>579</v>
      </c>
      <c r="C1794" s="110" t="s">
        <v>5611</v>
      </c>
      <c r="D1794" s="108" t="s">
        <v>2648</v>
      </c>
      <c r="E1794" s="108"/>
      <c r="F1794" s="109">
        <v>1</v>
      </c>
      <c r="G1794" s="109">
        <v>1</v>
      </c>
      <c r="H1794" s="109" t="b">
        <v>1</v>
      </c>
      <c r="I1794" s="108" t="s">
        <v>3208</v>
      </c>
      <c r="J1794" s="108" t="s">
        <v>5612</v>
      </c>
      <c r="K1794" s="110"/>
    </row>
    <row r="1795" spans="1:11" x14ac:dyDescent="0.3">
      <c r="A1795" s="108" t="s">
        <v>55</v>
      </c>
      <c r="B1795" s="108" t="s">
        <v>1290</v>
      </c>
      <c r="C1795" s="110" t="s">
        <v>5613</v>
      </c>
      <c r="D1795" s="108" t="s">
        <v>2644</v>
      </c>
      <c r="E1795" s="108" t="s">
        <v>3207</v>
      </c>
      <c r="F1795" s="109">
        <v>1</v>
      </c>
      <c r="G1795" s="109">
        <v>1</v>
      </c>
      <c r="H1795" s="109" t="b">
        <v>1</v>
      </c>
      <c r="I1795" s="108" t="s">
        <v>3208</v>
      </c>
      <c r="J1795" s="108" t="s">
        <v>2645</v>
      </c>
      <c r="K1795" s="110"/>
    </row>
    <row r="1796" spans="1:11" x14ac:dyDescent="0.3">
      <c r="A1796" s="108" t="s">
        <v>55</v>
      </c>
      <c r="B1796" s="108" t="s">
        <v>514</v>
      </c>
      <c r="C1796" s="110" t="s">
        <v>5614</v>
      </c>
      <c r="D1796" s="108" t="s">
        <v>2654</v>
      </c>
      <c r="E1796" s="108"/>
      <c r="F1796" s="109">
        <v>1</v>
      </c>
      <c r="G1796" s="109">
        <v>1</v>
      </c>
      <c r="H1796" s="109" t="b">
        <v>1</v>
      </c>
      <c r="I1796" s="108" t="s">
        <v>3208</v>
      </c>
      <c r="J1796" s="108" t="s">
        <v>5615</v>
      </c>
      <c r="K1796" s="110"/>
    </row>
    <row r="1797" spans="1:11" x14ac:dyDescent="0.3">
      <c r="A1797" s="108" t="s">
        <v>2663</v>
      </c>
      <c r="B1797" s="108" t="s">
        <v>796</v>
      </c>
      <c r="C1797" s="110" t="s">
        <v>5616</v>
      </c>
      <c r="D1797" s="108" t="s">
        <v>2668</v>
      </c>
      <c r="E1797" s="108" t="s">
        <v>3207</v>
      </c>
      <c r="F1797" s="109">
        <v>1</v>
      </c>
      <c r="G1797" s="109">
        <v>1</v>
      </c>
      <c r="H1797" s="109" t="b">
        <v>1</v>
      </c>
      <c r="I1797" s="108" t="s">
        <v>3208</v>
      </c>
      <c r="J1797" s="108" t="s">
        <v>2669</v>
      </c>
      <c r="K1797" s="110"/>
    </row>
    <row r="1798" spans="1:11" x14ac:dyDescent="0.3">
      <c r="A1798" s="108" t="s">
        <v>2663</v>
      </c>
      <c r="B1798" s="108" t="s">
        <v>636</v>
      </c>
      <c r="C1798" s="110" t="s">
        <v>5617</v>
      </c>
      <c r="D1798" s="108" t="s">
        <v>2666</v>
      </c>
      <c r="E1798" s="108" t="s">
        <v>3207</v>
      </c>
      <c r="F1798" s="109">
        <v>1</v>
      </c>
      <c r="G1798" s="109">
        <v>1</v>
      </c>
      <c r="H1798" s="109" t="b">
        <v>1</v>
      </c>
      <c r="I1798" s="108" t="s">
        <v>3208</v>
      </c>
      <c r="J1798" s="108" t="s">
        <v>2667</v>
      </c>
      <c r="K1798" s="110"/>
    </row>
    <row r="1799" spans="1:11" x14ac:dyDescent="0.3">
      <c r="A1799" s="108" t="s">
        <v>2663</v>
      </c>
      <c r="B1799" s="108" t="s">
        <v>581</v>
      </c>
      <c r="C1799" s="110" t="s">
        <v>5618</v>
      </c>
      <c r="D1799" s="108" t="s">
        <v>2664</v>
      </c>
      <c r="E1799" s="108" t="s">
        <v>3207</v>
      </c>
      <c r="F1799" s="109">
        <v>1</v>
      </c>
      <c r="G1799" s="109">
        <v>5</v>
      </c>
      <c r="H1799" s="109" t="b">
        <v>1</v>
      </c>
      <c r="I1799" s="108" t="s">
        <v>3208</v>
      </c>
      <c r="J1799" s="108" t="s">
        <v>2665</v>
      </c>
      <c r="K1799" s="110"/>
    </row>
    <row r="1800" spans="1:11" x14ac:dyDescent="0.3">
      <c r="A1800" s="108" t="s">
        <v>2663</v>
      </c>
      <c r="B1800" s="108" t="s">
        <v>581</v>
      </c>
      <c r="C1800" s="110" t="s">
        <v>5618</v>
      </c>
      <c r="D1800" s="108" t="s">
        <v>2664</v>
      </c>
      <c r="E1800" s="108"/>
      <c r="F1800" s="109">
        <v>2</v>
      </c>
      <c r="G1800" s="109">
        <v>5</v>
      </c>
      <c r="H1800" s="109" t="b">
        <v>1</v>
      </c>
      <c r="I1800" s="108" t="s">
        <v>3208</v>
      </c>
      <c r="J1800" s="108" t="s">
        <v>5619</v>
      </c>
      <c r="K1800" s="110"/>
    </row>
    <row r="1801" spans="1:11" x14ac:dyDescent="0.3">
      <c r="A1801" s="108" t="s">
        <v>2663</v>
      </c>
      <c r="B1801" s="108" t="s">
        <v>581</v>
      </c>
      <c r="C1801" s="110" t="s">
        <v>5618</v>
      </c>
      <c r="D1801" s="108" t="s">
        <v>2664</v>
      </c>
      <c r="E1801" s="108"/>
      <c r="F1801" s="109">
        <v>3</v>
      </c>
      <c r="G1801" s="109">
        <v>5</v>
      </c>
      <c r="H1801" s="109" t="b">
        <v>1</v>
      </c>
      <c r="I1801" s="108" t="s">
        <v>3208</v>
      </c>
      <c r="J1801" s="108" t="s">
        <v>5620</v>
      </c>
      <c r="K1801" s="110">
        <v>1</v>
      </c>
    </row>
    <row r="1802" spans="1:11" x14ac:dyDescent="0.3">
      <c r="A1802" s="108" t="s">
        <v>2663</v>
      </c>
      <c r="B1802" s="108" t="s">
        <v>581</v>
      </c>
      <c r="C1802" s="110" t="s">
        <v>5618</v>
      </c>
      <c r="D1802" s="108" t="s">
        <v>2664</v>
      </c>
      <c r="E1802" s="108"/>
      <c r="F1802" s="109">
        <v>4</v>
      </c>
      <c r="G1802" s="109">
        <v>5</v>
      </c>
      <c r="H1802" s="109" t="b">
        <v>1</v>
      </c>
      <c r="I1802" s="108" t="s">
        <v>3208</v>
      </c>
      <c r="J1802" s="108" t="s">
        <v>5621</v>
      </c>
      <c r="K1802" s="110"/>
    </row>
    <row r="1803" spans="1:11" x14ac:dyDescent="0.3">
      <c r="A1803" s="108" t="s">
        <v>2663</v>
      </c>
      <c r="B1803" s="108" t="s">
        <v>581</v>
      </c>
      <c r="C1803" s="110" t="s">
        <v>5618</v>
      </c>
      <c r="D1803" s="108" t="s">
        <v>2664</v>
      </c>
      <c r="E1803" s="108"/>
      <c r="F1803" s="109">
        <v>5</v>
      </c>
      <c r="G1803" s="109">
        <v>5</v>
      </c>
      <c r="H1803" s="109" t="b">
        <v>1</v>
      </c>
      <c r="I1803" s="108" t="s">
        <v>3208</v>
      </c>
      <c r="J1803" s="108" t="s">
        <v>5622</v>
      </c>
      <c r="K1803" s="110"/>
    </row>
    <row r="1804" spans="1:11" x14ac:dyDescent="0.3">
      <c r="A1804" s="108" t="s">
        <v>2663</v>
      </c>
      <c r="B1804" s="108" t="s">
        <v>572</v>
      </c>
      <c r="C1804" s="110" t="s">
        <v>5623</v>
      </c>
      <c r="D1804" s="108" t="s">
        <v>2671</v>
      </c>
      <c r="E1804" s="108"/>
      <c r="F1804" s="109">
        <v>1</v>
      </c>
      <c r="G1804" s="109">
        <v>1</v>
      </c>
      <c r="H1804" s="109" t="b">
        <v>1</v>
      </c>
      <c r="I1804" s="108" t="s">
        <v>3208</v>
      </c>
      <c r="J1804" s="108" t="s">
        <v>5624</v>
      </c>
      <c r="K1804" s="110"/>
    </row>
    <row r="1805" spans="1:11" x14ac:dyDescent="0.3">
      <c r="A1805" s="108" t="s">
        <v>2663</v>
      </c>
      <c r="B1805" s="108" t="s">
        <v>544</v>
      </c>
      <c r="C1805" s="110" t="s">
        <v>5625</v>
      </c>
      <c r="D1805" s="108" t="s">
        <v>2672</v>
      </c>
      <c r="E1805" s="108" t="s">
        <v>3207</v>
      </c>
      <c r="F1805" s="109">
        <v>1</v>
      </c>
      <c r="G1805" s="109">
        <v>1</v>
      </c>
      <c r="H1805" s="109" t="b">
        <v>1</v>
      </c>
      <c r="I1805" s="108" t="s">
        <v>3208</v>
      </c>
      <c r="J1805" s="108" t="s">
        <v>2673</v>
      </c>
      <c r="K1805" s="110"/>
    </row>
    <row r="1806" spans="1:11" x14ac:dyDescent="0.3">
      <c r="A1806" s="108" t="s">
        <v>2663</v>
      </c>
      <c r="B1806" s="108" t="s">
        <v>583</v>
      </c>
      <c r="C1806" s="110" t="s">
        <v>5626</v>
      </c>
      <c r="D1806" s="108" t="s">
        <v>2670</v>
      </c>
      <c r="E1806" s="108"/>
      <c r="F1806" s="109">
        <v>1</v>
      </c>
      <c r="G1806" s="109">
        <v>1</v>
      </c>
      <c r="H1806" s="109" t="b">
        <v>1</v>
      </c>
      <c r="I1806" s="108" t="s">
        <v>3208</v>
      </c>
      <c r="J1806" s="108" t="s">
        <v>5627</v>
      </c>
      <c r="K1806" s="110">
        <v>1</v>
      </c>
    </row>
    <row r="1807" spans="1:11" x14ac:dyDescent="0.3">
      <c r="A1807" s="108" t="s">
        <v>56</v>
      </c>
      <c r="B1807" s="108" t="s">
        <v>2681</v>
      </c>
      <c r="C1807" s="110" t="s">
        <v>6202</v>
      </c>
      <c r="D1807" s="108" t="s">
        <v>2682</v>
      </c>
      <c r="E1807" s="108"/>
      <c r="F1807" s="109">
        <v>1</v>
      </c>
      <c r="G1807" s="109">
        <v>2</v>
      </c>
      <c r="H1807" s="109" t="b">
        <v>1</v>
      </c>
      <c r="I1807" s="108" t="s">
        <v>3208</v>
      </c>
      <c r="J1807" s="108" t="s">
        <v>5628</v>
      </c>
      <c r="K1807" s="110"/>
    </row>
    <row r="1808" spans="1:11" x14ac:dyDescent="0.3">
      <c r="A1808" s="108" t="s">
        <v>56</v>
      </c>
      <c r="B1808" s="108" t="s">
        <v>2681</v>
      </c>
      <c r="C1808" s="110" t="s">
        <v>6202</v>
      </c>
      <c r="D1808" s="108" t="s">
        <v>2682</v>
      </c>
      <c r="E1808" s="108"/>
      <c r="F1808" s="109">
        <v>2</v>
      </c>
      <c r="G1808" s="109">
        <v>2</v>
      </c>
      <c r="H1808" s="109" t="b">
        <v>1</v>
      </c>
      <c r="I1808" s="108" t="s">
        <v>3208</v>
      </c>
      <c r="J1808" s="108" t="s">
        <v>5629</v>
      </c>
      <c r="K1808" s="110"/>
    </row>
    <row r="1809" spans="1:11" x14ac:dyDescent="0.3">
      <c r="A1809" s="108" t="s">
        <v>56</v>
      </c>
      <c r="B1809" s="108" t="s">
        <v>575</v>
      </c>
      <c r="C1809" s="110" t="s">
        <v>6203</v>
      </c>
      <c r="D1809" s="108" t="s">
        <v>2677</v>
      </c>
      <c r="E1809" s="108" t="s">
        <v>3207</v>
      </c>
      <c r="F1809" s="109">
        <v>1</v>
      </c>
      <c r="G1809" s="109">
        <v>6</v>
      </c>
      <c r="H1809" s="109" t="b">
        <v>1</v>
      </c>
      <c r="I1809" s="108" t="s">
        <v>3208</v>
      </c>
      <c r="J1809" s="108" t="s">
        <v>2678</v>
      </c>
      <c r="K1809" s="110"/>
    </row>
    <row r="1810" spans="1:11" x14ac:dyDescent="0.3">
      <c r="A1810" s="108" t="s">
        <v>56</v>
      </c>
      <c r="B1810" s="108" t="s">
        <v>575</v>
      </c>
      <c r="C1810" s="110" t="s">
        <v>6203</v>
      </c>
      <c r="D1810" s="108" t="s">
        <v>2677</v>
      </c>
      <c r="E1810" s="108"/>
      <c r="F1810" s="109">
        <v>2</v>
      </c>
      <c r="G1810" s="109">
        <v>6</v>
      </c>
      <c r="H1810" s="109" t="b">
        <v>1</v>
      </c>
      <c r="I1810" s="108" t="s">
        <v>3208</v>
      </c>
      <c r="J1810" s="108" t="s">
        <v>5630</v>
      </c>
      <c r="K1810" s="110"/>
    </row>
    <row r="1811" spans="1:11" x14ac:dyDescent="0.3">
      <c r="A1811" s="108" t="s">
        <v>56</v>
      </c>
      <c r="B1811" s="108" t="s">
        <v>575</v>
      </c>
      <c r="C1811" s="110" t="s">
        <v>6203</v>
      </c>
      <c r="D1811" s="108" t="s">
        <v>2677</v>
      </c>
      <c r="E1811" s="108"/>
      <c r="F1811" s="109">
        <v>3</v>
      </c>
      <c r="G1811" s="109">
        <v>6</v>
      </c>
      <c r="H1811" s="109" t="b">
        <v>1</v>
      </c>
      <c r="I1811" s="108" t="s">
        <v>3208</v>
      </c>
      <c r="J1811" s="108" t="s">
        <v>5631</v>
      </c>
      <c r="K1811" s="110"/>
    </row>
    <row r="1812" spans="1:11" x14ac:dyDescent="0.3">
      <c r="A1812" s="108" t="s">
        <v>56</v>
      </c>
      <c r="B1812" s="108" t="s">
        <v>575</v>
      </c>
      <c r="C1812" s="110" t="s">
        <v>6203</v>
      </c>
      <c r="D1812" s="108" t="s">
        <v>2677</v>
      </c>
      <c r="E1812" s="108"/>
      <c r="F1812" s="109">
        <v>4</v>
      </c>
      <c r="G1812" s="109">
        <v>6</v>
      </c>
      <c r="H1812" s="109" t="b">
        <v>1</v>
      </c>
      <c r="I1812" s="108" t="s">
        <v>3208</v>
      </c>
      <c r="J1812" s="108" t="s">
        <v>5632</v>
      </c>
      <c r="K1812" s="110">
        <v>1</v>
      </c>
    </row>
    <row r="1813" spans="1:11" x14ac:dyDescent="0.3">
      <c r="A1813" s="108" t="s">
        <v>56</v>
      </c>
      <c r="B1813" s="108" t="s">
        <v>575</v>
      </c>
      <c r="C1813" s="110" t="s">
        <v>6203</v>
      </c>
      <c r="D1813" s="108" t="s">
        <v>2677</v>
      </c>
      <c r="E1813" s="108"/>
      <c r="F1813" s="109">
        <v>5</v>
      </c>
      <c r="G1813" s="109">
        <v>6</v>
      </c>
      <c r="H1813" s="109" t="b">
        <v>1</v>
      </c>
      <c r="I1813" s="108" t="s">
        <v>3208</v>
      </c>
      <c r="J1813" s="108" t="s">
        <v>5633</v>
      </c>
      <c r="K1813" s="110">
        <v>1</v>
      </c>
    </row>
    <row r="1814" spans="1:11" x14ac:dyDescent="0.3">
      <c r="A1814" s="108" t="s">
        <v>56</v>
      </c>
      <c r="B1814" s="108" t="s">
        <v>575</v>
      </c>
      <c r="C1814" s="110" t="s">
        <v>6203</v>
      </c>
      <c r="D1814" s="108" t="s">
        <v>2677</v>
      </c>
      <c r="E1814" s="108"/>
      <c r="F1814" s="109">
        <v>6</v>
      </c>
      <c r="G1814" s="109">
        <v>6</v>
      </c>
      <c r="H1814" s="109" t="b">
        <v>1</v>
      </c>
      <c r="I1814" s="108" t="s">
        <v>3208</v>
      </c>
      <c r="J1814" s="108" t="s">
        <v>5634</v>
      </c>
      <c r="K1814" s="110"/>
    </row>
    <row r="1815" spans="1:11" x14ac:dyDescent="0.3">
      <c r="A1815" s="108" t="s">
        <v>56</v>
      </c>
      <c r="B1815" s="108" t="s">
        <v>730</v>
      </c>
      <c r="C1815" s="110" t="s">
        <v>6204</v>
      </c>
      <c r="D1815" s="108" t="s">
        <v>2679</v>
      </c>
      <c r="E1815" s="108" t="s">
        <v>3207</v>
      </c>
      <c r="F1815" s="109">
        <v>1</v>
      </c>
      <c r="G1815" s="109">
        <v>4</v>
      </c>
      <c r="H1815" s="109" t="b">
        <v>1</v>
      </c>
      <c r="I1815" s="108" t="s">
        <v>3208</v>
      </c>
      <c r="J1815" s="108" t="s">
        <v>2680</v>
      </c>
      <c r="K1815" s="110"/>
    </row>
    <row r="1816" spans="1:11" x14ac:dyDescent="0.3">
      <c r="A1816" s="108" t="s">
        <v>56</v>
      </c>
      <c r="B1816" s="108" t="s">
        <v>730</v>
      </c>
      <c r="C1816" s="110" t="s">
        <v>6204</v>
      </c>
      <c r="D1816" s="108" t="s">
        <v>2679</v>
      </c>
      <c r="E1816" s="108"/>
      <c r="F1816" s="109">
        <v>2</v>
      </c>
      <c r="G1816" s="109">
        <v>4</v>
      </c>
      <c r="H1816" s="109" t="b">
        <v>1</v>
      </c>
      <c r="I1816" s="108" t="s">
        <v>3208</v>
      </c>
      <c r="J1816" s="108" t="s">
        <v>5635</v>
      </c>
      <c r="K1816" s="110"/>
    </row>
    <row r="1817" spans="1:11" x14ac:dyDescent="0.3">
      <c r="A1817" s="108" t="s">
        <v>56</v>
      </c>
      <c r="B1817" s="108" t="s">
        <v>730</v>
      </c>
      <c r="C1817" s="110" t="s">
        <v>6204</v>
      </c>
      <c r="D1817" s="108" t="s">
        <v>2679</v>
      </c>
      <c r="E1817" s="108"/>
      <c r="F1817" s="109">
        <v>3</v>
      </c>
      <c r="G1817" s="109">
        <v>4</v>
      </c>
      <c r="H1817" s="109" t="b">
        <v>1</v>
      </c>
      <c r="I1817" s="108" t="s">
        <v>3208</v>
      </c>
      <c r="J1817" s="108" t="s">
        <v>5636</v>
      </c>
      <c r="K1817" s="110"/>
    </row>
    <row r="1818" spans="1:11" x14ac:dyDescent="0.3">
      <c r="A1818" s="108" t="s">
        <v>56</v>
      </c>
      <c r="B1818" s="108" t="s">
        <v>730</v>
      </c>
      <c r="C1818" s="110" t="s">
        <v>6204</v>
      </c>
      <c r="D1818" s="108" t="s">
        <v>2679</v>
      </c>
      <c r="E1818" s="108"/>
      <c r="F1818" s="109">
        <v>4</v>
      </c>
      <c r="G1818" s="109">
        <v>4</v>
      </c>
      <c r="H1818" s="109" t="b">
        <v>1</v>
      </c>
      <c r="I1818" s="108" t="s">
        <v>3208</v>
      </c>
      <c r="J1818" s="108" t="s">
        <v>5637</v>
      </c>
      <c r="K1818" s="110"/>
    </row>
    <row r="1819" spans="1:11" x14ac:dyDescent="0.3">
      <c r="A1819" s="108" t="s">
        <v>56</v>
      </c>
      <c r="B1819" s="108" t="s">
        <v>1095</v>
      </c>
      <c r="C1819" s="110" t="s">
        <v>6205</v>
      </c>
      <c r="D1819" s="108" t="s">
        <v>2686</v>
      </c>
      <c r="E1819" s="108"/>
      <c r="F1819" s="109">
        <v>1</v>
      </c>
      <c r="G1819" s="109">
        <v>1</v>
      </c>
      <c r="H1819" s="109" t="b">
        <v>1</v>
      </c>
      <c r="I1819" s="108" t="s">
        <v>3208</v>
      </c>
      <c r="J1819" s="108" t="s">
        <v>5638</v>
      </c>
      <c r="K1819" s="110"/>
    </row>
    <row r="1820" spans="1:11" x14ac:dyDescent="0.3">
      <c r="A1820" s="108" t="s">
        <v>56</v>
      </c>
      <c r="B1820" s="108" t="s">
        <v>711</v>
      </c>
      <c r="C1820" s="110" t="s">
        <v>6206</v>
      </c>
      <c r="D1820" s="108" t="s">
        <v>2684</v>
      </c>
      <c r="E1820" s="108" t="s">
        <v>3207</v>
      </c>
      <c r="F1820" s="109">
        <v>1</v>
      </c>
      <c r="G1820" s="109">
        <v>1</v>
      </c>
      <c r="H1820" s="109" t="b">
        <v>1</v>
      </c>
      <c r="I1820" s="108" t="s">
        <v>3208</v>
      </c>
      <c r="J1820" s="108" t="s">
        <v>2685</v>
      </c>
      <c r="K1820" s="110"/>
    </row>
    <row r="1821" spans="1:11" x14ac:dyDescent="0.3">
      <c r="A1821" s="108" t="s">
        <v>56</v>
      </c>
      <c r="B1821" s="108" t="s">
        <v>544</v>
      </c>
      <c r="C1821" s="110" t="s">
        <v>6207</v>
      </c>
      <c r="D1821" s="108" t="s">
        <v>2683</v>
      </c>
      <c r="E1821" s="108"/>
      <c r="F1821" s="109">
        <v>1</v>
      </c>
      <c r="G1821" s="109">
        <v>1</v>
      </c>
      <c r="H1821" s="109" t="b">
        <v>1</v>
      </c>
      <c r="I1821" s="108" t="s">
        <v>3208</v>
      </c>
      <c r="J1821" s="108" t="s">
        <v>5639</v>
      </c>
      <c r="K1821" s="110"/>
    </row>
    <row r="1822" spans="1:11" x14ac:dyDescent="0.3">
      <c r="A1822" s="108" t="s">
        <v>56</v>
      </c>
      <c r="B1822" s="108" t="s">
        <v>772</v>
      </c>
      <c r="C1822" s="110" t="s">
        <v>6208</v>
      </c>
      <c r="D1822" s="108" t="s">
        <v>2687</v>
      </c>
      <c r="E1822" s="108"/>
      <c r="F1822" s="109">
        <v>1</v>
      </c>
      <c r="G1822" s="109">
        <v>1</v>
      </c>
      <c r="H1822" s="109" t="b">
        <v>1</v>
      </c>
      <c r="I1822" s="108" t="s">
        <v>3208</v>
      </c>
      <c r="J1822" s="108" t="s">
        <v>5640</v>
      </c>
      <c r="K1822" s="110">
        <v>1</v>
      </c>
    </row>
    <row r="1823" spans="1:11" x14ac:dyDescent="0.3">
      <c r="A1823" s="108" t="s">
        <v>57</v>
      </c>
      <c r="B1823" s="108" t="s">
        <v>820</v>
      </c>
      <c r="C1823" s="110" t="s">
        <v>6209</v>
      </c>
      <c r="D1823" s="108" t="s">
        <v>2705</v>
      </c>
      <c r="E1823" s="108"/>
      <c r="F1823" s="109">
        <v>1</v>
      </c>
      <c r="G1823" s="109">
        <v>1</v>
      </c>
      <c r="H1823" s="109" t="b">
        <v>1</v>
      </c>
      <c r="I1823" s="108" t="s">
        <v>3208</v>
      </c>
      <c r="J1823" s="108" t="s">
        <v>5641</v>
      </c>
      <c r="K1823" s="110"/>
    </row>
    <row r="1824" spans="1:11" x14ac:dyDescent="0.3">
      <c r="A1824" s="108" t="s">
        <v>57</v>
      </c>
      <c r="B1824" s="108" t="s">
        <v>684</v>
      </c>
      <c r="C1824" s="110" t="s">
        <v>6210</v>
      </c>
      <c r="D1824" s="108" t="s">
        <v>6211</v>
      </c>
      <c r="E1824" s="108"/>
      <c r="F1824" s="109">
        <v>1</v>
      </c>
      <c r="G1824" s="109">
        <v>1</v>
      </c>
      <c r="H1824" s="109" t="b">
        <v>1</v>
      </c>
      <c r="I1824" s="108" t="s">
        <v>3208</v>
      </c>
      <c r="J1824" s="108" t="s">
        <v>5642</v>
      </c>
      <c r="K1824" s="110"/>
    </row>
    <row r="1825" spans="1:11" x14ac:dyDescent="0.3">
      <c r="A1825" s="108" t="s">
        <v>57</v>
      </c>
      <c r="B1825" s="108" t="s">
        <v>548</v>
      </c>
      <c r="C1825" s="110" t="s">
        <v>6212</v>
      </c>
      <c r="D1825" s="108" t="s">
        <v>6213</v>
      </c>
      <c r="E1825" s="108"/>
      <c r="F1825" s="109">
        <v>1</v>
      </c>
      <c r="G1825" s="109">
        <v>1</v>
      </c>
      <c r="H1825" s="109" t="b">
        <v>1</v>
      </c>
      <c r="I1825" s="108" t="s">
        <v>3208</v>
      </c>
      <c r="J1825" s="108" t="s">
        <v>5643</v>
      </c>
      <c r="K1825" s="110"/>
    </row>
    <row r="1826" spans="1:11" x14ac:dyDescent="0.3">
      <c r="A1826" s="108" t="s">
        <v>57</v>
      </c>
      <c r="B1826" s="108" t="s">
        <v>581</v>
      </c>
      <c r="C1826" s="110" t="s">
        <v>6214</v>
      </c>
      <c r="D1826" s="108" t="s">
        <v>6215</v>
      </c>
      <c r="E1826" s="108"/>
      <c r="F1826" s="109">
        <v>1</v>
      </c>
      <c r="G1826" s="109">
        <v>2</v>
      </c>
      <c r="H1826" s="109" t="b">
        <v>1</v>
      </c>
      <c r="I1826" s="108" t="s">
        <v>3208</v>
      </c>
      <c r="J1826" s="108" t="s">
        <v>5644</v>
      </c>
      <c r="K1826" s="110">
        <v>1</v>
      </c>
    </row>
    <row r="1827" spans="1:11" x14ac:dyDescent="0.3">
      <c r="A1827" s="108" t="s">
        <v>57</v>
      </c>
      <c r="B1827" s="108" t="s">
        <v>581</v>
      </c>
      <c r="C1827" s="110" t="s">
        <v>6214</v>
      </c>
      <c r="D1827" s="108" t="s">
        <v>6215</v>
      </c>
      <c r="E1827" s="108"/>
      <c r="F1827" s="109">
        <v>2</v>
      </c>
      <c r="G1827" s="109">
        <v>2</v>
      </c>
      <c r="H1827" s="109" t="b">
        <v>1</v>
      </c>
      <c r="I1827" s="108" t="s">
        <v>3208</v>
      </c>
      <c r="J1827" s="108" t="s">
        <v>5645</v>
      </c>
      <c r="K1827" s="110"/>
    </row>
    <row r="1828" spans="1:11" x14ac:dyDescent="0.3">
      <c r="A1828" s="108" t="s">
        <v>57</v>
      </c>
      <c r="B1828" s="108" t="s">
        <v>572</v>
      </c>
      <c r="C1828" s="110" t="s">
        <v>6216</v>
      </c>
      <c r="D1828" s="108" t="s">
        <v>2699</v>
      </c>
      <c r="E1828" s="108" t="s">
        <v>3207</v>
      </c>
      <c r="F1828" s="109">
        <v>1</v>
      </c>
      <c r="G1828" s="109">
        <v>8</v>
      </c>
      <c r="H1828" s="109" t="b">
        <v>1</v>
      </c>
      <c r="I1828" s="108" t="s">
        <v>3208</v>
      </c>
      <c r="J1828" s="108" t="s">
        <v>2700</v>
      </c>
      <c r="K1828" s="110"/>
    </row>
    <row r="1829" spans="1:11" x14ac:dyDescent="0.3">
      <c r="A1829" s="108" t="s">
        <v>57</v>
      </c>
      <c r="B1829" s="108" t="s">
        <v>572</v>
      </c>
      <c r="C1829" s="110" t="s">
        <v>6216</v>
      </c>
      <c r="D1829" s="108" t="s">
        <v>2699</v>
      </c>
      <c r="E1829" s="108"/>
      <c r="F1829" s="109">
        <v>2</v>
      </c>
      <c r="G1829" s="109">
        <v>8</v>
      </c>
      <c r="H1829" s="109" t="b">
        <v>1</v>
      </c>
      <c r="I1829" s="108" t="s">
        <v>3208</v>
      </c>
      <c r="J1829" s="108" t="s">
        <v>5646</v>
      </c>
      <c r="K1829" s="110"/>
    </row>
    <row r="1830" spans="1:11" x14ac:dyDescent="0.3">
      <c r="A1830" s="108" t="s">
        <v>57</v>
      </c>
      <c r="B1830" s="108" t="s">
        <v>572</v>
      </c>
      <c r="C1830" s="110" t="s">
        <v>6216</v>
      </c>
      <c r="D1830" s="108" t="s">
        <v>2699</v>
      </c>
      <c r="E1830" s="108"/>
      <c r="F1830" s="109">
        <v>3</v>
      </c>
      <c r="G1830" s="109">
        <v>8</v>
      </c>
      <c r="H1830" s="109" t="b">
        <v>1</v>
      </c>
      <c r="I1830" s="108" t="s">
        <v>3208</v>
      </c>
      <c r="J1830" s="108" t="s">
        <v>5647</v>
      </c>
      <c r="K1830" s="110"/>
    </row>
    <row r="1831" spans="1:11" x14ac:dyDescent="0.3">
      <c r="A1831" s="108" t="s">
        <v>57</v>
      </c>
      <c r="B1831" s="108" t="s">
        <v>572</v>
      </c>
      <c r="C1831" s="110" t="s">
        <v>6216</v>
      </c>
      <c r="D1831" s="108" t="s">
        <v>2699</v>
      </c>
      <c r="E1831" s="108"/>
      <c r="F1831" s="109">
        <v>4</v>
      </c>
      <c r="G1831" s="109">
        <v>8</v>
      </c>
      <c r="H1831" s="109" t="b">
        <v>1</v>
      </c>
      <c r="I1831" s="108" t="s">
        <v>3208</v>
      </c>
      <c r="J1831" s="108" t="s">
        <v>5648</v>
      </c>
      <c r="K1831" s="110">
        <v>1</v>
      </c>
    </row>
    <row r="1832" spans="1:11" x14ac:dyDescent="0.3">
      <c r="A1832" s="108" t="s">
        <v>57</v>
      </c>
      <c r="B1832" s="108" t="s">
        <v>572</v>
      </c>
      <c r="C1832" s="110" t="s">
        <v>6216</v>
      </c>
      <c r="D1832" s="108" t="s">
        <v>2699</v>
      </c>
      <c r="E1832" s="108"/>
      <c r="F1832" s="109">
        <v>5</v>
      </c>
      <c r="G1832" s="109">
        <v>8</v>
      </c>
      <c r="H1832" s="109" t="b">
        <v>1</v>
      </c>
      <c r="I1832" s="108" t="s">
        <v>3208</v>
      </c>
      <c r="J1832" s="108" t="s">
        <v>5649</v>
      </c>
      <c r="K1832" s="110"/>
    </row>
    <row r="1833" spans="1:11" x14ac:dyDescent="0.3">
      <c r="A1833" s="108" t="s">
        <v>57</v>
      </c>
      <c r="B1833" s="108" t="s">
        <v>572</v>
      </c>
      <c r="C1833" s="110" t="s">
        <v>6216</v>
      </c>
      <c r="D1833" s="108" t="s">
        <v>2699</v>
      </c>
      <c r="E1833" s="108"/>
      <c r="F1833" s="109">
        <v>6</v>
      </c>
      <c r="G1833" s="109">
        <v>8</v>
      </c>
      <c r="H1833" s="109" t="b">
        <v>1</v>
      </c>
      <c r="I1833" s="108" t="s">
        <v>3208</v>
      </c>
      <c r="J1833" s="108" t="s">
        <v>5650</v>
      </c>
      <c r="K1833" s="110"/>
    </row>
    <row r="1834" spans="1:11" x14ac:dyDescent="0.3">
      <c r="A1834" s="108" t="s">
        <v>57</v>
      </c>
      <c r="B1834" s="108" t="s">
        <v>572</v>
      </c>
      <c r="C1834" s="110" t="s">
        <v>6216</v>
      </c>
      <c r="D1834" s="108" t="s">
        <v>2699</v>
      </c>
      <c r="E1834" s="108"/>
      <c r="F1834" s="109">
        <v>7</v>
      </c>
      <c r="G1834" s="109">
        <v>8</v>
      </c>
      <c r="H1834" s="109" t="b">
        <v>1</v>
      </c>
      <c r="I1834" s="108" t="s">
        <v>3208</v>
      </c>
      <c r="J1834" s="108" t="s">
        <v>5651</v>
      </c>
      <c r="K1834" s="110">
        <v>1</v>
      </c>
    </row>
    <row r="1835" spans="1:11" x14ac:dyDescent="0.3">
      <c r="A1835" s="108" t="s">
        <v>57</v>
      </c>
      <c r="B1835" s="108" t="s">
        <v>572</v>
      </c>
      <c r="C1835" s="110" t="s">
        <v>6216</v>
      </c>
      <c r="D1835" s="108" t="s">
        <v>2699</v>
      </c>
      <c r="E1835" s="108"/>
      <c r="F1835" s="109">
        <v>8</v>
      </c>
      <c r="G1835" s="109">
        <v>8</v>
      </c>
      <c r="H1835" s="109" t="b">
        <v>1</v>
      </c>
      <c r="I1835" s="108" t="s">
        <v>3208</v>
      </c>
      <c r="J1835" s="108" t="s">
        <v>5652</v>
      </c>
      <c r="K1835" s="110"/>
    </row>
    <row r="1836" spans="1:11" x14ac:dyDescent="0.3">
      <c r="A1836" s="108" t="s">
        <v>57</v>
      </c>
      <c r="B1836" s="108" t="s">
        <v>579</v>
      </c>
      <c r="C1836" s="110" t="s">
        <v>6217</v>
      </c>
      <c r="D1836" s="108" t="s">
        <v>2701</v>
      </c>
      <c r="E1836" s="108"/>
      <c r="F1836" s="109">
        <v>1</v>
      </c>
      <c r="G1836" s="109">
        <v>2</v>
      </c>
      <c r="H1836" s="109" t="b">
        <v>1</v>
      </c>
      <c r="I1836" s="108" t="s">
        <v>3208</v>
      </c>
      <c r="J1836" s="108" t="s">
        <v>5653</v>
      </c>
      <c r="K1836" s="110"/>
    </row>
    <row r="1837" spans="1:11" x14ac:dyDescent="0.3">
      <c r="A1837" s="108" t="s">
        <v>57</v>
      </c>
      <c r="B1837" s="108" t="s">
        <v>579</v>
      </c>
      <c r="C1837" s="110" t="s">
        <v>6217</v>
      </c>
      <c r="D1837" s="108" t="s">
        <v>2701</v>
      </c>
      <c r="E1837" s="108"/>
      <c r="F1837" s="109">
        <v>2</v>
      </c>
      <c r="G1837" s="109">
        <v>2</v>
      </c>
      <c r="H1837" s="109" t="b">
        <v>1</v>
      </c>
      <c r="I1837" s="108" t="s">
        <v>3208</v>
      </c>
      <c r="J1837" s="108" t="s">
        <v>5654</v>
      </c>
      <c r="K1837" s="110"/>
    </row>
    <row r="1838" spans="1:11" x14ac:dyDescent="0.3">
      <c r="A1838" s="108" t="s">
        <v>57</v>
      </c>
      <c r="B1838" s="108" t="s">
        <v>546</v>
      </c>
      <c r="C1838" s="110" t="s">
        <v>6218</v>
      </c>
      <c r="D1838" s="108" t="s">
        <v>547</v>
      </c>
      <c r="E1838" s="108"/>
      <c r="F1838" s="109">
        <v>1</v>
      </c>
      <c r="G1838" s="109">
        <v>3</v>
      </c>
      <c r="H1838" s="109" t="b">
        <v>1</v>
      </c>
      <c r="I1838" s="108" t="s">
        <v>3208</v>
      </c>
      <c r="J1838" s="108" t="s">
        <v>5655</v>
      </c>
      <c r="K1838" s="110"/>
    </row>
    <row r="1839" spans="1:11" x14ac:dyDescent="0.3">
      <c r="A1839" s="108" t="s">
        <v>57</v>
      </c>
      <c r="B1839" s="108" t="s">
        <v>546</v>
      </c>
      <c r="C1839" s="110" t="s">
        <v>6218</v>
      </c>
      <c r="D1839" s="108" t="s">
        <v>547</v>
      </c>
      <c r="E1839" s="108"/>
      <c r="F1839" s="109">
        <v>2</v>
      </c>
      <c r="G1839" s="109">
        <v>3</v>
      </c>
      <c r="H1839" s="109" t="b">
        <v>1</v>
      </c>
      <c r="I1839" s="108" t="s">
        <v>3208</v>
      </c>
      <c r="J1839" s="108" t="s">
        <v>5656</v>
      </c>
      <c r="K1839" s="110"/>
    </row>
    <row r="1840" spans="1:11" x14ac:dyDescent="0.3">
      <c r="A1840" s="108" t="s">
        <v>57</v>
      </c>
      <c r="B1840" s="108" t="s">
        <v>546</v>
      </c>
      <c r="C1840" s="110" t="s">
        <v>6218</v>
      </c>
      <c r="D1840" s="108" t="s">
        <v>547</v>
      </c>
      <c r="E1840" s="108"/>
      <c r="F1840" s="109">
        <v>3</v>
      </c>
      <c r="G1840" s="109">
        <v>3</v>
      </c>
      <c r="H1840" s="109" t="b">
        <v>1</v>
      </c>
      <c r="I1840" s="108" t="s">
        <v>3208</v>
      </c>
      <c r="J1840" s="108" t="s">
        <v>5657</v>
      </c>
      <c r="K1840" s="110"/>
    </row>
    <row r="1841" spans="1:11" x14ac:dyDescent="0.3">
      <c r="A1841" s="108" t="s">
        <v>58</v>
      </c>
      <c r="B1841" s="108" t="s">
        <v>498</v>
      </c>
      <c r="C1841" s="110" t="s">
        <v>6219</v>
      </c>
      <c r="D1841" s="108" t="s">
        <v>6220</v>
      </c>
      <c r="E1841" s="108" t="s">
        <v>3207</v>
      </c>
      <c r="F1841" s="109">
        <v>1</v>
      </c>
      <c r="G1841" s="109">
        <v>2</v>
      </c>
      <c r="H1841" s="109" t="b">
        <v>1</v>
      </c>
      <c r="I1841" s="108" t="s">
        <v>3208</v>
      </c>
      <c r="J1841" s="108" t="s">
        <v>2713</v>
      </c>
      <c r="K1841" s="110"/>
    </row>
    <row r="1842" spans="1:11" x14ac:dyDescent="0.3">
      <c r="A1842" s="108" t="s">
        <v>58</v>
      </c>
      <c r="B1842" s="108" t="s">
        <v>498</v>
      </c>
      <c r="C1842" s="110" t="s">
        <v>6219</v>
      </c>
      <c r="D1842" s="108" t="s">
        <v>6220</v>
      </c>
      <c r="E1842" s="108"/>
      <c r="F1842" s="109">
        <v>2</v>
      </c>
      <c r="G1842" s="109">
        <v>2</v>
      </c>
      <c r="H1842" s="109" t="b">
        <v>1</v>
      </c>
      <c r="I1842" s="108" t="s">
        <v>3208</v>
      </c>
      <c r="J1842" s="108" t="s">
        <v>5658</v>
      </c>
      <c r="K1842" s="110"/>
    </row>
    <row r="1843" spans="1:11" x14ac:dyDescent="0.3">
      <c r="A1843" s="108" t="s">
        <v>58</v>
      </c>
      <c r="B1843" s="108" t="s">
        <v>567</v>
      </c>
      <c r="C1843" s="110" t="s">
        <v>6221</v>
      </c>
      <c r="D1843" s="108" t="s">
        <v>2708</v>
      </c>
      <c r="E1843" s="108" t="s">
        <v>3207</v>
      </c>
      <c r="F1843" s="109">
        <v>1</v>
      </c>
      <c r="G1843" s="109">
        <v>5</v>
      </c>
      <c r="H1843" s="109" t="b">
        <v>1</v>
      </c>
      <c r="I1843" s="108" t="s">
        <v>3208</v>
      </c>
      <c r="J1843" s="108" t="s">
        <v>2709</v>
      </c>
      <c r="K1843" s="110"/>
    </row>
    <row r="1844" spans="1:11" x14ac:dyDescent="0.3">
      <c r="A1844" s="108" t="s">
        <v>58</v>
      </c>
      <c r="B1844" s="108" t="s">
        <v>567</v>
      </c>
      <c r="C1844" s="110" t="s">
        <v>6221</v>
      </c>
      <c r="D1844" s="108" t="s">
        <v>2708</v>
      </c>
      <c r="E1844" s="108"/>
      <c r="F1844" s="109">
        <v>2</v>
      </c>
      <c r="G1844" s="109">
        <v>5</v>
      </c>
      <c r="H1844" s="109" t="b">
        <v>1</v>
      </c>
      <c r="I1844" s="108" t="s">
        <v>3208</v>
      </c>
      <c r="J1844" s="108" t="s">
        <v>5659</v>
      </c>
      <c r="K1844" s="110"/>
    </row>
    <row r="1845" spans="1:11" x14ac:dyDescent="0.3">
      <c r="A1845" s="108" t="s">
        <v>58</v>
      </c>
      <c r="B1845" s="108" t="s">
        <v>567</v>
      </c>
      <c r="C1845" s="110" t="s">
        <v>6221</v>
      </c>
      <c r="D1845" s="108" t="s">
        <v>2708</v>
      </c>
      <c r="E1845" s="108"/>
      <c r="F1845" s="109">
        <v>3</v>
      </c>
      <c r="G1845" s="109">
        <v>5</v>
      </c>
      <c r="H1845" s="109" t="b">
        <v>1</v>
      </c>
      <c r="I1845" s="108" t="s">
        <v>3208</v>
      </c>
      <c r="J1845" s="108" t="s">
        <v>5660</v>
      </c>
      <c r="K1845" s="110">
        <v>1</v>
      </c>
    </row>
    <row r="1846" spans="1:11" x14ac:dyDescent="0.3">
      <c r="A1846" s="108" t="s">
        <v>58</v>
      </c>
      <c r="B1846" s="108" t="s">
        <v>567</v>
      </c>
      <c r="C1846" s="110" t="s">
        <v>6221</v>
      </c>
      <c r="D1846" s="108" t="s">
        <v>2708</v>
      </c>
      <c r="E1846" s="108"/>
      <c r="F1846" s="109">
        <v>4</v>
      </c>
      <c r="G1846" s="109">
        <v>5</v>
      </c>
      <c r="H1846" s="109" t="b">
        <v>1</v>
      </c>
      <c r="I1846" s="108" t="s">
        <v>3208</v>
      </c>
      <c r="J1846" s="108" t="s">
        <v>5661</v>
      </c>
      <c r="K1846" s="110">
        <v>1</v>
      </c>
    </row>
    <row r="1847" spans="1:11" x14ac:dyDescent="0.3">
      <c r="A1847" s="108" t="s">
        <v>58</v>
      </c>
      <c r="B1847" s="108" t="s">
        <v>567</v>
      </c>
      <c r="C1847" s="110" t="s">
        <v>6221</v>
      </c>
      <c r="D1847" s="108" t="s">
        <v>2708</v>
      </c>
      <c r="E1847" s="108"/>
      <c r="F1847" s="109">
        <v>5</v>
      </c>
      <c r="G1847" s="109">
        <v>5</v>
      </c>
      <c r="H1847" s="109" t="b">
        <v>1</v>
      </c>
      <c r="I1847" s="108" t="s">
        <v>3208</v>
      </c>
      <c r="J1847" s="108" t="s">
        <v>5662</v>
      </c>
      <c r="K1847" s="110"/>
    </row>
    <row r="1848" spans="1:11" x14ac:dyDescent="0.3">
      <c r="A1848" s="108" t="s">
        <v>58</v>
      </c>
      <c r="B1848" s="108" t="s">
        <v>636</v>
      </c>
      <c r="C1848" s="110" t="s">
        <v>6222</v>
      </c>
      <c r="D1848" s="108" t="s">
        <v>2717</v>
      </c>
      <c r="E1848" s="108"/>
      <c r="F1848" s="109">
        <v>1</v>
      </c>
      <c r="G1848" s="109">
        <v>1</v>
      </c>
      <c r="H1848" s="109" t="b">
        <v>1</v>
      </c>
      <c r="I1848" s="108" t="s">
        <v>3208</v>
      </c>
      <c r="J1848" s="108" t="s">
        <v>5663</v>
      </c>
      <c r="K1848" s="110"/>
    </row>
    <row r="1849" spans="1:11" x14ac:dyDescent="0.3">
      <c r="A1849" s="108" t="s">
        <v>58</v>
      </c>
      <c r="B1849" s="108" t="s">
        <v>581</v>
      </c>
      <c r="C1849" s="110" t="s">
        <v>6223</v>
      </c>
      <c r="D1849" s="108" t="s">
        <v>2716</v>
      </c>
      <c r="E1849" s="108"/>
      <c r="F1849" s="109">
        <v>1</v>
      </c>
      <c r="G1849" s="109">
        <v>1</v>
      </c>
      <c r="H1849" s="109" t="b">
        <v>1</v>
      </c>
      <c r="I1849" s="108" t="s">
        <v>3208</v>
      </c>
      <c r="J1849" s="108" t="s">
        <v>5664</v>
      </c>
      <c r="K1849" s="110"/>
    </row>
    <row r="1850" spans="1:11" x14ac:dyDescent="0.3">
      <c r="A1850" s="108" t="s">
        <v>58</v>
      </c>
      <c r="B1850" s="108" t="s">
        <v>508</v>
      </c>
      <c r="C1850" s="110" t="s">
        <v>6224</v>
      </c>
      <c r="D1850" s="108" t="s">
        <v>2711</v>
      </c>
      <c r="E1850" s="108"/>
      <c r="F1850" s="109">
        <v>1</v>
      </c>
      <c r="G1850" s="109">
        <v>2</v>
      </c>
      <c r="H1850" s="109" t="b">
        <v>1</v>
      </c>
      <c r="I1850" s="108" t="s">
        <v>3208</v>
      </c>
      <c r="J1850" s="108" t="s">
        <v>5665</v>
      </c>
      <c r="K1850" s="110"/>
    </row>
    <row r="1851" spans="1:11" x14ac:dyDescent="0.3">
      <c r="A1851" s="108" t="s">
        <v>58</v>
      </c>
      <c r="B1851" s="108" t="s">
        <v>508</v>
      </c>
      <c r="C1851" s="110" t="s">
        <v>6224</v>
      </c>
      <c r="D1851" s="108" t="s">
        <v>2711</v>
      </c>
      <c r="E1851" s="108"/>
      <c r="F1851" s="109">
        <v>2</v>
      </c>
      <c r="G1851" s="109">
        <v>2</v>
      </c>
      <c r="H1851" s="109" t="b">
        <v>1</v>
      </c>
      <c r="I1851" s="108" t="s">
        <v>3208</v>
      </c>
      <c r="J1851" s="108" t="s">
        <v>5666</v>
      </c>
      <c r="K1851" s="110"/>
    </row>
    <row r="1852" spans="1:11" x14ac:dyDescent="0.3">
      <c r="A1852" s="108" t="s">
        <v>58</v>
      </c>
      <c r="B1852" s="108" t="s">
        <v>942</v>
      </c>
      <c r="C1852" s="110" t="s">
        <v>6225</v>
      </c>
      <c r="D1852" s="108" t="s">
        <v>2710</v>
      </c>
      <c r="E1852" s="108"/>
      <c r="F1852" s="109">
        <v>1</v>
      </c>
      <c r="G1852" s="109">
        <v>3</v>
      </c>
      <c r="H1852" s="109" t="b">
        <v>1</v>
      </c>
      <c r="I1852" s="108" t="s">
        <v>3208</v>
      </c>
      <c r="J1852" s="108" t="s">
        <v>5667</v>
      </c>
      <c r="K1852" s="110"/>
    </row>
    <row r="1853" spans="1:11" x14ac:dyDescent="0.3">
      <c r="A1853" s="108" t="s">
        <v>58</v>
      </c>
      <c r="B1853" s="108" t="s">
        <v>942</v>
      </c>
      <c r="C1853" s="110" t="s">
        <v>6225</v>
      </c>
      <c r="D1853" s="108" t="s">
        <v>2710</v>
      </c>
      <c r="E1853" s="108"/>
      <c r="F1853" s="109">
        <v>2</v>
      </c>
      <c r="G1853" s="109">
        <v>3</v>
      </c>
      <c r="H1853" s="109" t="b">
        <v>1</v>
      </c>
      <c r="I1853" s="108" t="s">
        <v>3208</v>
      </c>
      <c r="J1853" s="108" t="s">
        <v>5668</v>
      </c>
      <c r="K1853" s="110"/>
    </row>
    <row r="1854" spans="1:11" x14ac:dyDescent="0.3">
      <c r="A1854" s="108" t="s">
        <v>58</v>
      </c>
      <c r="B1854" s="108" t="s">
        <v>942</v>
      </c>
      <c r="C1854" s="110" t="s">
        <v>6225</v>
      </c>
      <c r="D1854" s="108" t="s">
        <v>2710</v>
      </c>
      <c r="E1854" s="108"/>
      <c r="F1854" s="109">
        <v>3</v>
      </c>
      <c r="G1854" s="109">
        <v>3</v>
      </c>
      <c r="H1854" s="109" t="b">
        <v>1</v>
      </c>
      <c r="I1854" s="108" t="s">
        <v>3208</v>
      </c>
      <c r="J1854" s="108" t="s">
        <v>5669</v>
      </c>
      <c r="K1854" s="110">
        <v>1</v>
      </c>
    </row>
    <row r="1855" spans="1:11" x14ac:dyDescent="0.3">
      <c r="A1855" s="108" t="s">
        <v>58</v>
      </c>
      <c r="B1855" s="108" t="s">
        <v>746</v>
      </c>
      <c r="C1855" s="110" t="s">
        <v>6226</v>
      </c>
      <c r="D1855" s="108" t="s">
        <v>2714</v>
      </c>
      <c r="E1855" s="108" t="s">
        <v>3207</v>
      </c>
      <c r="F1855" s="109">
        <v>1</v>
      </c>
      <c r="G1855" s="109">
        <v>2</v>
      </c>
      <c r="H1855" s="109" t="b">
        <v>1</v>
      </c>
      <c r="I1855" s="108" t="s">
        <v>3208</v>
      </c>
      <c r="J1855" s="108" t="s">
        <v>2715</v>
      </c>
      <c r="K1855" s="110">
        <v>1</v>
      </c>
    </row>
    <row r="1856" spans="1:11" x14ac:dyDescent="0.3">
      <c r="A1856" s="108" t="s">
        <v>58</v>
      </c>
      <c r="B1856" s="108" t="s">
        <v>746</v>
      </c>
      <c r="C1856" s="110" t="s">
        <v>6226</v>
      </c>
      <c r="D1856" s="108" t="s">
        <v>2714</v>
      </c>
      <c r="E1856" s="108"/>
      <c r="F1856" s="109">
        <v>2</v>
      </c>
      <c r="G1856" s="109">
        <v>2</v>
      </c>
      <c r="H1856" s="109" t="b">
        <v>1</v>
      </c>
      <c r="I1856" s="108" t="s">
        <v>3208</v>
      </c>
      <c r="J1856" s="108" t="s">
        <v>5670</v>
      </c>
      <c r="K1856" s="110">
        <v>1</v>
      </c>
    </row>
    <row r="1857" spans="1:11" x14ac:dyDescent="0.3">
      <c r="A1857" s="108" t="s">
        <v>59</v>
      </c>
      <c r="B1857" s="108" t="s">
        <v>743</v>
      </c>
      <c r="C1857" s="110" t="s">
        <v>6227</v>
      </c>
      <c r="D1857" s="108" t="s">
        <v>2720</v>
      </c>
      <c r="E1857" s="108" t="s">
        <v>3207</v>
      </c>
      <c r="F1857" s="109">
        <v>1</v>
      </c>
      <c r="G1857" s="109">
        <v>2</v>
      </c>
      <c r="H1857" s="109" t="b">
        <v>1</v>
      </c>
      <c r="I1857" s="108" t="s">
        <v>3208</v>
      </c>
      <c r="J1857" s="108" t="s">
        <v>2721</v>
      </c>
      <c r="K1857" s="110"/>
    </row>
    <row r="1858" spans="1:11" x14ac:dyDescent="0.3">
      <c r="A1858" s="108" t="s">
        <v>59</v>
      </c>
      <c r="B1858" s="108" t="s">
        <v>743</v>
      </c>
      <c r="C1858" s="110" t="s">
        <v>6227</v>
      </c>
      <c r="D1858" s="108" t="s">
        <v>2720</v>
      </c>
      <c r="E1858" s="108"/>
      <c r="F1858" s="109">
        <v>2</v>
      </c>
      <c r="G1858" s="109">
        <v>2</v>
      </c>
      <c r="H1858" s="109" t="b">
        <v>1</v>
      </c>
      <c r="I1858" s="108" t="s">
        <v>3208</v>
      </c>
      <c r="J1858" s="108" t="s">
        <v>5671</v>
      </c>
      <c r="K1858" s="110"/>
    </row>
    <row r="1859" spans="1:11" x14ac:dyDescent="0.3">
      <c r="A1859" s="108" t="s">
        <v>59</v>
      </c>
      <c r="B1859" s="108" t="s">
        <v>2122</v>
      </c>
      <c r="C1859" s="110" t="s">
        <v>6228</v>
      </c>
      <c r="D1859" s="108" t="s">
        <v>2722</v>
      </c>
      <c r="E1859" s="108" t="s">
        <v>3207</v>
      </c>
      <c r="F1859" s="109">
        <v>1</v>
      </c>
      <c r="G1859" s="109">
        <v>4</v>
      </c>
      <c r="H1859" s="109" t="b">
        <v>1</v>
      </c>
      <c r="I1859" s="108" t="s">
        <v>3208</v>
      </c>
      <c r="J1859" s="108" t="s">
        <v>2723</v>
      </c>
      <c r="K1859" s="110"/>
    </row>
    <row r="1860" spans="1:11" x14ac:dyDescent="0.3">
      <c r="A1860" s="108" t="s">
        <v>59</v>
      </c>
      <c r="B1860" s="108" t="s">
        <v>2122</v>
      </c>
      <c r="C1860" s="110" t="s">
        <v>6228</v>
      </c>
      <c r="D1860" s="108" t="s">
        <v>2722</v>
      </c>
      <c r="E1860" s="108"/>
      <c r="F1860" s="109">
        <v>2</v>
      </c>
      <c r="G1860" s="109">
        <v>4</v>
      </c>
      <c r="H1860" s="109" t="b">
        <v>1</v>
      </c>
      <c r="I1860" s="108" t="s">
        <v>3208</v>
      </c>
      <c r="J1860" s="108" t="s">
        <v>5672</v>
      </c>
      <c r="K1860" s="110">
        <v>1</v>
      </c>
    </row>
    <row r="1861" spans="1:11" x14ac:dyDescent="0.3">
      <c r="A1861" s="108" t="s">
        <v>59</v>
      </c>
      <c r="B1861" s="108" t="s">
        <v>2122</v>
      </c>
      <c r="C1861" s="110" t="s">
        <v>6228</v>
      </c>
      <c r="D1861" s="108" t="s">
        <v>2722</v>
      </c>
      <c r="E1861" s="108"/>
      <c r="F1861" s="109">
        <v>3</v>
      </c>
      <c r="G1861" s="109">
        <v>4</v>
      </c>
      <c r="H1861" s="109" t="b">
        <v>1</v>
      </c>
      <c r="I1861" s="108" t="s">
        <v>3208</v>
      </c>
      <c r="J1861" s="108" t="s">
        <v>5673</v>
      </c>
      <c r="K1861" s="110"/>
    </row>
    <row r="1862" spans="1:11" x14ac:dyDescent="0.3">
      <c r="A1862" s="108" t="s">
        <v>59</v>
      </c>
      <c r="B1862" s="108" t="s">
        <v>2122</v>
      </c>
      <c r="C1862" s="110" t="s">
        <v>6228</v>
      </c>
      <c r="D1862" s="108" t="s">
        <v>2722</v>
      </c>
      <c r="E1862" s="108"/>
      <c r="F1862" s="109">
        <v>4</v>
      </c>
      <c r="G1862" s="109">
        <v>4</v>
      </c>
      <c r="H1862" s="109" t="b">
        <v>1</v>
      </c>
      <c r="I1862" s="108" t="s">
        <v>3208</v>
      </c>
      <c r="J1862" s="108" t="s">
        <v>5674</v>
      </c>
      <c r="K1862" s="110"/>
    </row>
    <row r="1863" spans="1:11" x14ac:dyDescent="0.3">
      <c r="A1863" s="108" t="s">
        <v>59</v>
      </c>
      <c r="B1863" s="108" t="s">
        <v>581</v>
      </c>
      <c r="C1863" s="110" t="s">
        <v>6229</v>
      </c>
      <c r="D1863" s="108" t="s">
        <v>6230</v>
      </c>
      <c r="E1863" s="108"/>
      <c r="F1863" s="109">
        <v>1</v>
      </c>
      <c r="G1863" s="109">
        <v>3</v>
      </c>
      <c r="H1863" s="109" t="b">
        <v>1</v>
      </c>
      <c r="I1863" s="108" t="s">
        <v>3208</v>
      </c>
      <c r="J1863" s="108" t="s">
        <v>5675</v>
      </c>
      <c r="K1863" s="110"/>
    </row>
    <row r="1864" spans="1:11" x14ac:dyDescent="0.3">
      <c r="A1864" s="108" t="s">
        <v>59</v>
      </c>
      <c r="B1864" s="108" t="s">
        <v>581</v>
      </c>
      <c r="C1864" s="110" t="s">
        <v>6229</v>
      </c>
      <c r="D1864" s="108" t="s">
        <v>6230</v>
      </c>
      <c r="E1864" s="108"/>
      <c r="F1864" s="109">
        <v>2</v>
      </c>
      <c r="G1864" s="109">
        <v>3</v>
      </c>
      <c r="H1864" s="109" t="b">
        <v>1</v>
      </c>
      <c r="I1864" s="108" t="s">
        <v>3208</v>
      </c>
      <c r="J1864" s="108" t="s">
        <v>5676</v>
      </c>
      <c r="K1864" s="110"/>
    </row>
    <row r="1865" spans="1:11" x14ac:dyDescent="0.3">
      <c r="A1865" s="108" t="s">
        <v>59</v>
      </c>
      <c r="B1865" s="108" t="s">
        <v>581</v>
      </c>
      <c r="C1865" s="110" t="s">
        <v>6229</v>
      </c>
      <c r="D1865" s="108" t="s">
        <v>6230</v>
      </c>
      <c r="E1865" s="108"/>
      <c r="F1865" s="109">
        <v>3</v>
      </c>
      <c r="G1865" s="109">
        <v>3</v>
      </c>
      <c r="H1865" s="109" t="b">
        <v>1</v>
      </c>
      <c r="I1865" s="108" t="s">
        <v>3208</v>
      </c>
      <c r="J1865" s="108" t="s">
        <v>5677</v>
      </c>
      <c r="K1865" s="110"/>
    </row>
    <row r="1866" spans="1:11" x14ac:dyDescent="0.3">
      <c r="A1866" s="108" t="s">
        <v>59</v>
      </c>
      <c r="B1866" s="108" t="s">
        <v>572</v>
      </c>
      <c r="C1866" s="110" t="s">
        <v>6231</v>
      </c>
      <c r="D1866" s="108" t="s">
        <v>2726</v>
      </c>
      <c r="E1866" s="108"/>
      <c r="F1866" s="109">
        <v>1</v>
      </c>
      <c r="G1866" s="109">
        <v>2</v>
      </c>
      <c r="H1866" s="109" t="b">
        <v>1</v>
      </c>
      <c r="I1866" s="108" t="s">
        <v>3208</v>
      </c>
      <c r="J1866" s="108" t="s">
        <v>5678</v>
      </c>
      <c r="K1866" s="110"/>
    </row>
    <row r="1867" spans="1:11" x14ac:dyDescent="0.3">
      <c r="A1867" s="108" t="s">
        <v>59</v>
      </c>
      <c r="B1867" s="108" t="s">
        <v>572</v>
      </c>
      <c r="C1867" s="110" t="s">
        <v>6231</v>
      </c>
      <c r="D1867" s="108" t="s">
        <v>2726</v>
      </c>
      <c r="E1867" s="108"/>
      <c r="F1867" s="109">
        <v>2</v>
      </c>
      <c r="G1867" s="109">
        <v>2</v>
      </c>
      <c r="H1867" s="109" t="b">
        <v>1</v>
      </c>
      <c r="I1867" s="108" t="s">
        <v>3208</v>
      </c>
      <c r="J1867" s="108" t="s">
        <v>5679</v>
      </c>
      <c r="K1867" s="110"/>
    </row>
    <row r="1868" spans="1:11" x14ac:dyDescent="0.3">
      <c r="A1868" s="108" t="s">
        <v>59</v>
      </c>
      <c r="B1868" s="108" t="s">
        <v>2727</v>
      </c>
      <c r="C1868" s="110" t="s">
        <v>6232</v>
      </c>
      <c r="D1868" s="108" t="s">
        <v>6233</v>
      </c>
      <c r="E1868" s="108"/>
      <c r="F1868" s="109">
        <v>1</v>
      </c>
      <c r="G1868" s="109">
        <v>2</v>
      </c>
      <c r="H1868" s="109" t="b">
        <v>1</v>
      </c>
      <c r="I1868" s="108" t="s">
        <v>3208</v>
      </c>
      <c r="J1868" s="108" t="s">
        <v>5680</v>
      </c>
      <c r="K1868" s="110"/>
    </row>
    <row r="1869" spans="1:11" x14ac:dyDescent="0.3">
      <c r="A1869" s="108" t="s">
        <v>59</v>
      </c>
      <c r="B1869" s="108" t="s">
        <v>2727</v>
      </c>
      <c r="C1869" s="110" t="s">
        <v>6232</v>
      </c>
      <c r="D1869" s="108" t="s">
        <v>6233</v>
      </c>
      <c r="E1869" s="108"/>
      <c r="F1869" s="109">
        <v>2</v>
      </c>
      <c r="G1869" s="109">
        <v>2</v>
      </c>
      <c r="H1869" s="109" t="b">
        <v>1</v>
      </c>
      <c r="I1869" s="108" t="s">
        <v>3208</v>
      </c>
      <c r="J1869" s="108" t="s">
        <v>5681</v>
      </c>
      <c r="K1869" s="110"/>
    </row>
    <row r="1870" spans="1:11" x14ac:dyDescent="0.3">
      <c r="A1870" s="108" t="s">
        <v>59</v>
      </c>
      <c r="B1870" s="108" t="s">
        <v>630</v>
      </c>
      <c r="C1870" s="110" t="s">
        <v>6234</v>
      </c>
      <c r="D1870" s="108" t="s">
        <v>2724</v>
      </c>
      <c r="E1870" s="108"/>
      <c r="F1870" s="109">
        <v>1</v>
      </c>
      <c r="G1870" s="109">
        <v>2</v>
      </c>
      <c r="H1870" s="109" t="b">
        <v>1</v>
      </c>
      <c r="I1870" s="108" t="s">
        <v>3208</v>
      </c>
      <c r="J1870" s="108" t="s">
        <v>5682</v>
      </c>
      <c r="K1870" s="110"/>
    </row>
    <row r="1871" spans="1:11" x14ac:dyDescent="0.3">
      <c r="A1871" s="108" t="s">
        <v>59</v>
      </c>
      <c r="B1871" s="108" t="s">
        <v>630</v>
      </c>
      <c r="C1871" s="110" t="s">
        <v>6234</v>
      </c>
      <c r="D1871" s="108" t="s">
        <v>2724</v>
      </c>
      <c r="E1871" s="108"/>
      <c r="F1871" s="109">
        <v>2</v>
      </c>
      <c r="G1871" s="109">
        <v>2</v>
      </c>
      <c r="H1871" s="109" t="b">
        <v>1</v>
      </c>
      <c r="I1871" s="108" t="s">
        <v>3208</v>
      </c>
      <c r="J1871" s="108" t="s">
        <v>5683</v>
      </c>
      <c r="K1871" s="110"/>
    </row>
    <row r="1872" spans="1:11" x14ac:dyDescent="0.3">
      <c r="A1872" s="108" t="s">
        <v>6235</v>
      </c>
      <c r="B1872" s="108" t="s">
        <v>820</v>
      </c>
      <c r="C1872" s="110" t="s">
        <v>6236</v>
      </c>
      <c r="D1872" s="108" t="s">
        <v>2736</v>
      </c>
      <c r="E1872" s="108" t="s">
        <v>3207</v>
      </c>
      <c r="F1872" s="109">
        <v>1</v>
      </c>
      <c r="G1872" s="109">
        <v>5</v>
      </c>
      <c r="H1872" s="109" t="b">
        <v>1</v>
      </c>
      <c r="I1872" s="108" t="s">
        <v>3208</v>
      </c>
      <c r="J1872" s="108" t="s">
        <v>2737</v>
      </c>
      <c r="K1872" s="110"/>
    </row>
    <row r="1873" spans="1:11" x14ac:dyDescent="0.3">
      <c r="A1873" s="108" t="s">
        <v>6235</v>
      </c>
      <c r="B1873" s="108" t="s">
        <v>820</v>
      </c>
      <c r="C1873" s="110" t="s">
        <v>6236</v>
      </c>
      <c r="D1873" s="108" t="s">
        <v>2736</v>
      </c>
      <c r="E1873" s="108"/>
      <c r="F1873" s="109">
        <v>2</v>
      </c>
      <c r="G1873" s="109">
        <v>5</v>
      </c>
      <c r="H1873" s="109" t="b">
        <v>1</v>
      </c>
      <c r="I1873" s="108" t="s">
        <v>3208</v>
      </c>
      <c r="J1873" s="108" t="s">
        <v>5684</v>
      </c>
      <c r="K1873" s="110">
        <v>1</v>
      </c>
    </row>
    <row r="1874" spans="1:11" x14ac:dyDescent="0.3">
      <c r="A1874" s="108" t="s">
        <v>6235</v>
      </c>
      <c r="B1874" s="108" t="s">
        <v>820</v>
      </c>
      <c r="C1874" s="110" t="s">
        <v>6236</v>
      </c>
      <c r="D1874" s="108" t="s">
        <v>2736</v>
      </c>
      <c r="E1874" s="108"/>
      <c r="F1874" s="109">
        <v>3</v>
      </c>
      <c r="G1874" s="109">
        <v>5</v>
      </c>
      <c r="H1874" s="109" t="b">
        <v>1</v>
      </c>
      <c r="I1874" s="108" t="s">
        <v>3208</v>
      </c>
      <c r="J1874" s="108" t="s">
        <v>5685</v>
      </c>
      <c r="K1874" s="110"/>
    </row>
    <row r="1875" spans="1:11" x14ac:dyDescent="0.3">
      <c r="A1875" s="108" t="s">
        <v>6235</v>
      </c>
      <c r="B1875" s="108" t="s">
        <v>820</v>
      </c>
      <c r="C1875" s="110" t="s">
        <v>6236</v>
      </c>
      <c r="D1875" s="108" t="s">
        <v>2736</v>
      </c>
      <c r="E1875" s="108"/>
      <c r="F1875" s="109">
        <v>4</v>
      </c>
      <c r="G1875" s="109">
        <v>5</v>
      </c>
      <c r="H1875" s="109" t="b">
        <v>1</v>
      </c>
      <c r="I1875" s="108" t="s">
        <v>3208</v>
      </c>
      <c r="J1875" s="108" t="s">
        <v>5686</v>
      </c>
      <c r="K1875" s="110"/>
    </row>
    <row r="1876" spans="1:11" x14ac:dyDescent="0.3">
      <c r="A1876" s="108" t="s">
        <v>6235</v>
      </c>
      <c r="B1876" s="108" t="s">
        <v>820</v>
      </c>
      <c r="C1876" s="110" t="s">
        <v>6236</v>
      </c>
      <c r="D1876" s="108" t="s">
        <v>2736</v>
      </c>
      <c r="E1876" s="108"/>
      <c r="F1876" s="109">
        <v>5</v>
      </c>
      <c r="G1876" s="109">
        <v>5</v>
      </c>
      <c r="H1876" s="109" t="b">
        <v>1</v>
      </c>
      <c r="I1876" s="108" t="s">
        <v>3208</v>
      </c>
      <c r="J1876" s="108" t="s">
        <v>5687</v>
      </c>
      <c r="K1876" s="110"/>
    </row>
    <row r="1877" spans="1:11" x14ac:dyDescent="0.3">
      <c r="A1877" s="108" t="s">
        <v>6235</v>
      </c>
      <c r="B1877" s="108" t="s">
        <v>2742</v>
      </c>
      <c r="C1877" s="110" t="s">
        <v>6237</v>
      </c>
      <c r="D1877" s="108" t="s">
        <v>2743</v>
      </c>
      <c r="E1877" s="108" t="s">
        <v>3207</v>
      </c>
      <c r="F1877" s="109">
        <v>1</v>
      </c>
      <c r="G1877" s="109">
        <v>2</v>
      </c>
      <c r="H1877" s="109" t="b">
        <v>1</v>
      </c>
      <c r="I1877" s="108" t="s">
        <v>3208</v>
      </c>
      <c r="J1877" s="108" t="s">
        <v>2744</v>
      </c>
      <c r="K1877" s="110"/>
    </row>
    <row r="1878" spans="1:11" x14ac:dyDescent="0.3">
      <c r="A1878" s="108" t="s">
        <v>6235</v>
      </c>
      <c r="B1878" s="108" t="s">
        <v>2742</v>
      </c>
      <c r="C1878" s="110" t="s">
        <v>6237</v>
      </c>
      <c r="D1878" s="108" t="s">
        <v>2743</v>
      </c>
      <c r="E1878" s="108"/>
      <c r="F1878" s="109">
        <v>2</v>
      </c>
      <c r="G1878" s="109">
        <v>2</v>
      </c>
      <c r="H1878" s="109" t="b">
        <v>1</v>
      </c>
      <c r="I1878" s="108" t="s">
        <v>3208</v>
      </c>
      <c r="J1878" s="108" t="s">
        <v>5688</v>
      </c>
      <c r="K1878" s="110">
        <v>1</v>
      </c>
    </row>
    <row r="1879" spans="1:11" x14ac:dyDescent="0.3">
      <c r="A1879" s="108" t="s">
        <v>6235</v>
      </c>
      <c r="B1879" s="108" t="s">
        <v>548</v>
      </c>
      <c r="C1879" s="110" t="s">
        <v>6238</v>
      </c>
      <c r="D1879" s="108" t="s">
        <v>577</v>
      </c>
      <c r="E1879" s="108"/>
      <c r="F1879" s="109">
        <v>1</v>
      </c>
      <c r="G1879" s="109">
        <v>1</v>
      </c>
      <c r="H1879" s="109" t="b">
        <v>1</v>
      </c>
      <c r="I1879" s="108" t="s">
        <v>3208</v>
      </c>
      <c r="J1879" s="108" t="s">
        <v>5689</v>
      </c>
      <c r="K1879" s="110"/>
    </row>
    <row r="1880" spans="1:11" x14ac:dyDescent="0.3">
      <c r="A1880" s="108" t="s">
        <v>6235</v>
      </c>
      <c r="B1880" s="108" t="s">
        <v>575</v>
      </c>
      <c r="C1880" s="110" t="s">
        <v>6239</v>
      </c>
      <c r="D1880" s="108" t="s">
        <v>2738</v>
      </c>
      <c r="E1880" s="108" t="s">
        <v>3207</v>
      </c>
      <c r="F1880" s="109">
        <v>1</v>
      </c>
      <c r="G1880" s="109">
        <v>3</v>
      </c>
      <c r="H1880" s="109" t="b">
        <v>1</v>
      </c>
      <c r="I1880" s="108" t="s">
        <v>3208</v>
      </c>
      <c r="J1880" s="108" t="s">
        <v>2739</v>
      </c>
      <c r="K1880" s="110"/>
    </row>
    <row r="1881" spans="1:11" x14ac:dyDescent="0.3">
      <c r="A1881" s="108" t="s">
        <v>6235</v>
      </c>
      <c r="B1881" s="108" t="s">
        <v>575</v>
      </c>
      <c r="C1881" s="110" t="s">
        <v>6239</v>
      </c>
      <c r="D1881" s="108" t="s">
        <v>2738</v>
      </c>
      <c r="E1881" s="108"/>
      <c r="F1881" s="109">
        <v>2</v>
      </c>
      <c r="G1881" s="109">
        <v>3</v>
      </c>
      <c r="H1881" s="109" t="b">
        <v>1</v>
      </c>
      <c r="I1881" s="108" t="s">
        <v>3208</v>
      </c>
      <c r="J1881" s="108" t="s">
        <v>5690</v>
      </c>
      <c r="K1881" s="110">
        <v>1</v>
      </c>
    </row>
    <row r="1882" spans="1:11" x14ac:dyDescent="0.3">
      <c r="A1882" s="108" t="s">
        <v>6235</v>
      </c>
      <c r="B1882" s="108" t="s">
        <v>575</v>
      </c>
      <c r="C1882" s="110" t="s">
        <v>6239</v>
      </c>
      <c r="D1882" s="108" t="s">
        <v>2738</v>
      </c>
      <c r="E1882" s="108"/>
      <c r="F1882" s="109">
        <v>3</v>
      </c>
      <c r="G1882" s="109">
        <v>3</v>
      </c>
      <c r="H1882" s="109" t="b">
        <v>1</v>
      </c>
      <c r="I1882" s="108" t="s">
        <v>3208</v>
      </c>
      <c r="J1882" s="108" t="s">
        <v>5691</v>
      </c>
      <c r="K1882" s="110">
        <v>1</v>
      </c>
    </row>
    <row r="1883" spans="1:11" x14ac:dyDescent="0.3">
      <c r="A1883" s="108" t="s">
        <v>6235</v>
      </c>
      <c r="B1883" s="108" t="s">
        <v>544</v>
      </c>
      <c r="C1883" s="110" t="s">
        <v>6240</v>
      </c>
      <c r="D1883" s="108" t="s">
        <v>2740</v>
      </c>
      <c r="E1883" s="108" t="s">
        <v>3207</v>
      </c>
      <c r="F1883" s="109">
        <v>1</v>
      </c>
      <c r="G1883" s="109">
        <v>2</v>
      </c>
      <c r="H1883" s="109" t="b">
        <v>1</v>
      </c>
      <c r="I1883" s="108" t="s">
        <v>3208</v>
      </c>
      <c r="J1883" s="108" t="s">
        <v>2741</v>
      </c>
      <c r="K1883" s="110"/>
    </row>
    <row r="1884" spans="1:11" x14ac:dyDescent="0.3">
      <c r="A1884" s="108" t="s">
        <v>6235</v>
      </c>
      <c r="B1884" s="108" t="s">
        <v>544</v>
      </c>
      <c r="C1884" s="110" t="s">
        <v>6240</v>
      </c>
      <c r="D1884" s="108" t="s">
        <v>2740</v>
      </c>
      <c r="E1884" s="108"/>
      <c r="F1884" s="109">
        <v>2</v>
      </c>
      <c r="G1884" s="109">
        <v>2</v>
      </c>
      <c r="H1884" s="109" t="b">
        <v>1</v>
      </c>
      <c r="I1884" s="108" t="s">
        <v>3208</v>
      </c>
      <c r="J1884" s="108" t="s">
        <v>5692</v>
      </c>
      <c r="K1884" s="110"/>
    </row>
    <row r="1885" spans="1:11" x14ac:dyDescent="0.3">
      <c r="A1885" s="108" t="s">
        <v>60</v>
      </c>
      <c r="B1885" s="108" t="s">
        <v>495</v>
      </c>
      <c r="C1885" s="110" t="s">
        <v>6241</v>
      </c>
      <c r="D1885" s="108" t="s">
        <v>2751</v>
      </c>
      <c r="E1885" s="108"/>
      <c r="F1885" s="109">
        <v>1</v>
      </c>
      <c r="G1885" s="109">
        <v>2</v>
      </c>
      <c r="H1885" s="109" t="b">
        <v>1</v>
      </c>
      <c r="I1885" s="108" t="s">
        <v>3208</v>
      </c>
      <c r="J1885" s="108" t="s">
        <v>4736</v>
      </c>
      <c r="K1885" s="110"/>
    </row>
    <row r="1886" spans="1:11" x14ac:dyDescent="0.3">
      <c r="A1886" s="108" t="s">
        <v>60</v>
      </c>
      <c r="B1886" s="108" t="s">
        <v>495</v>
      </c>
      <c r="C1886" s="110" t="s">
        <v>6241</v>
      </c>
      <c r="D1886" s="108" t="s">
        <v>2751</v>
      </c>
      <c r="E1886" s="108"/>
      <c r="F1886" s="109">
        <v>2</v>
      </c>
      <c r="G1886" s="109">
        <v>2</v>
      </c>
      <c r="H1886" s="109" t="b">
        <v>1</v>
      </c>
      <c r="I1886" s="108" t="s">
        <v>3208</v>
      </c>
      <c r="J1886" s="108" t="s">
        <v>5693</v>
      </c>
      <c r="K1886" s="110"/>
    </row>
    <row r="1887" spans="1:11" x14ac:dyDescent="0.3">
      <c r="A1887" s="108" t="s">
        <v>60</v>
      </c>
      <c r="B1887" s="108" t="s">
        <v>2753</v>
      </c>
      <c r="C1887" s="110" t="s">
        <v>6242</v>
      </c>
      <c r="D1887" s="108" t="s">
        <v>6243</v>
      </c>
      <c r="E1887" s="108"/>
      <c r="F1887" s="109">
        <v>1</v>
      </c>
      <c r="G1887" s="109">
        <v>2</v>
      </c>
      <c r="H1887" s="109" t="b">
        <v>1</v>
      </c>
      <c r="I1887" s="108" t="s">
        <v>3208</v>
      </c>
      <c r="J1887" s="108" t="s">
        <v>5694</v>
      </c>
      <c r="K1887" s="110"/>
    </row>
    <row r="1888" spans="1:11" x14ac:dyDescent="0.3">
      <c r="A1888" s="108" t="s">
        <v>60</v>
      </c>
      <c r="B1888" s="108" t="s">
        <v>2753</v>
      </c>
      <c r="C1888" s="110" t="s">
        <v>6242</v>
      </c>
      <c r="D1888" s="108" t="s">
        <v>6243</v>
      </c>
      <c r="E1888" s="108"/>
      <c r="F1888" s="109">
        <v>2</v>
      </c>
      <c r="G1888" s="109">
        <v>2</v>
      </c>
      <c r="H1888" s="109" t="b">
        <v>1</v>
      </c>
      <c r="I1888" s="108" t="s">
        <v>3208</v>
      </c>
      <c r="J1888" s="108" t="s">
        <v>5695</v>
      </c>
      <c r="K1888" s="110"/>
    </row>
    <row r="1889" spans="1:11" x14ac:dyDescent="0.3">
      <c r="A1889" s="108" t="s">
        <v>60</v>
      </c>
      <c r="B1889" s="108" t="s">
        <v>567</v>
      </c>
      <c r="C1889" s="110" t="s">
        <v>6244</v>
      </c>
      <c r="D1889" s="108" t="s">
        <v>6245</v>
      </c>
      <c r="E1889" s="108" t="s">
        <v>3207</v>
      </c>
      <c r="F1889" s="109">
        <v>1</v>
      </c>
      <c r="G1889" s="109">
        <v>6</v>
      </c>
      <c r="H1889" s="109" t="b">
        <v>1</v>
      </c>
      <c r="I1889" s="108" t="s">
        <v>3208</v>
      </c>
      <c r="J1889" s="108" t="s">
        <v>5696</v>
      </c>
      <c r="K1889" s="110"/>
    </row>
    <row r="1890" spans="1:11" x14ac:dyDescent="0.3">
      <c r="A1890" s="108" t="s">
        <v>60</v>
      </c>
      <c r="B1890" s="108" t="s">
        <v>567</v>
      </c>
      <c r="C1890" s="110" t="s">
        <v>6244</v>
      </c>
      <c r="D1890" s="108" t="s">
        <v>6245</v>
      </c>
      <c r="E1890" s="108"/>
      <c r="F1890" s="109">
        <v>2</v>
      </c>
      <c r="G1890" s="109">
        <v>6</v>
      </c>
      <c r="H1890" s="109" t="b">
        <v>1</v>
      </c>
      <c r="I1890" s="108" t="s">
        <v>3208</v>
      </c>
      <c r="J1890" s="108" t="s">
        <v>2749</v>
      </c>
      <c r="K1890" s="110"/>
    </row>
    <row r="1891" spans="1:11" x14ac:dyDescent="0.3">
      <c r="A1891" s="108" t="s">
        <v>60</v>
      </c>
      <c r="B1891" s="108" t="s">
        <v>567</v>
      </c>
      <c r="C1891" s="110" t="s">
        <v>6244</v>
      </c>
      <c r="D1891" s="108" t="s">
        <v>6245</v>
      </c>
      <c r="E1891" s="108"/>
      <c r="F1891" s="109">
        <v>3</v>
      </c>
      <c r="G1891" s="109">
        <v>6</v>
      </c>
      <c r="H1891" s="109" t="b">
        <v>1</v>
      </c>
      <c r="I1891" s="108" t="s">
        <v>3208</v>
      </c>
      <c r="J1891" s="108" t="s">
        <v>5697</v>
      </c>
      <c r="K1891" s="110"/>
    </row>
    <row r="1892" spans="1:11" x14ac:dyDescent="0.3">
      <c r="A1892" s="108" t="s">
        <v>60</v>
      </c>
      <c r="B1892" s="108" t="s">
        <v>567</v>
      </c>
      <c r="C1892" s="110" t="s">
        <v>6244</v>
      </c>
      <c r="D1892" s="108" t="s">
        <v>6245</v>
      </c>
      <c r="E1892" s="108"/>
      <c r="F1892" s="109">
        <v>4</v>
      </c>
      <c r="G1892" s="109">
        <v>6</v>
      </c>
      <c r="H1892" s="109" t="b">
        <v>1</v>
      </c>
      <c r="I1892" s="108" t="s">
        <v>3208</v>
      </c>
      <c r="J1892" s="108" t="s">
        <v>5698</v>
      </c>
      <c r="K1892" s="110"/>
    </row>
    <row r="1893" spans="1:11" x14ac:dyDescent="0.3">
      <c r="A1893" s="108" t="s">
        <v>60</v>
      </c>
      <c r="B1893" s="108" t="s">
        <v>567</v>
      </c>
      <c r="C1893" s="110" t="s">
        <v>6244</v>
      </c>
      <c r="D1893" s="108" t="s">
        <v>6245</v>
      </c>
      <c r="E1893" s="108"/>
      <c r="F1893" s="109">
        <v>5</v>
      </c>
      <c r="G1893" s="109">
        <v>6</v>
      </c>
      <c r="H1893" s="109" t="b">
        <v>1</v>
      </c>
      <c r="I1893" s="108" t="s">
        <v>3208</v>
      </c>
      <c r="J1893" s="108" t="s">
        <v>5699</v>
      </c>
      <c r="K1893" s="110"/>
    </row>
    <row r="1894" spans="1:11" x14ac:dyDescent="0.3">
      <c r="A1894" s="108" t="s">
        <v>60</v>
      </c>
      <c r="B1894" s="108" t="s">
        <v>567</v>
      </c>
      <c r="C1894" s="110" t="s">
        <v>6244</v>
      </c>
      <c r="D1894" s="108" t="s">
        <v>6245</v>
      </c>
      <c r="E1894" s="108"/>
      <c r="F1894" s="109">
        <v>6</v>
      </c>
      <c r="G1894" s="109">
        <v>6</v>
      </c>
      <c r="H1894" s="109" t="b">
        <v>1</v>
      </c>
      <c r="I1894" s="108" t="s">
        <v>3208</v>
      </c>
      <c r="J1894" s="108" t="s">
        <v>5700</v>
      </c>
      <c r="K1894" s="110"/>
    </row>
    <row r="1895" spans="1:11" x14ac:dyDescent="0.3">
      <c r="A1895" s="108" t="s">
        <v>60</v>
      </c>
      <c r="B1895" s="108" t="s">
        <v>581</v>
      </c>
      <c r="C1895" s="110" t="s">
        <v>6246</v>
      </c>
      <c r="D1895" s="108" t="s">
        <v>6247</v>
      </c>
      <c r="E1895" s="108"/>
      <c r="F1895" s="109">
        <v>1</v>
      </c>
      <c r="G1895" s="109">
        <v>3</v>
      </c>
      <c r="H1895" s="109" t="b">
        <v>1</v>
      </c>
      <c r="I1895" s="108" t="s">
        <v>3208</v>
      </c>
      <c r="J1895" s="108" t="s">
        <v>5701</v>
      </c>
      <c r="K1895" s="110"/>
    </row>
    <row r="1896" spans="1:11" x14ac:dyDescent="0.3">
      <c r="A1896" s="108" t="s">
        <v>60</v>
      </c>
      <c r="B1896" s="108" t="s">
        <v>581</v>
      </c>
      <c r="C1896" s="110" t="s">
        <v>6246</v>
      </c>
      <c r="D1896" s="108" t="s">
        <v>6247</v>
      </c>
      <c r="E1896" s="108"/>
      <c r="F1896" s="109">
        <v>2</v>
      </c>
      <c r="G1896" s="109">
        <v>3</v>
      </c>
      <c r="H1896" s="109" t="b">
        <v>1</v>
      </c>
      <c r="I1896" s="108" t="s">
        <v>3208</v>
      </c>
      <c r="J1896" s="108" t="s">
        <v>5702</v>
      </c>
      <c r="K1896" s="110">
        <v>1</v>
      </c>
    </row>
    <row r="1897" spans="1:11" x14ac:dyDescent="0.3">
      <c r="A1897" s="108" t="s">
        <v>60</v>
      </c>
      <c r="B1897" s="108" t="s">
        <v>581</v>
      </c>
      <c r="C1897" s="110" t="s">
        <v>6246</v>
      </c>
      <c r="D1897" s="108" t="s">
        <v>6247</v>
      </c>
      <c r="E1897" s="108"/>
      <c r="F1897" s="109">
        <v>3</v>
      </c>
      <c r="G1897" s="109">
        <v>3</v>
      </c>
      <c r="H1897" s="109" t="b">
        <v>1</v>
      </c>
      <c r="I1897" s="108" t="s">
        <v>3208</v>
      </c>
      <c r="J1897" s="108" t="s">
        <v>5703</v>
      </c>
      <c r="K1897" s="110"/>
    </row>
    <row r="1898" spans="1:11" x14ac:dyDescent="0.3">
      <c r="A1898" s="108" t="s">
        <v>60</v>
      </c>
      <c r="B1898" s="108" t="s">
        <v>544</v>
      </c>
      <c r="C1898" s="110" t="s">
        <v>6248</v>
      </c>
      <c r="D1898" s="108" t="s">
        <v>2755</v>
      </c>
      <c r="E1898" s="108"/>
      <c r="F1898" s="109">
        <v>1</v>
      </c>
      <c r="G1898" s="109">
        <v>1</v>
      </c>
      <c r="H1898" s="109" t="b">
        <v>1</v>
      </c>
      <c r="I1898" s="108" t="s">
        <v>3208</v>
      </c>
      <c r="J1898" s="108" t="s">
        <v>5704</v>
      </c>
      <c r="K1898" s="110">
        <v>1</v>
      </c>
    </row>
    <row r="1899" spans="1:11" x14ac:dyDescent="0.3">
      <c r="A1899" s="108" t="s">
        <v>60</v>
      </c>
      <c r="B1899" s="108" t="s">
        <v>746</v>
      </c>
      <c r="C1899" s="110" t="s">
        <v>6249</v>
      </c>
      <c r="D1899" s="108" t="s">
        <v>6250</v>
      </c>
      <c r="E1899" s="108"/>
      <c r="F1899" s="109">
        <v>1</v>
      </c>
      <c r="G1899" s="109">
        <v>2</v>
      </c>
      <c r="H1899" s="109" t="b">
        <v>1</v>
      </c>
      <c r="I1899" s="108" t="s">
        <v>3208</v>
      </c>
      <c r="J1899" s="108" t="s">
        <v>5705</v>
      </c>
      <c r="K1899" s="110"/>
    </row>
    <row r="1900" spans="1:11" x14ac:dyDescent="0.3">
      <c r="A1900" s="108" t="s">
        <v>60</v>
      </c>
      <c r="B1900" s="108" t="s">
        <v>746</v>
      </c>
      <c r="C1900" s="110" t="s">
        <v>6249</v>
      </c>
      <c r="D1900" s="108" t="s">
        <v>6250</v>
      </c>
      <c r="E1900" s="108"/>
      <c r="F1900" s="109">
        <v>2</v>
      </c>
      <c r="G1900" s="109">
        <v>2</v>
      </c>
      <c r="H1900" s="109" t="b">
        <v>1</v>
      </c>
      <c r="I1900" s="108" t="s">
        <v>3208</v>
      </c>
      <c r="J1900" s="108" t="s">
        <v>5706</v>
      </c>
      <c r="K1900" s="110">
        <v>1</v>
      </c>
    </row>
    <row r="1901" spans="1:11" x14ac:dyDescent="0.3">
      <c r="A1901" s="108" t="s">
        <v>6251</v>
      </c>
      <c r="B1901" s="108" t="s">
        <v>2759</v>
      </c>
      <c r="C1901" s="110" t="s">
        <v>6252</v>
      </c>
      <c r="D1901" s="108" t="s">
        <v>2760</v>
      </c>
      <c r="E1901" s="108" t="s">
        <v>3207</v>
      </c>
      <c r="F1901" s="109">
        <v>1</v>
      </c>
      <c r="G1901" s="109">
        <v>3</v>
      </c>
      <c r="H1901" s="109" t="b">
        <v>1</v>
      </c>
      <c r="I1901" s="108" t="s">
        <v>3208</v>
      </c>
      <c r="J1901" s="108" t="s">
        <v>2761</v>
      </c>
      <c r="K1901" s="110"/>
    </row>
    <row r="1902" spans="1:11" x14ac:dyDescent="0.3">
      <c r="A1902" s="108" t="s">
        <v>6251</v>
      </c>
      <c r="B1902" s="108" t="s">
        <v>2759</v>
      </c>
      <c r="C1902" s="110" t="s">
        <v>6252</v>
      </c>
      <c r="D1902" s="108" t="s">
        <v>2760</v>
      </c>
      <c r="E1902" s="108"/>
      <c r="F1902" s="109">
        <v>2</v>
      </c>
      <c r="G1902" s="109">
        <v>3</v>
      </c>
      <c r="H1902" s="109" t="b">
        <v>1</v>
      </c>
      <c r="I1902" s="108" t="s">
        <v>3208</v>
      </c>
      <c r="J1902" s="108" t="s">
        <v>5707</v>
      </c>
      <c r="K1902" s="110"/>
    </row>
    <row r="1903" spans="1:11" x14ac:dyDescent="0.3">
      <c r="A1903" s="108" t="s">
        <v>6251</v>
      </c>
      <c r="B1903" s="108" t="s">
        <v>2759</v>
      </c>
      <c r="C1903" s="110" t="s">
        <v>6252</v>
      </c>
      <c r="D1903" s="108" t="s">
        <v>2760</v>
      </c>
      <c r="E1903" s="108"/>
      <c r="F1903" s="109">
        <v>3</v>
      </c>
      <c r="G1903" s="109">
        <v>3</v>
      </c>
      <c r="H1903" s="109" t="b">
        <v>1</v>
      </c>
      <c r="I1903" s="108" t="s">
        <v>3208</v>
      </c>
      <c r="J1903" s="108" t="s">
        <v>5708</v>
      </c>
      <c r="K1903" s="110"/>
    </row>
    <row r="1904" spans="1:11" x14ac:dyDescent="0.3">
      <c r="A1904" s="108" t="s">
        <v>6251</v>
      </c>
      <c r="B1904" s="108" t="s">
        <v>636</v>
      </c>
      <c r="C1904" s="110" t="s">
        <v>6253</v>
      </c>
      <c r="D1904" s="108" t="s">
        <v>2757</v>
      </c>
      <c r="E1904" s="108" t="s">
        <v>3207</v>
      </c>
      <c r="F1904" s="109">
        <v>1</v>
      </c>
      <c r="G1904" s="109">
        <v>7</v>
      </c>
      <c r="H1904" s="109" t="b">
        <v>1</v>
      </c>
      <c r="I1904" s="108" t="s">
        <v>3208</v>
      </c>
      <c r="J1904" s="108" t="s">
        <v>2758</v>
      </c>
      <c r="K1904" s="110"/>
    </row>
    <row r="1905" spans="1:11" x14ac:dyDescent="0.3">
      <c r="A1905" s="108" t="s">
        <v>6251</v>
      </c>
      <c r="B1905" s="108" t="s">
        <v>636</v>
      </c>
      <c r="C1905" s="110" t="s">
        <v>6253</v>
      </c>
      <c r="D1905" s="108" t="s">
        <v>2757</v>
      </c>
      <c r="E1905" s="108"/>
      <c r="F1905" s="109">
        <v>2</v>
      </c>
      <c r="G1905" s="109">
        <v>7</v>
      </c>
      <c r="H1905" s="109" t="b">
        <v>1</v>
      </c>
      <c r="I1905" s="108" t="s">
        <v>3208</v>
      </c>
      <c r="J1905" s="108" t="s">
        <v>5709</v>
      </c>
      <c r="K1905" s="110"/>
    </row>
    <row r="1906" spans="1:11" x14ac:dyDescent="0.3">
      <c r="A1906" s="108" t="s">
        <v>6251</v>
      </c>
      <c r="B1906" s="108" t="s">
        <v>636</v>
      </c>
      <c r="C1906" s="110" t="s">
        <v>6253</v>
      </c>
      <c r="D1906" s="108" t="s">
        <v>2757</v>
      </c>
      <c r="E1906" s="108"/>
      <c r="F1906" s="109">
        <v>3</v>
      </c>
      <c r="G1906" s="109">
        <v>7</v>
      </c>
      <c r="H1906" s="109" t="b">
        <v>1</v>
      </c>
      <c r="I1906" s="108" t="s">
        <v>3208</v>
      </c>
      <c r="J1906" s="108" t="s">
        <v>5710</v>
      </c>
      <c r="K1906" s="110"/>
    </row>
    <row r="1907" spans="1:11" x14ac:dyDescent="0.3">
      <c r="A1907" s="108" t="s">
        <v>6251</v>
      </c>
      <c r="B1907" s="108" t="s">
        <v>636</v>
      </c>
      <c r="C1907" s="110" t="s">
        <v>6253</v>
      </c>
      <c r="D1907" s="108" t="s">
        <v>2757</v>
      </c>
      <c r="E1907" s="108"/>
      <c r="F1907" s="109">
        <v>4</v>
      </c>
      <c r="G1907" s="109">
        <v>7</v>
      </c>
      <c r="H1907" s="109" t="b">
        <v>1</v>
      </c>
      <c r="I1907" s="108" t="s">
        <v>3208</v>
      </c>
      <c r="J1907" s="108" t="s">
        <v>5711</v>
      </c>
      <c r="K1907" s="110"/>
    </row>
    <row r="1908" spans="1:11" x14ac:dyDescent="0.3">
      <c r="A1908" s="108" t="s">
        <v>6251</v>
      </c>
      <c r="B1908" s="108" t="s">
        <v>636</v>
      </c>
      <c r="C1908" s="110" t="s">
        <v>6253</v>
      </c>
      <c r="D1908" s="108" t="s">
        <v>2757</v>
      </c>
      <c r="E1908" s="108"/>
      <c r="F1908" s="109">
        <v>5</v>
      </c>
      <c r="G1908" s="109">
        <v>7</v>
      </c>
      <c r="H1908" s="109" t="b">
        <v>1</v>
      </c>
      <c r="I1908" s="108" t="s">
        <v>3208</v>
      </c>
      <c r="J1908" s="108" t="s">
        <v>5712</v>
      </c>
      <c r="K1908" s="110"/>
    </row>
    <row r="1909" spans="1:11" x14ac:dyDescent="0.3">
      <c r="A1909" s="108" t="s">
        <v>6251</v>
      </c>
      <c r="B1909" s="108" t="s">
        <v>636</v>
      </c>
      <c r="C1909" s="110" t="s">
        <v>6253</v>
      </c>
      <c r="D1909" s="108" t="s">
        <v>2757</v>
      </c>
      <c r="E1909" s="108"/>
      <c r="F1909" s="109">
        <v>6</v>
      </c>
      <c r="G1909" s="109">
        <v>7</v>
      </c>
      <c r="H1909" s="109" t="b">
        <v>1</v>
      </c>
      <c r="I1909" s="108" t="s">
        <v>3208</v>
      </c>
      <c r="J1909" s="108" t="s">
        <v>5713</v>
      </c>
      <c r="K1909" s="110"/>
    </row>
    <row r="1910" spans="1:11" x14ac:dyDescent="0.3">
      <c r="A1910" s="108" t="s">
        <v>6251</v>
      </c>
      <c r="B1910" s="108" t="s">
        <v>636</v>
      </c>
      <c r="C1910" s="110" t="s">
        <v>6253</v>
      </c>
      <c r="D1910" s="108" t="s">
        <v>2757</v>
      </c>
      <c r="E1910" s="108"/>
      <c r="F1910" s="109">
        <v>7</v>
      </c>
      <c r="G1910" s="109">
        <v>7</v>
      </c>
      <c r="H1910" s="109" t="b">
        <v>1</v>
      </c>
      <c r="I1910" s="108" t="s">
        <v>3208</v>
      </c>
      <c r="J1910" s="108" t="s">
        <v>5714</v>
      </c>
      <c r="K1910" s="110"/>
    </row>
    <row r="1911" spans="1:11" x14ac:dyDescent="0.3">
      <c r="A1911" s="108" t="s">
        <v>61</v>
      </c>
      <c r="B1911" s="108" t="s">
        <v>495</v>
      </c>
      <c r="C1911" s="110" t="s">
        <v>6254</v>
      </c>
      <c r="D1911" s="108" t="s">
        <v>2766</v>
      </c>
      <c r="E1911" s="108"/>
      <c r="F1911" s="109">
        <v>1</v>
      </c>
      <c r="G1911" s="109">
        <v>2</v>
      </c>
      <c r="H1911" s="109" t="b">
        <v>1</v>
      </c>
      <c r="I1911" s="108" t="s">
        <v>3208</v>
      </c>
      <c r="J1911" s="108" t="s">
        <v>5715</v>
      </c>
      <c r="K1911" s="110"/>
    </row>
    <row r="1912" spans="1:11" x14ac:dyDescent="0.3">
      <c r="A1912" s="108" t="s">
        <v>61</v>
      </c>
      <c r="B1912" s="108" t="s">
        <v>495</v>
      </c>
      <c r="C1912" s="110" t="s">
        <v>6254</v>
      </c>
      <c r="D1912" s="108" t="s">
        <v>2766</v>
      </c>
      <c r="E1912" s="108"/>
      <c r="F1912" s="109">
        <v>2</v>
      </c>
      <c r="G1912" s="109">
        <v>2</v>
      </c>
      <c r="H1912" s="109" t="b">
        <v>1</v>
      </c>
      <c r="I1912" s="108" t="s">
        <v>3208</v>
      </c>
      <c r="J1912" s="108" t="s">
        <v>5716</v>
      </c>
      <c r="K1912" s="110">
        <v>1</v>
      </c>
    </row>
    <row r="1913" spans="1:11" x14ac:dyDescent="0.3">
      <c r="A1913" s="108" t="s">
        <v>61</v>
      </c>
      <c r="B1913" s="108" t="s">
        <v>567</v>
      </c>
      <c r="C1913" s="110" t="s">
        <v>6255</v>
      </c>
      <c r="D1913" s="108" t="s">
        <v>2768</v>
      </c>
      <c r="E1913" s="108"/>
      <c r="F1913" s="109">
        <v>1</v>
      </c>
      <c r="G1913" s="109">
        <v>2</v>
      </c>
      <c r="H1913" s="109" t="b">
        <v>1</v>
      </c>
      <c r="I1913" s="108" t="s">
        <v>3208</v>
      </c>
      <c r="J1913" s="108" t="s">
        <v>2139</v>
      </c>
      <c r="K1913" s="110"/>
    </row>
    <row r="1914" spans="1:11" x14ac:dyDescent="0.3">
      <c r="A1914" s="108" t="s">
        <v>61</v>
      </c>
      <c r="B1914" s="108" t="s">
        <v>567</v>
      </c>
      <c r="C1914" s="110" t="s">
        <v>6255</v>
      </c>
      <c r="D1914" s="108" t="s">
        <v>2768</v>
      </c>
      <c r="E1914" s="108"/>
      <c r="F1914" s="109">
        <v>2</v>
      </c>
      <c r="G1914" s="109">
        <v>2</v>
      </c>
      <c r="H1914" s="109" t="b">
        <v>1</v>
      </c>
      <c r="I1914" s="108" t="s">
        <v>3208</v>
      </c>
      <c r="J1914" s="108" t="s">
        <v>5717</v>
      </c>
      <c r="K1914" s="110"/>
    </row>
    <row r="1915" spans="1:11" x14ac:dyDescent="0.3">
      <c r="A1915" s="108" t="s">
        <v>61</v>
      </c>
      <c r="B1915" s="108" t="s">
        <v>730</v>
      </c>
      <c r="C1915" s="110" t="s">
        <v>6256</v>
      </c>
      <c r="D1915" s="108" t="s">
        <v>2767</v>
      </c>
      <c r="E1915" s="108"/>
      <c r="F1915" s="109">
        <v>1</v>
      </c>
      <c r="G1915" s="109">
        <v>2</v>
      </c>
      <c r="H1915" s="109" t="b">
        <v>1</v>
      </c>
      <c r="I1915" s="108" t="s">
        <v>3208</v>
      </c>
      <c r="J1915" s="108" t="s">
        <v>5718</v>
      </c>
      <c r="K1915" s="110"/>
    </row>
    <row r="1916" spans="1:11" x14ac:dyDescent="0.3">
      <c r="A1916" s="108" t="s">
        <v>61</v>
      </c>
      <c r="B1916" s="108" t="s">
        <v>730</v>
      </c>
      <c r="C1916" s="110" t="s">
        <v>6256</v>
      </c>
      <c r="D1916" s="108" t="s">
        <v>2767</v>
      </c>
      <c r="E1916" s="108"/>
      <c r="F1916" s="109">
        <v>2</v>
      </c>
      <c r="G1916" s="109">
        <v>2</v>
      </c>
      <c r="H1916" s="109" t="b">
        <v>1</v>
      </c>
      <c r="I1916" s="108" t="s">
        <v>3208</v>
      </c>
      <c r="J1916" s="108" t="s">
        <v>5147</v>
      </c>
      <c r="K1916" s="110"/>
    </row>
    <row r="1917" spans="1:11" x14ac:dyDescent="0.3">
      <c r="A1917" s="108" t="s">
        <v>61</v>
      </c>
      <c r="B1917" s="108" t="s">
        <v>2763</v>
      </c>
      <c r="C1917" s="110" t="s">
        <v>6257</v>
      </c>
      <c r="D1917" s="108" t="s">
        <v>2764</v>
      </c>
      <c r="E1917" s="108" t="s">
        <v>3207</v>
      </c>
      <c r="F1917" s="109">
        <v>1</v>
      </c>
      <c r="G1917" s="109">
        <v>9</v>
      </c>
      <c r="H1917" s="109" t="b">
        <v>1</v>
      </c>
      <c r="I1917" s="108" t="s">
        <v>3208</v>
      </c>
      <c r="J1917" s="108" t="s">
        <v>2765</v>
      </c>
      <c r="K1917" s="110"/>
    </row>
    <row r="1918" spans="1:11" x14ac:dyDescent="0.3">
      <c r="A1918" s="108" t="s">
        <v>61</v>
      </c>
      <c r="B1918" s="108" t="s">
        <v>2763</v>
      </c>
      <c r="C1918" s="110" t="s">
        <v>6257</v>
      </c>
      <c r="D1918" s="108" t="s">
        <v>2764</v>
      </c>
      <c r="E1918" s="108"/>
      <c r="F1918" s="109">
        <v>2</v>
      </c>
      <c r="G1918" s="109">
        <v>9</v>
      </c>
      <c r="H1918" s="109" t="b">
        <v>1</v>
      </c>
      <c r="I1918" s="108" t="s">
        <v>3208</v>
      </c>
      <c r="J1918" s="108" t="s">
        <v>5719</v>
      </c>
      <c r="K1918" s="110"/>
    </row>
    <row r="1919" spans="1:11" x14ac:dyDescent="0.3">
      <c r="A1919" s="108" t="s">
        <v>61</v>
      </c>
      <c r="B1919" s="108" t="s">
        <v>2763</v>
      </c>
      <c r="C1919" s="110" t="s">
        <v>6257</v>
      </c>
      <c r="D1919" s="108" t="s">
        <v>2764</v>
      </c>
      <c r="E1919" s="108"/>
      <c r="F1919" s="109">
        <v>3</v>
      </c>
      <c r="G1919" s="109">
        <v>9</v>
      </c>
      <c r="H1919" s="109" t="b">
        <v>1</v>
      </c>
      <c r="I1919" s="108" t="s">
        <v>3208</v>
      </c>
      <c r="J1919" s="108" t="s">
        <v>5720</v>
      </c>
      <c r="K1919" s="110"/>
    </row>
    <row r="1920" spans="1:11" x14ac:dyDescent="0.3">
      <c r="A1920" s="108" t="s">
        <v>61</v>
      </c>
      <c r="B1920" s="108" t="s">
        <v>2763</v>
      </c>
      <c r="C1920" s="110" t="s">
        <v>6257</v>
      </c>
      <c r="D1920" s="108" t="s">
        <v>2764</v>
      </c>
      <c r="E1920" s="108"/>
      <c r="F1920" s="109">
        <v>4</v>
      </c>
      <c r="G1920" s="109">
        <v>9</v>
      </c>
      <c r="H1920" s="109" t="b">
        <v>1</v>
      </c>
      <c r="I1920" s="108" t="s">
        <v>3208</v>
      </c>
      <c r="J1920" s="108" t="s">
        <v>5721</v>
      </c>
      <c r="K1920" s="110">
        <v>1</v>
      </c>
    </row>
    <row r="1921" spans="1:11" x14ac:dyDescent="0.3">
      <c r="A1921" s="108" t="s">
        <v>61</v>
      </c>
      <c r="B1921" s="108" t="s">
        <v>2763</v>
      </c>
      <c r="C1921" s="110" t="s">
        <v>6257</v>
      </c>
      <c r="D1921" s="108" t="s">
        <v>2764</v>
      </c>
      <c r="E1921" s="108"/>
      <c r="F1921" s="109">
        <v>5</v>
      </c>
      <c r="G1921" s="109">
        <v>9</v>
      </c>
      <c r="H1921" s="109" t="b">
        <v>1</v>
      </c>
      <c r="I1921" s="108" t="s">
        <v>3208</v>
      </c>
      <c r="J1921" s="108" t="s">
        <v>5722</v>
      </c>
      <c r="K1921" s="110"/>
    </row>
    <row r="1922" spans="1:11" x14ac:dyDescent="0.3">
      <c r="A1922" s="108" t="s">
        <v>61</v>
      </c>
      <c r="B1922" s="108" t="s">
        <v>2763</v>
      </c>
      <c r="C1922" s="110" t="s">
        <v>6257</v>
      </c>
      <c r="D1922" s="108" t="s">
        <v>2764</v>
      </c>
      <c r="E1922" s="108"/>
      <c r="F1922" s="109">
        <v>6</v>
      </c>
      <c r="G1922" s="109">
        <v>9</v>
      </c>
      <c r="H1922" s="109" t="b">
        <v>1</v>
      </c>
      <c r="I1922" s="108" t="s">
        <v>3208</v>
      </c>
      <c r="J1922" s="108" t="s">
        <v>5723</v>
      </c>
      <c r="K1922" s="110"/>
    </row>
    <row r="1923" spans="1:11" x14ac:dyDescent="0.3">
      <c r="A1923" s="108" t="s">
        <v>61</v>
      </c>
      <c r="B1923" s="108" t="s">
        <v>2763</v>
      </c>
      <c r="C1923" s="110" t="s">
        <v>6257</v>
      </c>
      <c r="D1923" s="108" t="s">
        <v>2764</v>
      </c>
      <c r="E1923" s="108"/>
      <c r="F1923" s="109">
        <v>7</v>
      </c>
      <c r="G1923" s="109">
        <v>9</v>
      </c>
      <c r="H1923" s="109" t="b">
        <v>1</v>
      </c>
      <c r="I1923" s="108" t="s">
        <v>3208</v>
      </c>
      <c r="J1923" s="108" t="s">
        <v>5724</v>
      </c>
      <c r="K1923" s="110">
        <v>1</v>
      </c>
    </row>
    <row r="1924" spans="1:11" x14ac:dyDescent="0.3">
      <c r="A1924" s="108" t="s">
        <v>61</v>
      </c>
      <c r="B1924" s="108" t="s">
        <v>2763</v>
      </c>
      <c r="C1924" s="110" t="s">
        <v>6257</v>
      </c>
      <c r="D1924" s="108" t="s">
        <v>2764</v>
      </c>
      <c r="E1924" s="108"/>
      <c r="F1924" s="109">
        <v>8</v>
      </c>
      <c r="G1924" s="109">
        <v>9</v>
      </c>
      <c r="H1924" s="109" t="b">
        <v>1</v>
      </c>
      <c r="I1924" s="108" t="s">
        <v>3208</v>
      </c>
      <c r="J1924" s="108" t="s">
        <v>5725</v>
      </c>
      <c r="K1924" s="110"/>
    </row>
    <row r="1925" spans="1:11" x14ac:dyDescent="0.3">
      <c r="A1925" s="108" t="s">
        <v>61</v>
      </c>
      <c r="B1925" s="108" t="s">
        <v>2763</v>
      </c>
      <c r="C1925" s="110" t="s">
        <v>6257</v>
      </c>
      <c r="D1925" s="108" t="s">
        <v>2764</v>
      </c>
      <c r="E1925" s="108"/>
      <c r="F1925" s="109">
        <v>9</v>
      </c>
      <c r="G1925" s="109">
        <v>9</v>
      </c>
      <c r="H1925" s="109" t="b">
        <v>1</v>
      </c>
      <c r="I1925" s="108" t="s">
        <v>3208</v>
      </c>
      <c r="J1925" s="108" t="s">
        <v>5726</v>
      </c>
      <c r="K1925" s="110"/>
    </row>
    <row r="1926" spans="1:11" x14ac:dyDescent="0.3">
      <c r="A1926" s="108" t="s">
        <v>61</v>
      </c>
      <c r="B1926" s="108" t="s">
        <v>546</v>
      </c>
      <c r="C1926" s="110" t="s">
        <v>6258</v>
      </c>
      <c r="D1926" s="108" t="s">
        <v>547</v>
      </c>
      <c r="E1926" s="108"/>
      <c r="F1926" s="109">
        <v>1</v>
      </c>
      <c r="G1926" s="109">
        <v>1</v>
      </c>
      <c r="H1926" s="109" t="b">
        <v>1</v>
      </c>
      <c r="I1926" s="108" t="s">
        <v>3208</v>
      </c>
      <c r="J1926" s="108" t="s">
        <v>5072</v>
      </c>
      <c r="K1926" s="110"/>
    </row>
    <row r="1927" spans="1:11" x14ac:dyDescent="0.3">
      <c r="A1927" s="108" t="s">
        <v>62</v>
      </c>
      <c r="B1927" s="108" t="s">
        <v>1534</v>
      </c>
      <c r="C1927" s="110" t="s">
        <v>6259</v>
      </c>
      <c r="D1927" s="108" t="s">
        <v>2771</v>
      </c>
      <c r="E1927" s="108" t="s">
        <v>3207</v>
      </c>
      <c r="F1927" s="109">
        <v>1</v>
      </c>
      <c r="G1927" s="109">
        <v>2</v>
      </c>
      <c r="H1927" s="109" t="b">
        <v>1</v>
      </c>
      <c r="I1927" s="108" t="s">
        <v>3208</v>
      </c>
      <c r="J1927" s="108" t="s">
        <v>2772</v>
      </c>
      <c r="K1927" s="110"/>
    </row>
    <row r="1928" spans="1:11" x14ac:dyDescent="0.3">
      <c r="A1928" s="108" t="s">
        <v>62</v>
      </c>
      <c r="B1928" s="108" t="s">
        <v>1534</v>
      </c>
      <c r="C1928" s="110" t="s">
        <v>6259</v>
      </c>
      <c r="D1928" s="108" t="s">
        <v>2771</v>
      </c>
      <c r="E1928" s="108"/>
      <c r="F1928" s="109">
        <v>2</v>
      </c>
      <c r="G1928" s="109">
        <v>2</v>
      </c>
      <c r="H1928" s="109" t="b">
        <v>1</v>
      </c>
      <c r="I1928" s="108" t="s">
        <v>3208</v>
      </c>
      <c r="J1928" s="108" t="s">
        <v>5727</v>
      </c>
      <c r="K1928" s="110"/>
    </row>
    <row r="1929" spans="1:11" x14ac:dyDescent="0.3">
      <c r="A1929" s="108" t="s">
        <v>62</v>
      </c>
      <c r="B1929" s="108" t="s">
        <v>665</v>
      </c>
      <c r="C1929" s="110" t="s">
        <v>6260</v>
      </c>
      <c r="D1929" s="108" t="s">
        <v>6261</v>
      </c>
      <c r="E1929" s="108" t="s">
        <v>3207</v>
      </c>
      <c r="F1929" s="109">
        <v>1</v>
      </c>
      <c r="G1929" s="109">
        <v>1</v>
      </c>
      <c r="H1929" s="109" t="b">
        <v>1</v>
      </c>
      <c r="I1929" s="108" t="s">
        <v>3208</v>
      </c>
      <c r="J1929" s="108" t="s">
        <v>2774</v>
      </c>
      <c r="K1929" s="110"/>
    </row>
    <row r="1930" spans="1:11" x14ac:dyDescent="0.3">
      <c r="A1930" s="108" t="s">
        <v>62</v>
      </c>
      <c r="B1930" s="108" t="s">
        <v>602</v>
      </c>
      <c r="C1930" s="110" t="s">
        <v>6262</v>
      </c>
      <c r="D1930" s="108" t="s">
        <v>2775</v>
      </c>
      <c r="E1930" s="108" t="s">
        <v>3207</v>
      </c>
      <c r="F1930" s="109">
        <v>1</v>
      </c>
      <c r="G1930" s="109">
        <v>1</v>
      </c>
      <c r="H1930" s="109" t="b">
        <v>1</v>
      </c>
      <c r="I1930" s="108" t="s">
        <v>3208</v>
      </c>
      <c r="J1930" s="108" t="s">
        <v>2776</v>
      </c>
      <c r="K1930" s="110"/>
    </row>
    <row r="1931" spans="1:11" x14ac:dyDescent="0.3">
      <c r="A1931" s="108" t="s">
        <v>62</v>
      </c>
      <c r="B1931" s="108" t="s">
        <v>522</v>
      </c>
      <c r="C1931" s="110" t="s">
        <v>6263</v>
      </c>
      <c r="D1931" s="108" t="s">
        <v>1002</v>
      </c>
      <c r="E1931" s="108"/>
      <c r="F1931" s="109">
        <v>1</v>
      </c>
      <c r="G1931" s="109">
        <v>1</v>
      </c>
      <c r="H1931" s="109" t="b">
        <v>1</v>
      </c>
      <c r="I1931" s="108" t="s">
        <v>3208</v>
      </c>
      <c r="J1931" s="108" t="s">
        <v>5728</v>
      </c>
      <c r="K1931" s="110"/>
    </row>
    <row r="1932" spans="1:11" x14ac:dyDescent="0.3">
      <c r="A1932" s="108" t="s">
        <v>62</v>
      </c>
      <c r="B1932" s="108" t="s">
        <v>572</v>
      </c>
      <c r="C1932" s="110" t="s">
        <v>6264</v>
      </c>
      <c r="D1932" s="108" t="s">
        <v>2777</v>
      </c>
      <c r="E1932" s="108" t="s">
        <v>3207</v>
      </c>
      <c r="F1932" s="109">
        <v>1</v>
      </c>
      <c r="G1932" s="109">
        <v>1</v>
      </c>
      <c r="H1932" s="109" t="b">
        <v>1</v>
      </c>
      <c r="I1932" s="108" t="s">
        <v>3208</v>
      </c>
      <c r="J1932" s="108" t="s">
        <v>2778</v>
      </c>
      <c r="K1932" s="110"/>
    </row>
    <row r="1933" spans="1:11" x14ac:dyDescent="0.3">
      <c r="A1933" s="108" t="s">
        <v>62</v>
      </c>
      <c r="B1933" s="108" t="s">
        <v>544</v>
      </c>
      <c r="C1933" s="110" t="s">
        <v>6265</v>
      </c>
      <c r="D1933" s="108" t="s">
        <v>2781</v>
      </c>
      <c r="E1933" s="108" t="s">
        <v>3207</v>
      </c>
      <c r="F1933" s="109">
        <v>1</v>
      </c>
      <c r="G1933" s="109">
        <v>1</v>
      </c>
      <c r="H1933" s="109" t="b">
        <v>1</v>
      </c>
      <c r="I1933" s="108" t="s">
        <v>3208</v>
      </c>
      <c r="J1933" s="108" t="s">
        <v>2782</v>
      </c>
      <c r="K1933" s="110"/>
    </row>
    <row r="1934" spans="1:11" x14ac:dyDescent="0.3">
      <c r="A1934" s="108" t="s">
        <v>62</v>
      </c>
      <c r="B1934" s="108" t="s">
        <v>757</v>
      </c>
      <c r="C1934" s="110" t="s">
        <v>6266</v>
      </c>
      <c r="D1934" s="108" t="s">
        <v>2779</v>
      </c>
      <c r="E1934" s="108" t="s">
        <v>3207</v>
      </c>
      <c r="F1934" s="109">
        <v>1</v>
      </c>
      <c r="G1934" s="109">
        <v>1</v>
      </c>
      <c r="H1934" s="109" t="b">
        <v>1</v>
      </c>
      <c r="I1934" s="108" t="s">
        <v>3208</v>
      </c>
      <c r="J1934" s="108" t="s">
        <v>2780</v>
      </c>
      <c r="K1934" s="110"/>
    </row>
    <row r="1935" spans="1:11" x14ac:dyDescent="0.3">
      <c r="A1935" s="108" t="s">
        <v>62</v>
      </c>
      <c r="B1935" s="108" t="s">
        <v>546</v>
      </c>
      <c r="C1935" s="110" t="s">
        <v>6267</v>
      </c>
      <c r="D1935" s="108" t="s">
        <v>2770</v>
      </c>
      <c r="E1935" s="108"/>
      <c r="F1935" s="109">
        <v>1</v>
      </c>
      <c r="G1935" s="109">
        <v>4</v>
      </c>
      <c r="H1935" s="109" t="b">
        <v>1</v>
      </c>
      <c r="I1935" s="108" t="s">
        <v>3208</v>
      </c>
      <c r="J1935" s="108" t="s">
        <v>5729</v>
      </c>
      <c r="K1935" s="110"/>
    </row>
    <row r="1936" spans="1:11" x14ac:dyDescent="0.3">
      <c r="A1936" s="108" t="s">
        <v>62</v>
      </c>
      <c r="B1936" s="108" t="s">
        <v>546</v>
      </c>
      <c r="C1936" s="110" t="s">
        <v>6267</v>
      </c>
      <c r="D1936" s="108" t="s">
        <v>2770</v>
      </c>
      <c r="E1936" s="108"/>
      <c r="F1936" s="109">
        <v>2</v>
      </c>
      <c r="G1936" s="109">
        <v>4</v>
      </c>
      <c r="H1936" s="109" t="b">
        <v>1</v>
      </c>
      <c r="I1936" s="108" t="s">
        <v>3208</v>
      </c>
      <c r="J1936" s="108" t="s">
        <v>5730</v>
      </c>
      <c r="K1936" s="110"/>
    </row>
    <row r="1937" spans="1:11" x14ac:dyDescent="0.3">
      <c r="A1937" s="108" t="s">
        <v>62</v>
      </c>
      <c r="B1937" s="108" t="s">
        <v>546</v>
      </c>
      <c r="C1937" s="110" t="s">
        <v>6267</v>
      </c>
      <c r="D1937" s="108" t="s">
        <v>2770</v>
      </c>
      <c r="E1937" s="108"/>
      <c r="F1937" s="109">
        <v>3</v>
      </c>
      <c r="G1937" s="109">
        <v>4</v>
      </c>
      <c r="H1937" s="109" t="b">
        <v>1</v>
      </c>
      <c r="I1937" s="108" t="s">
        <v>3208</v>
      </c>
      <c r="J1937" s="108" t="s">
        <v>5731</v>
      </c>
      <c r="K1937" s="110"/>
    </row>
    <row r="1938" spans="1:11" x14ac:dyDescent="0.3">
      <c r="A1938" s="108" t="s">
        <v>62</v>
      </c>
      <c r="B1938" s="108" t="s">
        <v>546</v>
      </c>
      <c r="C1938" s="110" t="s">
        <v>6267</v>
      </c>
      <c r="D1938" s="108" t="s">
        <v>2770</v>
      </c>
      <c r="E1938" s="108"/>
      <c r="F1938" s="109">
        <v>4</v>
      </c>
      <c r="G1938" s="109">
        <v>4</v>
      </c>
      <c r="H1938" s="109" t="b">
        <v>1</v>
      </c>
      <c r="I1938" s="108" t="s">
        <v>3208</v>
      </c>
      <c r="J1938" s="108" t="s">
        <v>5732</v>
      </c>
      <c r="K1938" s="110"/>
    </row>
    <row r="1939" spans="1:11" x14ac:dyDescent="0.3">
      <c r="A1939" s="108" t="s">
        <v>6268</v>
      </c>
      <c r="B1939" s="108" t="s">
        <v>495</v>
      </c>
      <c r="C1939" s="110" t="s">
        <v>6269</v>
      </c>
      <c r="D1939" s="108" t="s">
        <v>2785</v>
      </c>
      <c r="E1939" s="108" t="s">
        <v>3207</v>
      </c>
      <c r="F1939" s="109">
        <v>1</v>
      </c>
      <c r="G1939" s="109">
        <v>2</v>
      </c>
      <c r="H1939" s="109" t="b">
        <v>1</v>
      </c>
      <c r="I1939" s="108" t="s">
        <v>3208</v>
      </c>
      <c r="J1939" s="108" t="s">
        <v>2786</v>
      </c>
      <c r="K1939" s="110"/>
    </row>
    <row r="1940" spans="1:11" x14ac:dyDescent="0.3">
      <c r="A1940" s="108" t="s">
        <v>6268</v>
      </c>
      <c r="B1940" s="108" t="s">
        <v>495</v>
      </c>
      <c r="C1940" s="110" t="s">
        <v>6269</v>
      </c>
      <c r="D1940" s="108" t="s">
        <v>2785</v>
      </c>
      <c r="E1940" s="108"/>
      <c r="F1940" s="109">
        <v>2</v>
      </c>
      <c r="G1940" s="109">
        <v>2</v>
      </c>
      <c r="H1940" s="109" t="b">
        <v>1</v>
      </c>
      <c r="I1940" s="108" t="s">
        <v>3208</v>
      </c>
      <c r="J1940" s="108" t="s">
        <v>5733</v>
      </c>
      <c r="K1940" s="110"/>
    </row>
    <row r="1941" spans="1:11" x14ac:dyDescent="0.3">
      <c r="A1941" s="108" t="s">
        <v>6268</v>
      </c>
      <c r="B1941" s="108" t="s">
        <v>2789</v>
      </c>
      <c r="C1941" s="110" t="s">
        <v>6270</v>
      </c>
      <c r="D1941" s="108" t="s">
        <v>2790</v>
      </c>
      <c r="E1941" s="108" t="s">
        <v>3207</v>
      </c>
      <c r="F1941" s="109">
        <v>1</v>
      </c>
      <c r="G1941" s="109">
        <v>2</v>
      </c>
      <c r="H1941" s="109" t="b">
        <v>1</v>
      </c>
      <c r="I1941" s="108" t="s">
        <v>3208</v>
      </c>
      <c r="J1941" s="108" t="s">
        <v>2791</v>
      </c>
      <c r="K1941" s="110"/>
    </row>
    <row r="1942" spans="1:11" x14ac:dyDescent="0.3">
      <c r="A1942" s="108" t="s">
        <v>6268</v>
      </c>
      <c r="B1942" s="108" t="s">
        <v>2789</v>
      </c>
      <c r="C1942" s="110" t="s">
        <v>6270</v>
      </c>
      <c r="D1942" s="108" t="s">
        <v>2790</v>
      </c>
      <c r="E1942" s="108"/>
      <c r="F1942" s="109">
        <v>2</v>
      </c>
      <c r="G1942" s="109">
        <v>2</v>
      </c>
      <c r="H1942" s="109" t="b">
        <v>1</v>
      </c>
      <c r="I1942" s="108" t="s">
        <v>3208</v>
      </c>
      <c r="J1942" s="108" t="s">
        <v>5734</v>
      </c>
      <c r="K1942" s="110">
        <v>1</v>
      </c>
    </row>
    <row r="1943" spans="1:11" x14ac:dyDescent="0.3">
      <c r="A1943" s="108" t="s">
        <v>6268</v>
      </c>
      <c r="B1943" s="108" t="s">
        <v>636</v>
      </c>
      <c r="C1943" s="110" t="s">
        <v>6271</v>
      </c>
      <c r="D1943" s="108" t="s">
        <v>2792</v>
      </c>
      <c r="E1943" s="108" t="s">
        <v>3207</v>
      </c>
      <c r="F1943" s="109">
        <v>1</v>
      </c>
      <c r="G1943" s="109">
        <v>1</v>
      </c>
      <c r="H1943" s="109" t="b">
        <v>1</v>
      </c>
      <c r="I1943" s="108" t="s">
        <v>3208</v>
      </c>
      <c r="J1943" s="108" t="s">
        <v>2793</v>
      </c>
      <c r="K1943" s="110"/>
    </row>
    <row r="1944" spans="1:11" x14ac:dyDescent="0.3">
      <c r="A1944" s="108" t="s">
        <v>6268</v>
      </c>
      <c r="B1944" s="108" t="s">
        <v>695</v>
      </c>
      <c r="C1944" s="110" t="s">
        <v>6272</v>
      </c>
      <c r="D1944" s="108" t="s">
        <v>2798</v>
      </c>
      <c r="E1944" s="108" t="s">
        <v>3207</v>
      </c>
      <c r="F1944" s="109">
        <v>1</v>
      </c>
      <c r="G1944" s="109">
        <v>1</v>
      </c>
      <c r="H1944" s="109" t="b">
        <v>1</v>
      </c>
      <c r="I1944" s="108" t="s">
        <v>3208</v>
      </c>
      <c r="J1944" s="108" t="s">
        <v>2799</v>
      </c>
      <c r="K1944" s="110"/>
    </row>
    <row r="1945" spans="1:11" x14ac:dyDescent="0.3">
      <c r="A1945" s="108" t="s">
        <v>6268</v>
      </c>
      <c r="B1945" s="108" t="s">
        <v>572</v>
      </c>
      <c r="C1945" s="110" t="s">
        <v>6273</v>
      </c>
      <c r="D1945" s="108" t="s">
        <v>2794</v>
      </c>
      <c r="E1945" s="108"/>
      <c r="F1945" s="109">
        <v>1</v>
      </c>
      <c r="G1945" s="109">
        <v>1</v>
      </c>
      <c r="H1945" s="109" t="b">
        <v>1</v>
      </c>
      <c r="I1945" s="108" t="s">
        <v>3208</v>
      </c>
      <c r="J1945" s="108" t="s">
        <v>5735</v>
      </c>
      <c r="K1945" s="110"/>
    </row>
    <row r="1946" spans="1:11" x14ac:dyDescent="0.3">
      <c r="A1946" s="108" t="s">
        <v>6268</v>
      </c>
      <c r="B1946" s="108" t="s">
        <v>2795</v>
      </c>
      <c r="C1946" s="110" t="s">
        <v>6274</v>
      </c>
      <c r="D1946" s="108" t="s">
        <v>2796</v>
      </c>
      <c r="E1946" s="108" t="s">
        <v>3207</v>
      </c>
      <c r="F1946" s="109">
        <v>1</v>
      </c>
      <c r="G1946" s="109">
        <v>1</v>
      </c>
      <c r="H1946" s="109" t="b">
        <v>1</v>
      </c>
      <c r="I1946" s="108" t="s">
        <v>3208</v>
      </c>
      <c r="J1946" s="108" t="s">
        <v>2797</v>
      </c>
      <c r="K1946" s="110">
        <v>1</v>
      </c>
    </row>
    <row r="1947" spans="1:11" x14ac:dyDescent="0.3">
      <c r="A1947" s="108" t="s">
        <v>6268</v>
      </c>
      <c r="B1947" s="108" t="s">
        <v>583</v>
      </c>
      <c r="C1947" s="110" t="s">
        <v>6275</v>
      </c>
      <c r="D1947" s="108" t="s">
        <v>2787</v>
      </c>
      <c r="E1947" s="108" t="s">
        <v>3207</v>
      </c>
      <c r="F1947" s="109">
        <v>1</v>
      </c>
      <c r="G1947" s="109">
        <v>2</v>
      </c>
      <c r="H1947" s="109" t="b">
        <v>1</v>
      </c>
      <c r="I1947" s="108" t="s">
        <v>3208</v>
      </c>
      <c r="J1947" s="108" t="s">
        <v>2788</v>
      </c>
      <c r="K1947" s="110"/>
    </row>
    <row r="1948" spans="1:11" x14ac:dyDescent="0.3">
      <c r="A1948" s="108" t="s">
        <v>6268</v>
      </c>
      <c r="B1948" s="108" t="s">
        <v>583</v>
      </c>
      <c r="C1948" s="110" t="s">
        <v>6275</v>
      </c>
      <c r="D1948" s="108" t="s">
        <v>2787</v>
      </c>
      <c r="E1948" s="108"/>
      <c r="F1948" s="109">
        <v>2</v>
      </c>
      <c r="G1948" s="109">
        <v>2</v>
      </c>
      <c r="H1948" s="109" t="b">
        <v>1</v>
      </c>
      <c r="I1948" s="108" t="s">
        <v>3208</v>
      </c>
      <c r="J1948" s="108" t="s">
        <v>5736</v>
      </c>
      <c r="K1948" s="110"/>
    </row>
    <row r="1949" spans="1:11" x14ac:dyDescent="0.3">
      <c r="A1949" s="108" t="s">
        <v>63</v>
      </c>
      <c r="B1949" s="108" t="s">
        <v>548</v>
      </c>
      <c r="C1949" s="110" t="s">
        <v>6276</v>
      </c>
      <c r="D1949" s="108" t="s">
        <v>6277</v>
      </c>
      <c r="E1949" s="108"/>
      <c r="F1949" s="109">
        <v>1</v>
      </c>
      <c r="G1949" s="109">
        <v>1</v>
      </c>
      <c r="H1949" s="109" t="b">
        <v>1</v>
      </c>
      <c r="I1949" s="108" t="s">
        <v>3208</v>
      </c>
      <c r="J1949" s="108" t="s">
        <v>5737</v>
      </c>
      <c r="K1949" s="110"/>
    </row>
    <row r="1950" spans="1:11" x14ac:dyDescent="0.3">
      <c r="A1950" s="108" t="s">
        <v>63</v>
      </c>
      <c r="B1950" s="108" t="s">
        <v>1702</v>
      </c>
      <c r="C1950" s="110" t="s">
        <v>6278</v>
      </c>
      <c r="D1950" s="108" t="s">
        <v>2805</v>
      </c>
      <c r="E1950" s="108" t="s">
        <v>3207</v>
      </c>
      <c r="F1950" s="109">
        <v>1</v>
      </c>
      <c r="G1950" s="109">
        <v>2</v>
      </c>
      <c r="H1950" s="109" t="b">
        <v>1</v>
      </c>
      <c r="I1950" s="108" t="s">
        <v>3208</v>
      </c>
      <c r="J1950" s="108" t="s">
        <v>2806</v>
      </c>
      <c r="K1950" s="110"/>
    </row>
    <row r="1951" spans="1:11" x14ac:dyDescent="0.3">
      <c r="A1951" s="108" t="s">
        <v>63</v>
      </c>
      <c r="B1951" s="108" t="s">
        <v>1702</v>
      </c>
      <c r="C1951" s="110" t="s">
        <v>6278</v>
      </c>
      <c r="D1951" s="108" t="s">
        <v>2805</v>
      </c>
      <c r="E1951" s="108"/>
      <c r="F1951" s="109">
        <v>2</v>
      </c>
      <c r="G1951" s="109">
        <v>2</v>
      </c>
      <c r="H1951" s="109" t="b">
        <v>1</v>
      </c>
      <c r="I1951" s="108" t="s">
        <v>3208</v>
      </c>
      <c r="J1951" s="108" t="s">
        <v>5738</v>
      </c>
      <c r="K1951" s="110"/>
    </row>
    <row r="1952" spans="1:11" x14ac:dyDescent="0.3">
      <c r="A1952" s="108" t="s">
        <v>63</v>
      </c>
      <c r="B1952" s="108" t="s">
        <v>575</v>
      </c>
      <c r="C1952" s="110" t="s">
        <v>6279</v>
      </c>
      <c r="D1952" s="108" t="s">
        <v>6280</v>
      </c>
      <c r="E1952" s="108" t="s">
        <v>3207</v>
      </c>
      <c r="F1952" s="109">
        <v>1</v>
      </c>
      <c r="G1952" s="109">
        <v>2</v>
      </c>
      <c r="H1952" s="109" t="b">
        <v>1</v>
      </c>
      <c r="I1952" s="108" t="s">
        <v>3208</v>
      </c>
      <c r="J1952" s="108" t="s">
        <v>2808</v>
      </c>
      <c r="K1952" s="110"/>
    </row>
    <row r="1953" spans="1:11" x14ac:dyDescent="0.3">
      <c r="A1953" s="108" t="s">
        <v>63</v>
      </c>
      <c r="B1953" s="108" t="s">
        <v>575</v>
      </c>
      <c r="C1953" s="110" t="s">
        <v>6279</v>
      </c>
      <c r="D1953" s="108" t="s">
        <v>6280</v>
      </c>
      <c r="E1953" s="108"/>
      <c r="F1953" s="109">
        <v>2</v>
      </c>
      <c r="G1953" s="109">
        <v>2</v>
      </c>
      <c r="H1953" s="109" t="b">
        <v>1</v>
      </c>
      <c r="I1953" s="108" t="s">
        <v>3208</v>
      </c>
      <c r="J1953" s="108" t="s">
        <v>5739</v>
      </c>
      <c r="K1953" s="110">
        <v>1</v>
      </c>
    </row>
    <row r="1954" spans="1:11" x14ac:dyDescent="0.3">
      <c r="A1954" s="108" t="s">
        <v>63</v>
      </c>
      <c r="B1954" s="108" t="s">
        <v>581</v>
      </c>
      <c r="C1954" s="110" t="s">
        <v>6281</v>
      </c>
      <c r="D1954" s="108" t="s">
        <v>6282</v>
      </c>
      <c r="E1954" s="108" t="s">
        <v>3207</v>
      </c>
      <c r="F1954" s="109">
        <v>1</v>
      </c>
      <c r="G1954" s="109">
        <v>2</v>
      </c>
      <c r="H1954" s="109" t="b">
        <v>1</v>
      </c>
      <c r="I1954" s="108" t="s">
        <v>3208</v>
      </c>
      <c r="J1954" s="108" t="s">
        <v>2810</v>
      </c>
      <c r="K1954" s="110"/>
    </row>
    <row r="1955" spans="1:11" x14ac:dyDescent="0.3">
      <c r="A1955" s="108" t="s">
        <v>63</v>
      </c>
      <c r="B1955" s="108" t="s">
        <v>581</v>
      </c>
      <c r="C1955" s="110" t="s">
        <v>6281</v>
      </c>
      <c r="D1955" s="108" t="s">
        <v>6282</v>
      </c>
      <c r="E1955" s="108"/>
      <c r="F1955" s="109">
        <v>2</v>
      </c>
      <c r="G1955" s="109">
        <v>2</v>
      </c>
      <c r="H1955" s="109" t="b">
        <v>1</v>
      </c>
      <c r="I1955" s="108" t="s">
        <v>3208</v>
      </c>
      <c r="J1955" s="108" t="s">
        <v>5740</v>
      </c>
      <c r="K1955" s="110">
        <v>1</v>
      </c>
    </row>
    <row r="1956" spans="1:11" x14ac:dyDescent="0.3">
      <c r="A1956" s="108" t="s">
        <v>63</v>
      </c>
      <c r="B1956" s="108" t="s">
        <v>572</v>
      </c>
      <c r="C1956" s="110" t="s">
        <v>6283</v>
      </c>
      <c r="D1956" s="108" t="s">
        <v>2811</v>
      </c>
      <c r="E1956" s="108" t="s">
        <v>3207</v>
      </c>
      <c r="F1956" s="109">
        <v>1</v>
      </c>
      <c r="G1956" s="109">
        <v>2</v>
      </c>
      <c r="H1956" s="109" t="b">
        <v>1</v>
      </c>
      <c r="I1956" s="108" t="s">
        <v>3208</v>
      </c>
      <c r="J1956" s="108" t="s">
        <v>2812</v>
      </c>
      <c r="K1956" s="110"/>
    </row>
    <row r="1957" spans="1:11" x14ac:dyDescent="0.3">
      <c r="A1957" s="108" t="s">
        <v>63</v>
      </c>
      <c r="B1957" s="108" t="s">
        <v>572</v>
      </c>
      <c r="C1957" s="110" t="s">
        <v>6283</v>
      </c>
      <c r="D1957" s="108" t="s">
        <v>2811</v>
      </c>
      <c r="E1957" s="108"/>
      <c r="F1957" s="109">
        <v>2</v>
      </c>
      <c r="G1957" s="109">
        <v>2</v>
      </c>
      <c r="H1957" s="109" t="b">
        <v>1</v>
      </c>
      <c r="I1957" s="108" t="s">
        <v>3208</v>
      </c>
      <c r="J1957" s="108" t="s">
        <v>5741</v>
      </c>
      <c r="K1957" s="110"/>
    </row>
    <row r="1958" spans="1:11" x14ac:dyDescent="0.3">
      <c r="A1958" s="108" t="s">
        <v>63</v>
      </c>
      <c r="B1958" s="108" t="s">
        <v>501</v>
      </c>
      <c r="C1958" s="110" t="s">
        <v>6284</v>
      </c>
      <c r="D1958" s="108" t="s">
        <v>2814</v>
      </c>
      <c r="E1958" s="108" t="s">
        <v>3207</v>
      </c>
      <c r="F1958" s="109">
        <v>1</v>
      </c>
      <c r="G1958" s="109">
        <v>2</v>
      </c>
      <c r="H1958" s="109" t="b">
        <v>1</v>
      </c>
      <c r="I1958" s="108" t="s">
        <v>3208</v>
      </c>
      <c r="J1958" s="108" t="s">
        <v>2815</v>
      </c>
      <c r="K1958" s="110"/>
    </row>
    <row r="1959" spans="1:11" x14ac:dyDescent="0.3">
      <c r="A1959" s="108" t="s">
        <v>63</v>
      </c>
      <c r="B1959" s="108" t="s">
        <v>501</v>
      </c>
      <c r="C1959" s="110" t="s">
        <v>6284</v>
      </c>
      <c r="D1959" s="108" t="s">
        <v>2814</v>
      </c>
      <c r="E1959" s="108"/>
      <c r="F1959" s="109">
        <v>2</v>
      </c>
      <c r="G1959" s="109">
        <v>2</v>
      </c>
      <c r="H1959" s="109" t="b">
        <v>1</v>
      </c>
      <c r="I1959" s="108" t="s">
        <v>3208</v>
      </c>
      <c r="J1959" s="108" t="s">
        <v>5742</v>
      </c>
      <c r="K1959" s="110"/>
    </row>
    <row r="1960" spans="1:11" x14ac:dyDescent="0.3">
      <c r="A1960" s="108" t="s">
        <v>63</v>
      </c>
      <c r="B1960" s="108" t="s">
        <v>546</v>
      </c>
      <c r="C1960" s="110" t="s">
        <v>6285</v>
      </c>
      <c r="D1960" s="108" t="s">
        <v>547</v>
      </c>
      <c r="E1960" s="108"/>
      <c r="F1960" s="109">
        <v>1</v>
      </c>
      <c r="G1960" s="109">
        <v>2</v>
      </c>
      <c r="H1960" s="109" t="b">
        <v>1</v>
      </c>
      <c r="I1960" s="108" t="s">
        <v>3208</v>
      </c>
      <c r="J1960" s="108" t="s">
        <v>5743</v>
      </c>
      <c r="K1960" s="110"/>
    </row>
    <row r="1961" spans="1:11" x14ac:dyDescent="0.3">
      <c r="A1961" s="108" t="s">
        <v>63</v>
      </c>
      <c r="B1961" s="108" t="s">
        <v>546</v>
      </c>
      <c r="C1961" s="110" t="s">
        <v>6285</v>
      </c>
      <c r="D1961" s="108" t="s">
        <v>547</v>
      </c>
      <c r="E1961" s="108"/>
      <c r="F1961" s="109">
        <v>2</v>
      </c>
      <c r="G1961" s="109">
        <v>2</v>
      </c>
      <c r="H1961" s="109" t="b">
        <v>1</v>
      </c>
      <c r="I1961" s="108" t="s">
        <v>3208</v>
      </c>
      <c r="J1961" s="108" t="s">
        <v>5744</v>
      </c>
      <c r="K1961" s="110"/>
    </row>
    <row r="1962" spans="1:11" x14ac:dyDescent="0.3">
      <c r="A1962" s="108" t="s">
        <v>2825</v>
      </c>
      <c r="B1962" s="108" t="s">
        <v>743</v>
      </c>
      <c r="C1962" s="110" t="s">
        <v>5745</v>
      </c>
      <c r="D1962" s="108" t="s">
        <v>2830</v>
      </c>
      <c r="E1962" s="108"/>
      <c r="F1962" s="109">
        <v>1</v>
      </c>
      <c r="G1962" s="109">
        <v>1</v>
      </c>
      <c r="H1962" s="109" t="b">
        <v>1</v>
      </c>
      <c r="I1962" s="108" t="s">
        <v>3208</v>
      </c>
      <c r="J1962" s="108" t="s">
        <v>5746</v>
      </c>
      <c r="K1962" s="110"/>
    </row>
    <row r="1963" spans="1:11" x14ac:dyDescent="0.3">
      <c r="A1963" s="108" t="s">
        <v>2825</v>
      </c>
      <c r="B1963" s="108" t="s">
        <v>679</v>
      </c>
      <c r="C1963" s="110" t="s">
        <v>5747</v>
      </c>
      <c r="D1963" s="108" t="s">
        <v>2828</v>
      </c>
      <c r="E1963" s="108"/>
      <c r="F1963" s="109">
        <v>1</v>
      </c>
      <c r="G1963" s="109">
        <v>1</v>
      </c>
      <c r="H1963" s="109" t="b">
        <v>1</v>
      </c>
      <c r="I1963" s="108" t="s">
        <v>3208</v>
      </c>
      <c r="J1963" s="108" t="s">
        <v>5748</v>
      </c>
      <c r="K1963" s="110"/>
    </row>
    <row r="1964" spans="1:11" x14ac:dyDescent="0.3">
      <c r="A1964" s="108" t="s">
        <v>2825</v>
      </c>
      <c r="B1964" s="108" t="s">
        <v>1978</v>
      </c>
      <c r="C1964" s="110" t="s">
        <v>5749</v>
      </c>
      <c r="D1964" s="108" t="s">
        <v>2829</v>
      </c>
      <c r="E1964" s="108"/>
      <c r="F1964" s="109">
        <v>1</v>
      </c>
      <c r="G1964" s="109">
        <v>1</v>
      </c>
      <c r="H1964" s="109" t="b">
        <v>1</v>
      </c>
      <c r="I1964" s="108" t="s">
        <v>3208</v>
      </c>
      <c r="J1964" s="108" t="s">
        <v>5750</v>
      </c>
      <c r="K1964" s="110"/>
    </row>
    <row r="1965" spans="1:11" x14ac:dyDescent="0.3">
      <c r="A1965" s="108" t="s">
        <v>2825</v>
      </c>
      <c r="B1965" s="108" t="s">
        <v>925</v>
      </c>
      <c r="C1965" s="110" t="s">
        <v>5751</v>
      </c>
      <c r="D1965" s="108" t="s">
        <v>2827</v>
      </c>
      <c r="E1965" s="108"/>
      <c r="F1965" s="109">
        <v>1</v>
      </c>
      <c r="G1965" s="109">
        <v>2</v>
      </c>
      <c r="H1965" s="109" t="b">
        <v>1</v>
      </c>
      <c r="I1965" s="108" t="s">
        <v>3208</v>
      </c>
      <c r="J1965" s="108" t="s">
        <v>5752</v>
      </c>
      <c r="K1965" s="110"/>
    </row>
    <row r="1966" spans="1:11" x14ac:dyDescent="0.3">
      <c r="A1966" s="108" t="s">
        <v>2825</v>
      </c>
      <c r="B1966" s="108" t="s">
        <v>925</v>
      </c>
      <c r="C1966" s="110" t="s">
        <v>5751</v>
      </c>
      <c r="D1966" s="108" t="s">
        <v>2827</v>
      </c>
      <c r="E1966" s="108"/>
      <c r="F1966" s="109">
        <v>2</v>
      </c>
      <c r="G1966" s="109">
        <v>2</v>
      </c>
      <c r="H1966" s="109" t="b">
        <v>1</v>
      </c>
      <c r="I1966" s="108" t="s">
        <v>3208</v>
      </c>
      <c r="J1966" s="108" t="s">
        <v>5753</v>
      </c>
      <c r="K1966" s="110"/>
    </row>
    <row r="1967" spans="1:11" x14ac:dyDescent="0.3">
      <c r="A1967" s="108" t="s">
        <v>2825</v>
      </c>
      <c r="B1967" s="108" t="s">
        <v>530</v>
      </c>
      <c r="C1967" s="110" t="s">
        <v>5754</v>
      </c>
      <c r="D1967" s="108" t="s">
        <v>1112</v>
      </c>
      <c r="E1967" s="108"/>
      <c r="F1967" s="109">
        <v>1</v>
      </c>
      <c r="G1967" s="109">
        <v>1</v>
      </c>
      <c r="H1967" s="109" t="b">
        <v>1</v>
      </c>
      <c r="I1967" s="108" t="s">
        <v>3208</v>
      </c>
      <c r="J1967" s="108" t="s">
        <v>5755</v>
      </c>
      <c r="K1967" s="110"/>
    </row>
    <row r="1968" spans="1:11" x14ac:dyDescent="0.3">
      <c r="A1968" s="108" t="s">
        <v>2825</v>
      </c>
      <c r="B1968" s="108" t="s">
        <v>525</v>
      </c>
      <c r="C1968" s="110" t="s">
        <v>5756</v>
      </c>
      <c r="D1968" s="108" t="s">
        <v>2833</v>
      </c>
      <c r="E1968" s="108" t="s">
        <v>3207</v>
      </c>
      <c r="F1968" s="109">
        <v>1</v>
      </c>
      <c r="G1968" s="109">
        <v>1</v>
      </c>
      <c r="H1968" s="109" t="b">
        <v>1</v>
      </c>
      <c r="I1968" s="108" t="s">
        <v>3208</v>
      </c>
      <c r="J1968" s="108" t="s">
        <v>2834</v>
      </c>
      <c r="K1968" s="110"/>
    </row>
    <row r="1969" spans="1:11" x14ac:dyDescent="0.3">
      <c r="A1969" s="108" t="s">
        <v>2825</v>
      </c>
      <c r="B1969" s="108" t="s">
        <v>641</v>
      </c>
      <c r="C1969" s="110" t="s">
        <v>5757</v>
      </c>
      <c r="D1969" s="108" t="s">
        <v>2826</v>
      </c>
      <c r="E1969" s="108"/>
      <c r="F1969" s="109">
        <v>1</v>
      </c>
      <c r="G1969" s="109">
        <v>2</v>
      </c>
      <c r="H1969" s="109" t="b">
        <v>1</v>
      </c>
      <c r="I1969" s="108" t="s">
        <v>3208</v>
      </c>
      <c r="J1969" s="108" t="s">
        <v>5758</v>
      </c>
      <c r="K1969" s="110"/>
    </row>
    <row r="1970" spans="1:11" x14ac:dyDescent="0.3">
      <c r="A1970" s="108" t="s">
        <v>2825</v>
      </c>
      <c r="B1970" s="108" t="s">
        <v>641</v>
      </c>
      <c r="C1970" s="110" t="s">
        <v>5757</v>
      </c>
      <c r="D1970" s="108" t="s">
        <v>2826</v>
      </c>
      <c r="E1970" s="108"/>
      <c r="F1970" s="109">
        <v>2</v>
      </c>
      <c r="G1970" s="109">
        <v>2</v>
      </c>
      <c r="H1970" s="109" t="b">
        <v>1</v>
      </c>
      <c r="I1970" s="108" t="s">
        <v>3208</v>
      </c>
      <c r="J1970" s="108" t="s">
        <v>5759</v>
      </c>
      <c r="K1970" s="110"/>
    </row>
    <row r="1971" spans="1:11" x14ac:dyDescent="0.3">
      <c r="A1971" s="108" t="s">
        <v>64</v>
      </c>
      <c r="B1971" s="108" t="s">
        <v>548</v>
      </c>
      <c r="C1971" s="110" t="s">
        <v>5760</v>
      </c>
      <c r="D1971" s="108" t="s">
        <v>2845</v>
      </c>
      <c r="E1971" s="108"/>
      <c r="F1971" s="109">
        <v>1</v>
      </c>
      <c r="G1971" s="109">
        <v>1</v>
      </c>
      <c r="H1971" s="109" t="b">
        <v>1</v>
      </c>
      <c r="I1971" s="108" t="s">
        <v>3208</v>
      </c>
      <c r="J1971" s="108" t="s">
        <v>5761</v>
      </c>
      <c r="K1971" s="110"/>
    </row>
    <row r="1972" spans="1:11" x14ac:dyDescent="0.3">
      <c r="A1972" s="108" t="s">
        <v>64</v>
      </c>
      <c r="B1972" s="108" t="s">
        <v>575</v>
      </c>
      <c r="C1972" s="110" t="s">
        <v>5762</v>
      </c>
      <c r="D1972" s="108" t="s">
        <v>2837</v>
      </c>
      <c r="E1972" s="108" t="s">
        <v>3207</v>
      </c>
      <c r="F1972" s="109">
        <v>1</v>
      </c>
      <c r="G1972" s="109">
        <v>4</v>
      </c>
      <c r="H1972" s="109" t="b">
        <v>1</v>
      </c>
      <c r="I1972" s="108" t="s">
        <v>3208</v>
      </c>
      <c r="J1972" s="108" t="s">
        <v>2838</v>
      </c>
      <c r="K1972" s="110"/>
    </row>
    <row r="1973" spans="1:11" x14ac:dyDescent="0.3">
      <c r="A1973" s="108" t="s">
        <v>64</v>
      </c>
      <c r="B1973" s="108" t="s">
        <v>575</v>
      </c>
      <c r="C1973" s="110" t="s">
        <v>5762</v>
      </c>
      <c r="D1973" s="108" t="s">
        <v>2837</v>
      </c>
      <c r="E1973" s="108"/>
      <c r="F1973" s="109">
        <v>2</v>
      </c>
      <c r="G1973" s="109">
        <v>4</v>
      </c>
      <c r="H1973" s="109" t="b">
        <v>1</v>
      </c>
      <c r="I1973" s="108" t="s">
        <v>3208</v>
      </c>
      <c r="J1973" s="108" t="s">
        <v>5763</v>
      </c>
      <c r="K1973" s="110"/>
    </row>
    <row r="1974" spans="1:11" x14ac:dyDescent="0.3">
      <c r="A1974" s="108" t="s">
        <v>64</v>
      </c>
      <c r="B1974" s="108" t="s">
        <v>575</v>
      </c>
      <c r="C1974" s="110" t="s">
        <v>5762</v>
      </c>
      <c r="D1974" s="108" t="s">
        <v>2837</v>
      </c>
      <c r="E1974" s="108"/>
      <c r="F1974" s="109">
        <v>3</v>
      </c>
      <c r="G1974" s="109">
        <v>4</v>
      </c>
      <c r="H1974" s="109" t="b">
        <v>1</v>
      </c>
      <c r="I1974" s="108" t="s">
        <v>3208</v>
      </c>
      <c r="J1974" s="108" t="s">
        <v>5764</v>
      </c>
      <c r="K1974" s="110">
        <v>1</v>
      </c>
    </row>
    <row r="1975" spans="1:11" x14ac:dyDescent="0.3">
      <c r="A1975" s="108" t="s">
        <v>64</v>
      </c>
      <c r="B1975" s="108" t="s">
        <v>575</v>
      </c>
      <c r="C1975" s="110" t="s">
        <v>5762</v>
      </c>
      <c r="D1975" s="108" t="s">
        <v>2837</v>
      </c>
      <c r="E1975" s="108"/>
      <c r="F1975" s="109">
        <v>4</v>
      </c>
      <c r="G1975" s="109">
        <v>4</v>
      </c>
      <c r="H1975" s="109" t="b">
        <v>1</v>
      </c>
      <c r="I1975" s="108" t="s">
        <v>3208</v>
      </c>
      <c r="J1975" s="108" t="s">
        <v>5765</v>
      </c>
      <c r="K1975" s="110"/>
    </row>
    <row r="1976" spans="1:11" x14ac:dyDescent="0.3">
      <c r="A1976" s="108" t="s">
        <v>64</v>
      </c>
      <c r="B1976" s="108" t="s">
        <v>730</v>
      </c>
      <c r="C1976" s="110" t="s">
        <v>5766</v>
      </c>
      <c r="D1976" s="108" t="s">
        <v>2839</v>
      </c>
      <c r="E1976" s="108" t="s">
        <v>3207</v>
      </c>
      <c r="F1976" s="109">
        <v>1</v>
      </c>
      <c r="G1976" s="109">
        <v>4</v>
      </c>
      <c r="H1976" s="109" t="b">
        <v>1</v>
      </c>
      <c r="I1976" s="108" t="s">
        <v>3208</v>
      </c>
      <c r="J1976" s="108" t="s">
        <v>2840</v>
      </c>
      <c r="K1976" s="110"/>
    </row>
    <row r="1977" spans="1:11" x14ac:dyDescent="0.3">
      <c r="A1977" s="108" t="s">
        <v>64</v>
      </c>
      <c r="B1977" s="108" t="s">
        <v>730</v>
      </c>
      <c r="C1977" s="110" t="s">
        <v>5766</v>
      </c>
      <c r="D1977" s="108" t="s">
        <v>2839</v>
      </c>
      <c r="E1977" s="108"/>
      <c r="F1977" s="109">
        <v>2</v>
      </c>
      <c r="G1977" s="109">
        <v>4</v>
      </c>
      <c r="H1977" s="109" t="b">
        <v>1</v>
      </c>
      <c r="I1977" s="108" t="s">
        <v>3208</v>
      </c>
      <c r="J1977" s="108" t="s">
        <v>5767</v>
      </c>
      <c r="K1977" s="110"/>
    </row>
    <row r="1978" spans="1:11" x14ac:dyDescent="0.3">
      <c r="A1978" s="108" t="s">
        <v>64</v>
      </c>
      <c r="B1978" s="108" t="s">
        <v>730</v>
      </c>
      <c r="C1978" s="110" t="s">
        <v>5766</v>
      </c>
      <c r="D1978" s="108" t="s">
        <v>2839</v>
      </c>
      <c r="E1978" s="108"/>
      <c r="F1978" s="109">
        <v>3</v>
      </c>
      <c r="G1978" s="109">
        <v>4</v>
      </c>
      <c r="H1978" s="109" t="b">
        <v>1</v>
      </c>
      <c r="I1978" s="108" t="s">
        <v>3208</v>
      </c>
      <c r="J1978" s="108" t="s">
        <v>5768</v>
      </c>
      <c r="K1978" s="110"/>
    </row>
    <row r="1979" spans="1:11" x14ac:dyDescent="0.3">
      <c r="A1979" s="108" t="s">
        <v>64</v>
      </c>
      <c r="B1979" s="108" t="s">
        <v>730</v>
      </c>
      <c r="C1979" s="110" t="s">
        <v>5766</v>
      </c>
      <c r="D1979" s="108" t="s">
        <v>2839</v>
      </c>
      <c r="E1979" s="108"/>
      <c r="F1979" s="109">
        <v>4</v>
      </c>
      <c r="G1979" s="109">
        <v>4</v>
      </c>
      <c r="H1979" s="109" t="b">
        <v>1</v>
      </c>
      <c r="I1979" s="108" t="s">
        <v>3208</v>
      </c>
      <c r="J1979" s="108" t="s">
        <v>5769</v>
      </c>
      <c r="K1979" s="110"/>
    </row>
    <row r="1980" spans="1:11" x14ac:dyDescent="0.3">
      <c r="A1980" s="108" t="s">
        <v>64</v>
      </c>
      <c r="B1980" s="108" t="s">
        <v>1095</v>
      </c>
      <c r="C1980" s="110" t="s">
        <v>5770</v>
      </c>
      <c r="D1980" s="108" t="s">
        <v>2842</v>
      </c>
      <c r="E1980" s="108"/>
      <c r="F1980" s="109">
        <v>1</v>
      </c>
      <c r="G1980" s="109">
        <v>2</v>
      </c>
      <c r="H1980" s="109" t="b">
        <v>1</v>
      </c>
      <c r="I1980" s="108" t="s">
        <v>3208</v>
      </c>
      <c r="J1980" s="108" t="s">
        <v>5771</v>
      </c>
      <c r="K1980" s="110">
        <v>1</v>
      </c>
    </row>
    <row r="1981" spans="1:11" x14ac:dyDescent="0.3">
      <c r="A1981" s="108" t="s">
        <v>64</v>
      </c>
      <c r="B1981" s="108" t="s">
        <v>1095</v>
      </c>
      <c r="C1981" s="110" t="s">
        <v>5770</v>
      </c>
      <c r="D1981" s="108" t="s">
        <v>2842</v>
      </c>
      <c r="E1981" s="108"/>
      <c r="F1981" s="109">
        <v>2</v>
      </c>
      <c r="G1981" s="109">
        <v>2</v>
      </c>
      <c r="H1981" s="109" t="b">
        <v>1</v>
      </c>
      <c r="I1981" s="108" t="s">
        <v>3208</v>
      </c>
      <c r="J1981" s="108" t="s">
        <v>5772</v>
      </c>
      <c r="K1981" s="110"/>
    </row>
    <row r="1982" spans="1:11" x14ac:dyDescent="0.3">
      <c r="A1982" s="108" t="s">
        <v>64</v>
      </c>
      <c r="B1982" s="108" t="s">
        <v>514</v>
      </c>
      <c r="C1982" s="110" t="s">
        <v>5773</v>
      </c>
      <c r="D1982" s="108" t="s">
        <v>2843</v>
      </c>
      <c r="E1982" s="108" t="s">
        <v>3207</v>
      </c>
      <c r="F1982" s="109">
        <v>1</v>
      </c>
      <c r="G1982" s="109">
        <v>1</v>
      </c>
      <c r="H1982" s="109" t="b">
        <v>1</v>
      </c>
      <c r="I1982" s="108" t="s">
        <v>3208</v>
      </c>
      <c r="J1982" s="108" t="s">
        <v>5774</v>
      </c>
      <c r="K1982" s="110"/>
    </row>
    <row r="1983" spans="1:11" x14ac:dyDescent="0.3">
      <c r="A1983" s="108" t="s">
        <v>64</v>
      </c>
      <c r="B1983" s="108" t="s">
        <v>1267</v>
      </c>
      <c r="C1983" s="110" t="s">
        <v>5775</v>
      </c>
      <c r="D1983" s="108" t="s">
        <v>2844</v>
      </c>
      <c r="E1983" s="108"/>
      <c r="F1983" s="109">
        <v>1</v>
      </c>
      <c r="G1983" s="109">
        <v>1</v>
      </c>
      <c r="H1983" s="109" t="b">
        <v>1</v>
      </c>
      <c r="I1983" s="108" t="s">
        <v>3208</v>
      </c>
      <c r="J1983" s="108" t="s">
        <v>5776</v>
      </c>
      <c r="K1983" s="110"/>
    </row>
    <row r="1984" spans="1:11" x14ac:dyDescent="0.3">
      <c r="A1984" s="108" t="s">
        <v>64</v>
      </c>
      <c r="B1984" s="108" t="s">
        <v>546</v>
      </c>
      <c r="C1984" s="110" t="s">
        <v>5777</v>
      </c>
      <c r="D1984" s="108" t="s">
        <v>2841</v>
      </c>
      <c r="E1984" s="108"/>
      <c r="F1984" s="109">
        <v>1</v>
      </c>
      <c r="G1984" s="109">
        <v>2</v>
      </c>
      <c r="H1984" s="109" t="b">
        <v>1</v>
      </c>
      <c r="I1984" s="108" t="s">
        <v>3208</v>
      </c>
      <c r="J1984" s="108" t="s">
        <v>5778</v>
      </c>
      <c r="K1984" s="110"/>
    </row>
    <row r="1985" spans="1:11" x14ac:dyDescent="0.3">
      <c r="A1985" s="108" t="s">
        <v>64</v>
      </c>
      <c r="B1985" s="108" t="s">
        <v>546</v>
      </c>
      <c r="C1985" s="110" t="s">
        <v>5777</v>
      </c>
      <c r="D1985" s="108" t="s">
        <v>2841</v>
      </c>
      <c r="E1985" s="108"/>
      <c r="F1985" s="109">
        <v>2</v>
      </c>
      <c r="G1985" s="109">
        <v>2</v>
      </c>
      <c r="H1985" s="109" t="b">
        <v>1</v>
      </c>
      <c r="I1985" s="108" t="s">
        <v>3208</v>
      </c>
      <c r="J1985" s="108" t="s">
        <v>5779</v>
      </c>
      <c r="K1985" s="110"/>
    </row>
    <row r="1986" spans="1:11" x14ac:dyDescent="0.3">
      <c r="A1986" s="108" t="s">
        <v>2854</v>
      </c>
      <c r="B1986" s="108" t="s">
        <v>2069</v>
      </c>
      <c r="C1986" s="110" t="s">
        <v>5780</v>
      </c>
      <c r="D1986" s="108" t="s">
        <v>2857</v>
      </c>
      <c r="E1986" s="108" t="s">
        <v>3207</v>
      </c>
      <c r="F1986" s="109">
        <v>1</v>
      </c>
      <c r="G1986" s="109">
        <v>3</v>
      </c>
      <c r="H1986" s="109" t="b">
        <v>1</v>
      </c>
      <c r="I1986" s="108" t="s">
        <v>3208</v>
      </c>
      <c r="J1986" s="108" t="s">
        <v>2858</v>
      </c>
      <c r="K1986" s="110"/>
    </row>
    <row r="1987" spans="1:11" x14ac:dyDescent="0.3">
      <c r="A1987" s="108" t="s">
        <v>2854</v>
      </c>
      <c r="B1987" s="108" t="s">
        <v>2069</v>
      </c>
      <c r="C1987" s="110" t="s">
        <v>5780</v>
      </c>
      <c r="D1987" s="108" t="s">
        <v>2857</v>
      </c>
      <c r="E1987" s="108"/>
      <c r="F1987" s="109">
        <v>2</v>
      </c>
      <c r="G1987" s="109">
        <v>3</v>
      </c>
      <c r="H1987" s="109" t="b">
        <v>1</v>
      </c>
      <c r="I1987" s="108" t="s">
        <v>3208</v>
      </c>
      <c r="J1987" s="108" t="s">
        <v>5781</v>
      </c>
      <c r="K1987" s="110"/>
    </row>
    <row r="1988" spans="1:11" x14ac:dyDescent="0.3">
      <c r="A1988" s="108" t="s">
        <v>2854</v>
      </c>
      <c r="B1988" s="108" t="s">
        <v>2069</v>
      </c>
      <c r="C1988" s="110" t="s">
        <v>5780</v>
      </c>
      <c r="D1988" s="108" t="s">
        <v>2857</v>
      </c>
      <c r="E1988" s="108"/>
      <c r="F1988" s="109">
        <v>3</v>
      </c>
      <c r="G1988" s="109">
        <v>3</v>
      </c>
      <c r="H1988" s="109" t="b">
        <v>1</v>
      </c>
      <c r="I1988" s="108" t="s">
        <v>3208</v>
      </c>
      <c r="J1988" s="108" t="s">
        <v>5782</v>
      </c>
      <c r="K1988" s="110">
        <v>1</v>
      </c>
    </row>
    <row r="1989" spans="1:11" x14ac:dyDescent="0.3">
      <c r="A1989" s="108" t="s">
        <v>2854</v>
      </c>
      <c r="B1989" s="108" t="s">
        <v>585</v>
      </c>
      <c r="C1989" s="110" t="s">
        <v>5783</v>
      </c>
      <c r="D1989" s="108" t="s">
        <v>542</v>
      </c>
      <c r="E1989" s="108" t="s">
        <v>3207</v>
      </c>
      <c r="F1989" s="109">
        <v>1</v>
      </c>
      <c r="G1989" s="109">
        <v>1</v>
      </c>
      <c r="H1989" s="109" t="b">
        <v>1</v>
      </c>
      <c r="I1989" s="108" t="s">
        <v>3208</v>
      </c>
      <c r="J1989" s="108" t="s">
        <v>2859</v>
      </c>
      <c r="K1989" s="110"/>
    </row>
    <row r="1990" spans="1:11" x14ac:dyDescent="0.3">
      <c r="A1990" s="108" t="s">
        <v>2854</v>
      </c>
      <c r="B1990" s="108" t="s">
        <v>518</v>
      </c>
      <c r="C1990" s="110" t="s">
        <v>5784</v>
      </c>
      <c r="D1990" s="108" t="s">
        <v>2855</v>
      </c>
      <c r="E1990" s="108" t="s">
        <v>3207</v>
      </c>
      <c r="F1990" s="109">
        <v>1</v>
      </c>
      <c r="G1990" s="109">
        <v>4</v>
      </c>
      <c r="H1990" s="109" t="b">
        <v>1</v>
      </c>
      <c r="I1990" s="108" t="s">
        <v>3208</v>
      </c>
      <c r="J1990" s="108" t="s">
        <v>2856</v>
      </c>
      <c r="K1990" s="110"/>
    </row>
    <row r="1991" spans="1:11" x14ac:dyDescent="0.3">
      <c r="A1991" s="108" t="s">
        <v>2854</v>
      </c>
      <c r="B1991" s="108" t="s">
        <v>518</v>
      </c>
      <c r="C1991" s="110" t="s">
        <v>5784</v>
      </c>
      <c r="D1991" s="108" t="s">
        <v>2855</v>
      </c>
      <c r="E1991" s="108"/>
      <c r="F1991" s="109">
        <v>2</v>
      </c>
      <c r="G1991" s="109">
        <v>4</v>
      </c>
      <c r="H1991" s="109" t="b">
        <v>1</v>
      </c>
      <c r="I1991" s="108" t="s">
        <v>3208</v>
      </c>
      <c r="J1991" s="108" t="s">
        <v>5785</v>
      </c>
      <c r="K1991" s="110"/>
    </row>
    <row r="1992" spans="1:11" x14ac:dyDescent="0.3">
      <c r="A1992" s="108" t="s">
        <v>2854</v>
      </c>
      <c r="B1992" s="108" t="s">
        <v>518</v>
      </c>
      <c r="C1992" s="110" t="s">
        <v>5784</v>
      </c>
      <c r="D1992" s="108" t="s">
        <v>2855</v>
      </c>
      <c r="E1992" s="108"/>
      <c r="F1992" s="109">
        <v>3</v>
      </c>
      <c r="G1992" s="109">
        <v>4</v>
      </c>
      <c r="H1992" s="109" t="b">
        <v>1</v>
      </c>
      <c r="I1992" s="108" t="s">
        <v>3208</v>
      </c>
      <c r="J1992" s="108" t="s">
        <v>5786</v>
      </c>
      <c r="K1992" s="110"/>
    </row>
    <row r="1993" spans="1:11" x14ac:dyDescent="0.3">
      <c r="A1993" s="108" t="s">
        <v>2854</v>
      </c>
      <c r="B1993" s="108" t="s">
        <v>518</v>
      </c>
      <c r="C1993" s="110" t="s">
        <v>5784</v>
      </c>
      <c r="D1993" s="108" t="s">
        <v>2855</v>
      </c>
      <c r="E1993" s="108"/>
      <c r="F1993" s="109">
        <v>4</v>
      </c>
      <c r="G1993" s="109">
        <v>4</v>
      </c>
      <c r="H1993" s="109" t="b">
        <v>1</v>
      </c>
      <c r="I1993" s="108" t="s">
        <v>3208</v>
      </c>
      <c r="J1993" s="108" t="s">
        <v>5787</v>
      </c>
      <c r="K1993" s="110"/>
    </row>
    <row r="1994" spans="1:11" x14ac:dyDescent="0.3">
      <c r="A1994" s="108" t="s">
        <v>65</v>
      </c>
      <c r="B1994" s="108" t="s">
        <v>2872</v>
      </c>
      <c r="C1994" s="110" t="s">
        <v>5788</v>
      </c>
      <c r="D1994" s="108" t="s">
        <v>2873</v>
      </c>
      <c r="E1994" s="108"/>
      <c r="F1994" s="109">
        <v>1</v>
      </c>
      <c r="G1994" s="109">
        <v>1</v>
      </c>
      <c r="H1994" s="109" t="b">
        <v>1</v>
      </c>
      <c r="I1994" s="108" t="s">
        <v>3208</v>
      </c>
      <c r="J1994" s="108" t="s">
        <v>5789</v>
      </c>
      <c r="K1994" s="110"/>
    </row>
    <row r="1995" spans="1:11" x14ac:dyDescent="0.3">
      <c r="A1995" s="108" t="s">
        <v>65</v>
      </c>
      <c r="B1995" s="108" t="s">
        <v>585</v>
      </c>
      <c r="C1995" s="110" t="s">
        <v>5790</v>
      </c>
      <c r="D1995" s="108" t="s">
        <v>2870</v>
      </c>
      <c r="E1995" s="108"/>
      <c r="F1995" s="109">
        <v>1</v>
      </c>
      <c r="G1995" s="109">
        <v>2</v>
      </c>
      <c r="H1995" s="109" t="b">
        <v>1</v>
      </c>
      <c r="I1995" s="108" t="s">
        <v>3208</v>
      </c>
      <c r="J1995" s="108" t="s">
        <v>5791</v>
      </c>
      <c r="K1995" s="110"/>
    </row>
    <row r="1996" spans="1:11" x14ac:dyDescent="0.3">
      <c r="A1996" s="108" t="s">
        <v>65</v>
      </c>
      <c r="B1996" s="108" t="s">
        <v>585</v>
      </c>
      <c r="C1996" s="110" t="s">
        <v>5790</v>
      </c>
      <c r="D1996" s="108" t="s">
        <v>2870</v>
      </c>
      <c r="E1996" s="108"/>
      <c r="F1996" s="109">
        <v>2</v>
      </c>
      <c r="G1996" s="109">
        <v>2</v>
      </c>
      <c r="H1996" s="109" t="b">
        <v>1</v>
      </c>
      <c r="I1996" s="108" t="s">
        <v>3208</v>
      </c>
      <c r="J1996" s="108" t="s">
        <v>5792</v>
      </c>
      <c r="K1996" s="110"/>
    </row>
    <row r="1997" spans="1:11" x14ac:dyDescent="0.3">
      <c r="A1997" s="108" t="s">
        <v>65</v>
      </c>
      <c r="B1997" s="108" t="s">
        <v>567</v>
      </c>
      <c r="C1997" s="110" t="s">
        <v>5793</v>
      </c>
      <c r="D1997" s="108" t="s">
        <v>2876</v>
      </c>
      <c r="E1997" s="108"/>
      <c r="F1997" s="109">
        <v>1</v>
      </c>
      <c r="G1997" s="109">
        <v>1</v>
      </c>
      <c r="H1997" s="109" t="b">
        <v>1</v>
      </c>
      <c r="I1997" s="108" t="s">
        <v>3208</v>
      </c>
      <c r="J1997" s="108" t="s">
        <v>2876</v>
      </c>
      <c r="K1997" s="110"/>
    </row>
    <row r="1998" spans="1:11" x14ac:dyDescent="0.3">
      <c r="A1998" s="108" t="s">
        <v>65</v>
      </c>
      <c r="B1998" s="108" t="s">
        <v>548</v>
      </c>
      <c r="C1998" s="110" t="s">
        <v>5794</v>
      </c>
      <c r="D1998" s="108" t="s">
        <v>2877</v>
      </c>
      <c r="E1998" s="108"/>
      <c r="F1998" s="109">
        <v>1</v>
      </c>
      <c r="G1998" s="109">
        <v>1</v>
      </c>
      <c r="H1998" s="109" t="b">
        <v>1</v>
      </c>
      <c r="I1998" s="108" t="s">
        <v>3208</v>
      </c>
      <c r="J1998" s="108" t="s">
        <v>5795</v>
      </c>
      <c r="K1998" s="110"/>
    </row>
    <row r="1999" spans="1:11" x14ac:dyDescent="0.3">
      <c r="A1999" s="108" t="s">
        <v>65</v>
      </c>
      <c r="B1999" s="108" t="s">
        <v>575</v>
      </c>
      <c r="C1999" s="110" t="s">
        <v>5796</v>
      </c>
      <c r="D1999" s="108" t="s">
        <v>2874</v>
      </c>
      <c r="E1999" s="108"/>
      <c r="F1999" s="109">
        <v>1</v>
      </c>
      <c r="G1999" s="109">
        <v>1</v>
      </c>
      <c r="H1999" s="109" t="b">
        <v>1</v>
      </c>
      <c r="I1999" s="108" t="s">
        <v>3208</v>
      </c>
      <c r="J1999" s="108" t="s">
        <v>5797</v>
      </c>
      <c r="K1999" s="110"/>
    </row>
    <row r="2000" spans="1:11" x14ac:dyDescent="0.3">
      <c r="A2000" s="108" t="s">
        <v>65</v>
      </c>
      <c r="B2000" s="108" t="s">
        <v>581</v>
      </c>
      <c r="C2000" s="110" t="s">
        <v>5798</v>
      </c>
      <c r="D2000" s="108" t="s">
        <v>2871</v>
      </c>
      <c r="E2000" s="108"/>
      <c r="F2000" s="109">
        <v>1</v>
      </c>
      <c r="G2000" s="109">
        <v>1</v>
      </c>
      <c r="H2000" s="109" t="b">
        <v>1</v>
      </c>
      <c r="I2000" s="108" t="s">
        <v>3208</v>
      </c>
      <c r="J2000" s="108" t="s">
        <v>5799</v>
      </c>
      <c r="K2000" s="110"/>
    </row>
    <row r="2001" spans="1:11" x14ac:dyDescent="0.3">
      <c r="A2001" s="108" t="s">
        <v>65</v>
      </c>
      <c r="B2001" s="108" t="s">
        <v>730</v>
      </c>
      <c r="C2001" s="110" t="s">
        <v>5800</v>
      </c>
      <c r="D2001" s="108" t="s">
        <v>2866</v>
      </c>
      <c r="E2001" s="108" t="s">
        <v>3207</v>
      </c>
      <c r="F2001" s="109">
        <v>1</v>
      </c>
      <c r="G2001" s="109">
        <v>2</v>
      </c>
      <c r="H2001" s="109" t="b">
        <v>1</v>
      </c>
      <c r="I2001" s="108" t="s">
        <v>3208</v>
      </c>
      <c r="J2001" s="108" t="s">
        <v>2867</v>
      </c>
      <c r="K2001" s="110"/>
    </row>
    <row r="2002" spans="1:11" x14ac:dyDescent="0.3">
      <c r="A2002" s="108" t="s">
        <v>65</v>
      </c>
      <c r="B2002" s="108" t="s">
        <v>730</v>
      </c>
      <c r="C2002" s="110" t="s">
        <v>5800</v>
      </c>
      <c r="D2002" s="108" t="s">
        <v>2866</v>
      </c>
      <c r="E2002" s="108"/>
      <c r="F2002" s="109">
        <v>2</v>
      </c>
      <c r="G2002" s="109">
        <v>2</v>
      </c>
      <c r="H2002" s="109" t="b">
        <v>1</v>
      </c>
      <c r="I2002" s="108" t="s">
        <v>3208</v>
      </c>
      <c r="J2002" s="108" t="s">
        <v>5801</v>
      </c>
      <c r="K2002" s="110"/>
    </row>
    <row r="2003" spans="1:11" x14ac:dyDescent="0.3">
      <c r="A2003" s="108" t="s">
        <v>65</v>
      </c>
      <c r="B2003" s="108" t="s">
        <v>572</v>
      </c>
      <c r="C2003" s="110" t="s">
        <v>5802</v>
      </c>
      <c r="D2003" s="108" t="s">
        <v>2865</v>
      </c>
      <c r="E2003" s="108"/>
      <c r="F2003" s="109">
        <v>1</v>
      </c>
      <c r="G2003" s="109">
        <v>2</v>
      </c>
      <c r="H2003" s="109" t="b">
        <v>1</v>
      </c>
      <c r="I2003" s="108" t="s">
        <v>3208</v>
      </c>
      <c r="J2003" s="108" t="s">
        <v>5803</v>
      </c>
      <c r="K2003" s="110"/>
    </row>
    <row r="2004" spans="1:11" x14ac:dyDescent="0.3">
      <c r="A2004" s="108" t="s">
        <v>65</v>
      </c>
      <c r="B2004" s="108" t="s">
        <v>572</v>
      </c>
      <c r="C2004" s="110" t="s">
        <v>5802</v>
      </c>
      <c r="D2004" s="108" t="s">
        <v>2865</v>
      </c>
      <c r="E2004" s="108"/>
      <c r="F2004" s="109">
        <v>2</v>
      </c>
      <c r="G2004" s="109">
        <v>2</v>
      </c>
      <c r="H2004" s="109" t="b">
        <v>1</v>
      </c>
      <c r="I2004" s="108" t="s">
        <v>3208</v>
      </c>
      <c r="J2004" s="108" t="s">
        <v>5804</v>
      </c>
      <c r="K2004" s="110"/>
    </row>
    <row r="2005" spans="1:11" x14ac:dyDescent="0.3">
      <c r="A2005" s="108" t="s">
        <v>65</v>
      </c>
      <c r="B2005" s="108" t="s">
        <v>503</v>
      </c>
      <c r="C2005" s="110" t="s">
        <v>5805</v>
      </c>
      <c r="D2005" s="108" t="s">
        <v>2863</v>
      </c>
      <c r="E2005" s="108"/>
      <c r="F2005" s="109">
        <v>1</v>
      </c>
      <c r="G2005" s="109">
        <v>3</v>
      </c>
      <c r="H2005" s="109" t="b">
        <v>1</v>
      </c>
      <c r="I2005" s="108" t="s">
        <v>3208</v>
      </c>
      <c r="J2005" s="108" t="s">
        <v>5806</v>
      </c>
      <c r="K2005" s="110"/>
    </row>
    <row r="2006" spans="1:11" x14ac:dyDescent="0.3">
      <c r="A2006" s="108" t="s">
        <v>65</v>
      </c>
      <c r="B2006" s="108" t="s">
        <v>503</v>
      </c>
      <c r="C2006" s="110" t="s">
        <v>5805</v>
      </c>
      <c r="D2006" s="108" t="s">
        <v>2863</v>
      </c>
      <c r="E2006" s="108"/>
      <c r="F2006" s="109">
        <v>2</v>
      </c>
      <c r="G2006" s="109">
        <v>3</v>
      </c>
      <c r="H2006" s="109" t="b">
        <v>1</v>
      </c>
      <c r="I2006" s="108" t="s">
        <v>3208</v>
      </c>
      <c r="J2006" s="108" t="s">
        <v>5807</v>
      </c>
      <c r="K2006" s="110">
        <v>1</v>
      </c>
    </row>
    <row r="2007" spans="1:11" x14ac:dyDescent="0.3">
      <c r="A2007" s="108" t="s">
        <v>65</v>
      </c>
      <c r="B2007" s="108" t="s">
        <v>503</v>
      </c>
      <c r="C2007" s="110" t="s">
        <v>5805</v>
      </c>
      <c r="D2007" s="108" t="s">
        <v>2863</v>
      </c>
      <c r="E2007" s="108"/>
      <c r="F2007" s="109">
        <v>3</v>
      </c>
      <c r="G2007" s="109">
        <v>3</v>
      </c>
      <c r="H2007" s="109" t="b">
        <v>1</v>
      </c>
      <c r="I2007" s="108" t="s">
        <v>3208</v>
      </c>
      <c r="J2007" s="108" t="s">
        <v>5808</v>
      </c>
      <c r="K2007" s="110"/>
    </row>
    <row r="2008" spans="1:11" x14ac:dyDescent="0.3">
      <c r="A2008" s="108" t="s">
        <v>65</v>
      </c>
      <c r="B2008" s="108" t="s">
        <v>544</v>
      </c>
      <c r="C2008" s="110" t="s">
        <v>5809</v>
      </c>
      <c r="D2008" s="108" t="s">
        <v>2875</v>
      </c>
      <c r="E2008" s="108"/>
      <c r="F2008" s="109">
        <v>1</v>
      </c>
      <c r="G2008" s="109">
        <v>1</v>
      </c>
      <c r="H2008" s="109" t="b">
        <v>1</v>
      </c>
      <c r="I2008" s="108" t="s">
        <v>3208</v>
      </c>
      <c r="J2008" s="108" t="s">
        <v>5810</v>
      </c>
      <c r="K2008" s="110"/>
    </row>
    <row r="2009" spans="1:11" x14ac:dyDescent="0.3">
      <c r="A2009" s="108" t="s">
        <v>65</v>
      </c>
      <c r="B2009" s="108" t="s">
        <v>757</v>
      </c>
      <c r="C2009" s="110" t="s">
        <v>5811</v>
      </c>
      <c r="D2009" s="108" t="s">
        <v>2868</v>
      </c>
      <c r="E2009" s="108" t="s">
        <v>3207</v>
      </c>
      <c r="F2009" s="109">
        <v>1</v>
      </c>
      <c r="G2009" s="109">
        <v>2</v>
      </c>
      <c r="H2009" s="109" t="b">
        <v>1</v>
      </c>
      <c r="I2009" s="108" t="s">
        <v>3208</v>
      </c>
      <c r="J2009" s="108" t="s">
        <v>2869</v>
      </c>
      <c r="K2009" s="110"/>
    </row>
    <row r="2010" spans="1:11" x14ac:dyDescent="0.3">
      <c r="A2010" s="108" t="s">
        <v>65</v>
      </c>
      <c r="B2010" s="108" t="s">
        <v>757</v>
      </c>
      <c r="C2010" s="110" t="s">
        <v>5811</v>
      </c>
      <c r="D2010" s="108" t="s">
        <v>2868</v>
      </c>
      <c r="E2010" s="108"/>
      <c r="F2010" s="109">
        <v>2</v>
      </c>
      <c r="G2010" s="109">
        <v>2</v>
      </c>
      <c r="H2010" s="109" t="b">
        <v>1</v>
      </c>
      <c r="I2010" s="108" t="s">
        <v>3208</v>
      </c>
      <c r="J2010" s="108" t="s">
        <v>5812</v>
      </c>
      <c r="K2010" s="110"/>
    </row>
    <row r="2011" spans="1:11" x14ac:dyDescent="0.3">
      <c r="A2011" s="108" t="s">
        <v>65</v>
      </c>
      <c r="B2011" s="108" t="s">
        <v>746</v>
      </c>
      <c r="C2011" s="110" t="s">
        <v>5813</v>
      </c>
      <c r="D2011" s="108" t="s">
        <v>2861</v>
      </c>
      <c r="E2011" s="108" t="s">
        <v>3207</v>
      </c>
      <c r="F2011" s="109">
        <v>1</v>
      </c>
      <c r="G2011" s="109">
        <v>8</v>
      </c>
      <c r="H2011" s="109" t="b">
        <v>1</v>
      </c>
      <c r="I2011" s="108" t="s">
        <v>3208</v>
      </c>
      <c r="J2011" s="108" t="s">
        <v>2862</v>
      </c>
      <c r="K2011" s="110"/>
    </row>
    <row r="2012" spans="1:11" x14ac:dyDescent="0.3">
      <c r="A2012" s="108" t="s">
        <v>65</v>
      </c>
      <c r="B2012" s="108" t="s">
        <v>746</v>
      </c>
      <c r="C2012" s="110" t="s">
        <v>5813</v>
      </c>
      <c r="D2012" s="108" t="s">
        <v>2861</v>
      </c>
      <c r="E2012" s="108"/>
      <c r="F2012" s="109">
        <v>2</v>
      </c>
      <c r="G2012" s="109">
        <v>8</v>
      </c>
      <c r="H2012" s="109" t="b">
        <v>1</v>
      </c>
      <c r="I2012" s="108" t="s">
        <v>3208</v>
      </c>
      <c r="J2012" s="108" t="s">
        <v>5814</v>
      </c>
      <c r="K2012" s="110"/>
    </row>
    <row r="2013" spans="1:11" x14ac:dyDescent="0.3">
      <c r="A2013" s="108" t="s">
        <v>65</v>
      </c>
      <c r="B2013" s="108" t="s">
        <v>746</v>
      </c>
      <c r="C2013" s="110" t="s">
        <v>5813</v>
      </c>
      <c r="D2013" s="108" t="s">
        <v>2861</v>
      </c>
      <c r="E2013" s="108"/>
      <c r="F2013" s="109">
        <v>3</v>
      </c>
      <c r="G2013" s="109">
        <v>8</v>
      </c>
      <c r="H2013" s="109" t="b">
        <v>1</v>
      </c>
      <c r="I2013" s="108" t="s">
        <v>3208</v>
      </c>
      <c r="J2013" s="108" t="s">
        <v>5815</v>
      </c>
      <c r="K2013" s="110"/>
    </row>
    <row r="2014" spans="1:11" x14ac:dyDescent="0.3">
      <c r="A2014" s="108" t="s">
        <v>65</v>
      </c>
      <c r="B2014" s="108" t="s">
        <v>746</v>
      </c>
      <c r="C2014" s="110" t="s">
        <v>5813</v>
      </c>
      <c r="D2014" s="108" t="s">
        <v>2861</v>
      </c>
      <c r="E2014" s="108"/>
      <c r="F2014" s="109">
        <v>4</v>
      </c>
      <c r="G2014" s="109">
        <v>8</v>
      </c>
      <c r="H2014" s="109" t="b">
        <v>1</v>
      </c>
      <c r="I2014" s="108" t="s">
        <v>3208</v>
      </c>
      <c r="J2014" s="108" t="s">
        <v>5816</v>
      </c>
      <c r="K2014" s="110"/>
    </row>
    <row r="2015" spans="1:11" x14ac:dyDescent="0.3">
      <c r="A2015" s="108" t="s">
        <v>65</v>
      </c>
      <c r="B2015" s="108" t="s">
        <v>746</v>
      </c>
      <c r="C2015" s="110" t="s">
        <v>5813</v>
      </c>
      <c r="D2015" s="108" t="s">
        <v>2861</v>
      </c>
      <c r="E2015" s="108"/>
      <c r="F2015" s="109">
        <v>5</v>
      </c>
      <c r="G2015" s="109">
        <v>8</v>
      </c>
      <c r="H2015" s="109" t="b">
        <v>1</v>
      </c>
      <c r="I2015" s="108" t="s">
        <v>3208</v>
      </c>
      <c r="J2015" s="108" t="s">
        <v>5817</v>
      </c>
      <c r="K2015" s="110">
        <v>1</v>
      </c>
    </row>
    <row r="2016" spans="1:11" x14ac:dyDescent="0.3">
      <c r="A2016" s="108" t="s">
        <v>65</v>
      </c>
      <c r="B2016" s="108" t="s">
        <v>746</v>
      </c>
      <c r="C2016" s="110" t="s">
        <v>5813</v>
      </c>
      <c r="D2016" s="108" t="s">
        <v>2861</v>
      </c>
      <c r="E2016" s="108"/>
      <c r="F2016" s="109">
        <v>6</v>
      </c>
      <c r="G2016" s="109">
        <v>8</v>
      </c>
      <c r="H2016" s="109" t="b">
        <v>1</v>
      </c>
      <c r="I2016" s="108" t="s">
        <v>3208</v>
      </c>
      <c r="J2016" s="108" t="s">
        <v>5818</v>
      </c>
      <c r="K2016" s="110">
        <v>1</v>
      </c>
    </row>
    <row r="2017" spans="1:11" x14ac:dyDescent="0.3">
      <c r="A2017" s="108" t="s">
        <v>65</v>
      </c>
      <c r="B2017" s="108" t="s">
        <v>746</v>
      </c>
      <c r="C2017" s="110" t="s">
        <v>5813</v>
      </c>
      <c r="D2017" s="108" t="s">
        <v>2861</v>
      </c>
      <c r="E2017" s="108"/>
      <c r="F2017" s="109">
        <v>7</v>
      </c>
      <c r="G2017" s="109">
        <v>8</v>
      </c>
      <c r="H2017" s="109" t="b">
        <v>1</v>
      </c>
      <c r="I2017" s="108" t="s">
        <v>3208</v>
      </c>
      <c r="J2017" s="108" t="s">
        <v>5819</v>
      </c>
      <c r="K2017" s="110"/>
    </row>
    <row r="2018" spans="1:11" x14ac:dyDescent="0.3">
      <c r="A2018" s="108" t="s">
        <v>65</v>
      </c>
      <c r="B2018" s="108" t="s">
        <v>746</v>
      </c>
      <c r="C2018" s="110" t="s">
        <v>5813</v>
      </c>
      <c r="D2018" s="108" t="s">
        <v>2861</v>
      </c>
      <c r="E2018" s="108"/>
      <c r="F2018" s="109">
        <v>8</v>
      </c>
      <c r="G2018" s="109">
        <v>8</v>
      </c>
      <c r="H2018" s="109" t="b">
        <v>1</v>
      </c>
      <c r="I2018" s="108" t="s">
        <v>3208</v>
      </c>
      <c r="J2018" s="108" t="s">
        <v>5820</v>
      </c>
      <c r="K2018" s="110"/>
    </row>
    <row r="2019" spans="1:11" x14ac:dyDescent="0.3">
      <c r="A2019" s="108" t="s">
        <v>65</v>
      </c>
      <c r="B2019" s="108" t="s">
        <v>772</v>
      </c>
      <c r="C2019" s="110" t="s">
        <v>5821</v>
      </c>
      <c r="D2019" s="108" t="s">
        <v>2864</v>
      </c>
      <c r="E2019" s="108"/>
      <c r="F2019" s="109">
        <v>1</v>
      </c>
      <c r="G2019" s="109">
        <v>3</v>
      </c>
      <c r="H2019" s="109" t="b">
        <v>1</v>
      </c>
      <c r="I2019" s="108" t="s">
        <v>3208</v>
      </c>
      <c r="J2019" s="108" t="s">
        <v>5822</v>
      </c>
      <c r="K2019" s="110"/>
    </row>
    <row r="2020" spans="1:11" x14ac:dyDescent="0.3">
      <c r="A2020" s="108" t="s">
        <v>65</v>
      </c>
      <c r="B2020" s="108" t="s">
        <v>772</v>
      </c>
      <c r="C2020" s="110" t="s">
        <v>5821</v>
      </c>
      <c r="D2020" s="108" t="s">
        <v>2864</v>
      </c>
      <c r="E2020" s="108"/>
      <c r="F2020" s="109">
        <v>2</v>
      </c>
      <c r="G2020" s="109">
        <v>3</v>
      </c>
      <c r="H2020" s="109" t="b">
        <v>1</v>
      </c>
      <c r="I2020" s="108" t="s">
        <v>3208</v>
      </c>
      <c r="J2020" s="108" t="s">
        <v>5823</v>
      </c>
      <c r="K2020" s="110"/>
    </row>
    <row r="2021" spans="1:11" x14ac:dyDescent="0.3">
      <c r="A2021" s="108" t="s">
        <v>65</v>
      </c>
      <c r="B2021" s="108" t="s">
        <v>772</v>
      </c>
      <c r="C2021" s="110" t="s">
        <v>5821</v>
      </c>
      <c r="D2021" s="108" t="s">
        <v>2864</v>
      </c>
      <c r="E2021" s="108"/>
      <c r="F2021" s="109">
        <v>3</v>
      </c>
      <c r="G2021" s="109">
        <v>3</v>
      </c>
      <c r="H2021" s="109" t="b">
        <v>1</v>
      </c>
      <c r="I2021" s="108" t="s">
        <v>3208</v>
      </c>
      <c r="J2021" s="108" t="s">
        <v>4884</v>
      </c>
      <c r="K2021" s="110"/>
    </row>
    <row r="2022" spans="1:11" x14ac:dyDescent="0.3">
      <c r="A2022" s="108" t="s">
        <v>65</v>
      </c>
      <c r="B2022" s="108" t="s">
        <v>546</v>
      </c>
      <c r="C2022" s="110" t="s">
        <v>5824</v>
      </c>
      <c r="D2022" s="108" t="s">
        <v>547</v>
      </c>
      <c r="E2022" s="108"/>
      <c r="F2022" s="109">
        <v>1</v>
      </c>
      <c r="G2022" s="109">
        <v>2</v>
      </c>
      <c r="H2022" s="109" t="b">
        <v>1</v>
      </c>
      <c r="I2022" s="108" t="s">
        <v>3208</v>
      </c>
      <c r="J2022" s="108" t="s">
        <v>5825</v>
      </c>
      <c r="K2022" s="110"/>
    </row>
    <row r="2023" spans="1:11" x14ac:dyDescent="0.3">
      <c r="A2023" s="108" t="s">
        <v>65</v>
      </c>
      <c r="B2023" s="108" t="s">
        <v>546</v>
      </c>
      <c r="C2023" s="110" t="s">
        <v>5824</v>
      </c>
      <c r="D2023" s="108" t="s">
        <v>547</v>
      </c>
      <c r="E2023" s="108"/>
      <c r="F2023" s="109">
        <v>2</v>
      </c>
      <c r="G2023" s="109">
        <v>2</v>
      </c>
      <c r="H2023" s="109" t="b">
        <v>1</v>
      </c>
      <c r="I2023" s="108" t="s">
        <v>3208</v>
      </c>
      <c r="J2023" s="108" t="s">
        <v>5826</v>
      </c>
      <c r="K2023" s="110"/>
    </row>
    <row r="2024" spans="1:11" x14ac:dyDescent="0.3">
      <c r="A2024" s="108" t="s">
        <v>66</v>
      </c>
      <c r="B2024" s="108" t="s">
        <v>495</v>
      </c>
      <c r="C2024" s="110" t="s">
        <v>5827</v>
      </c>
      <c r="D2024" s="108" t="s">
        <v>2886</v>
      </c>
      <c r="E2024" s="108" t="s">
        <v>3207</v>
      </c>
      <c r="F2024" s="109">
        <v>1</v>
      </c>
      <c r="G2024" s="109">
        <v>4</v>
      </c>
      <c r="H2024" s="109" t="b">
        <v>1</v>
      </c>
      <c r="I2024" s="108" t="s">
        <v>3208</v>
      </c>
      <c r="J2024" s="108" t="s">
        <v>2887</v>
      </c>
      <c r="K2024" s="110"/>
    </row>
    <row r="2025" spans="1:11" x14ac:dyDescent="0.3">
      <c r="A2025" s="108" t="s">
        <v>66</v>
      </c>
      <c r="B2025" s="108" t="s">
        <v>495</v>
      </c>
      <c r="C2025" s="110" t="s">
        <v>5827</v>
      </c>
      <c r="D2025" s="108" t="s">
        <v>2886</v>
      </c>
      <c r="E2025" s="108"/>
      <c r="F2025" s="109">
        <v>2</v>
      </c>
      <c r="G2025" s="109">
        <v>4</v>
      </c>
      <c r="H2025" s="109" t="b">
        <v>1</v>
      </c>
      <c r="I2025" s="108" t="s">
        <v>3208</v>
      </c>
      <c r="J2025" s="108" t="s">
        <v>5828</v>
      </c>
      <c r="K2025" s="110"/>
    </row>
    <row r="2026" spans="1:11" x14ac:dyDescent="0.3">
      <c r="A2026" s="108" t="s">
        <v>66</v>
      </c>
      <c r="B2026" s="108" t="s">
        <v>495</v>
      </c>
      <c r="C2026" s="110" t="s">
        <v>5827</v>
      </c>
      <c r="D2026" s="108" t="s">
        <v>2886</v>
      </c>
      <c r="E2026" s="108"/>
      <c r="F2026" s="109">
        <v>3</v>
      </c>
      <c r="G2026" s="109">
        <v>4</v>
      </c>
      <c r="H2026" s="109" t="b">
        <v>1</v>
      </c>
      <c r="I2026" s="108" t="s">
        <v>3208</v>
      </c>
      <c r="J2026" s="108" t="s">
        <v>5829</v>
      </c>
      <c r="K2026" s="110"/>
    </row>
    <row r="2027" spans="1:11" x14ac:dyDescent="0.3">
      <c r="A2027" s="108" t="s">
        <v>66</v>
      </c>
      <c r="B2027" s="108" t="s">
        <v>495</v>
      </c>
      <c r="C2027" s="110" t="s">
        <v>5827</v>
      </c>
      <c r="D2027" s="108" t="s">
        <v>2886</v>
      </c>
      <c r="E2027" s="108"/>
      <c r="F2027" s="109">
        <v>4</v>
      </c>
      <c r="G2027" s="109">
        <v>4</v>
      </c>
      <c r="H2027" s="109" t="b">
        <v>1</v>
      </c>
      <c r="I2027" s="108" t="s">
        <v>3208</v>
      </c>
      <c r="J2027" s="108" t="s">
        <v>5830</v>
      </c>
      <c r="K2027" s="110"/>
    </row>
    <row r="2028" spans="1:11" x14ac:dyDescent="0.3">
      <c r="A2028" s="108" t="s">
        <v>66</v>
      </c>
      <c r="B2028" s="108" t="s">
        <v>665</v>
      </c>
      <c r="C2028" s="110" t="s">
        <v>5831</v>
      </c>
      <c r="D2028" s="108" t="s">
        <v>2890</v>
      </c>
      <c r="E2028" s="108" t="s">
        <v>3207</v>
      </c>
      <c r="F2028" s="109">
        <v>1</v>
      </c>
      <c r="G2028" s="109">
        <v>2</v>
      </c>
      <c r="H2028" s="109" t="b">
        <v>1</v>
      </c>
      <c r="I2028" s="108" t="s">
        <v>3208</v>
      </c>
      <c r="J2028" s="108" t="s">
        <v>2891</v>
      </c>
      <c r="K2028" s="110"/>
    </row>
    <row r="2029" spans="1:11" x14ac:dyDescent="0.3">
      <c r="A2029" s="108" t="s">
        <v>66</v>
      </c>
      <c r="B2029" s="108" t="s">
        <v>665</v>
      </c>
      <c r="C2029" s="110" t="s">
        <v>5831</v>
      </c>
      <c r="D2029" s="108" t="s">
        <v>2890</v>
      </c>
      <c r="E2029" s="108"/>
      <c r="F2029" s="109">
        <v>2</v>
      </c>
      <c r="G2029" s="109">
        <v>2</v>
      </c>
      <c r="H2029" s="109" t="b">
        <v>1</v>
      </c>
      <c r="I2029" s="108" t="s">
        <v>3208</v>
      </c>
      <c r="J2029" s="108" t="s">
        <v>5832</v>
      </c>
      <c r="K2029" s="110"/>
    </row>
    <row r="2030" spans="1:11" x14ac:dyDescent="0.3">
      <c r="A2030" s="108" t="s">
        <v>66</v>
      </c>
      <c r="B2030" s="108" t="s">
        <v>2286</v>
      </c>
      <c r="C2030" s="110" t="s">
        <v>5833</v>
      </c>
      <c r="D2030" s="108" t="s">
        <v>2897</v>
      </c>
      <c r="E2030" s="108"/>
      <c r="F2030" s="109">
        <v>1</v>
      </c>
      <c r="G2030" s="109">
        <v>1</v>
      </c>
      <c r="H2030" s="109" t="b">
        <v>1</v>
      </c>
      <c r="I2030" s="108" t="s">
        <v>3208</v>
      </c>
      <c r="J2030" s="108" t="s">
        <v>5834</v>
      </c>
      <c r="K2030" s="110"/>
    </row>
    <row r="2031" spans="1:11" x14ac:dyDescent="0.3">
      <c r="A2031" s="108" t="s">
        <v>66</v>
      </c>
      <c r="B2031" s="108" t="s">
        <v>562</v>
      </c>
      <c r="C2031" s="110" t="s">
        <v>5835</v>
      </c>
      <c r="D2031" s="108" t="s">
        <v>2895</v>
      </c>
      <c r="E2031" s="108" t="s">
        <v>3207</v>
      </c>
      <c r="F2031" s="109">
        <v>1</v>
      </c>
      <c r="G2031" s="109">
        <v>2</v>
      </c>
      <c r="H2031" s="109" t="b">
        <v>1</v>
      </c>
      <c r="I2031" s="108" t="s">
        <v>3208</v>
      </c>
      <c r="J2031" s="108" t="s">
        <v>2896</v>
      </c>
      <c r="K2031" s="110"/>
    </row>
    <row r="2032" spans="1:11" x14ac:dyDescent="0.3">
      <c r="A2032" s="108" t="s">
        <v>66</v>
      </c>
      <c r="B2032" s="108" t="s">
        <v>562</v>
      </c>
      <c r="C2032" s="110" t="s">
        <v>5835</v>
      </c>
      <c r="D2032" s="108" t="s">
        <v>2895</v>
      </c>
      <c r="E2032" s="108"/>
      <c r="F2032" s="109">
        <v>2</v>
      </c>
      <c r="G2032" s="109">
        <v>2</v>
      </c>
      <c r="H2032" s="109" t="b">
        <v>1</v>
      </c>
      <c r="I2032" s="108" t="s">
        <v>3208</v>
      </c>
      <c r="J2032" s="108" t="s">
        <v>5836</v>
      </c>
      <c r="K2032" s="110"/>
    </row>
    <row r="2033" spans="1:11" x14ac:dyDescent="0.3">
      <c r="A2033" s="108" t="s">
        <v>66</v>
      </c>
      <c r="B2033" s="108" t="s">
        <v>525</v>
      </c>
      <c r="C2033" s="110" t="s">
        <v>5837</v>
      </c>
      <c r="D2033" s="108" t="s">
        <v>2892</v>
      </c>
      <c r="E2033" s="108" t="s">
        <v>3207</v>
      </c>
      <c r="F2033" s="109">
        <v>1</v>
      </c>
      <c r="G2033" s="109">
        <v>2</v>
      </c>
      <c r="H2033" s="109" t="b">
        <v>1</v>
      </c>
      <c r="I2033" s="108" t="s">
        <v>3208</v>
      </c>
      <c r="J2033" s="108" t="s">
        <v>2893</v>
      </c>
      <c r="K2033" s="110"/>
    </row>
    <row r="2034" spans="1:11" x14ac:dyDescent="0.3">
      <c r="A2034" s="108" t="s">
        <v>66</v>
      </c>
      <c r="B2034" s="108" t="s">
        <v>525</v>
      </c>
      <c r="C2034" s="110" t="s">
        <v>5837</v>
      </c>
      <c r="D2034" s="108" t="s">
        <v>2892</v>
      </c>
      <c r="E2034" s="108"/>
      <c r="F2034" s="109">
        <v>2</v>
      </c>
      <c r="G2034" s="109">
        <v>2</v>
      </c>
      <c r="H2034" s="109" t="b">
        <v>1</v>
      </c>
      <c r="I2034" s="108" t="s">
        <v>3208</v>
      </c>
      <c r="J2034" s="108" t="s">
        <v>5838</v>
      </c>
      <c r="K2034" s="110"/>
    </row>
    <row r="2035" spans="1:11" x14ac:dyDescent="0.3">
      <c r="A2035" s="108" t="s">
        <v>66</v>
      </c>
      <c r="B2035" s="108" t="s">
        <v>503</v>
      </c>
      <c r="C2035" s="110" t="s">
        <v>5839</v>
      </c>
      <c r="D2035" s="108" t="s">
        <v>2894</v>
      </c>
      <c r="E2035" s="108"/>
      <c r="F2035" s="109">
        <v>1</v>
      </c>
      <c r="G2035" s="109">
        <v>2</v>
      </c>
      <c r="H2035" s="109" t="b">
        <v>1</v>
      </c>
      <c r="I2035" s="108" t="s">
        <v>3208</v>
      </c>
      <c r="J2035" s="108" t="s">
        <v>5840</v>
      </c>
      <c r="K2035" s="110"/>
    </row>
    <row r="2036" spans="1:11" x14ac:dyDescent="0.3">
      <c r="A2036" s="108" t="s">
        <v>66</v>
      </c>
      <c r="B2036" s="108" t="s">
        <v>503</v>
      </c>
      <c r="C2036" s="110" t="s">
        <v>5839</v>
      </c>
      <c r="D2036" s="108" t="s">
        <v>2894</v>
      </c>
      <c r="E2036" s="108"/>
      <c r="F2036" s="109">
        <v>2</v>
      </c>
      <c r="G2036" s="109">
        <v>2</v>
      </c>
      <c r="H2036" s="109" t="b">
        <v>1</v>
      </c>
      <c r="I2036" s="108" t="s">
        <v>3208</v>
      </c>
      <c r="J2036" s="108" t="s">
        <v>5841</v>
      </c>
      <c r="K2036" s="110"/>
    </row>
    <row r="2037" spans="1:11" x14ac:dyDescent="0.3">
      <c r="A2037" s="108" t="s">
        <v>66</v>
      </c>
      <c r="B2037" s="108" t="s">
        <v>598</v>
      </c>
      <c r="C2037" s="110" t="s">
        <v>5842</v>
      </c>
      <c r="D2037" s="108" t="s">
        <v>2888</v>
      </c>
      <c r="E2037" s="108" t="s">
        <v>3207</v>
      </c>
      <c r="F2037" s="109">
        <v>1</v>
      </c>
      <c r="G2037" s="109">
        <v>3</v>
      </c>
      <c r="H2037" s="109" t="b">
        <v>1</v>
      </c>
      <c r="I2037" s="108" t="s">
        <v>3208</v>
      </c>
      <c r="J2037" s="108" t="s">
        <v>2889</v>
      </c>
      <c r="K2037" s="110"/>
    </row>
    <row r="2038" spans="1:11" x14ac:dyDescent="0.3">
      <c r="A2038" s="108" t="s">
        <v>66</v>
      </c>
      <c r="B2038" s="108" t="s">
        <v>598</v>
      </c>
      <c r="C2038" s="110" t="s">
        <v>5842</v>
      </c>
      <c r="D2038" s="108" t="s">
        <v>2888</v>
      </c>
      <c r="E2038" s="108"/>
      <c r="F2038" s="109">
        <v>2</v>
      </c>
      <c r="G2038" s="109">
        <v>3</v>
      </c>
      <c r="H2038" s="109" t="b">
        <v>1</v>
      </c>
      <c r="I2038" s="108" t="s">
        <v>3208</v>
      </c>
      <c r="J2038" s="108" t="s">
        <v>5843</v>
      </c>
      <c r="K2038" s="110"/>
    </row>
    <row r="2039" spans="1:11" x14ac:dyDescent="0.3">
      <c r="A2039" s="108" t="s">
        <v>66</v>
      </c>
      <c r="B2039" s="108" t="s">
        <v>598</v>
      </c>
      <c r="C2039" s="110" t="s">
        <v>5842</v>
      </c>
      <c r="D2039" s="108" t="s">
        <v>2888</v>
      </c>
      <c r="E2039" s="108"/>
      <c r="F2039" s="109">
        <v>3</v>
      </c>
      <c r="G2039" s="109">
        <v>3</v>
      </c>
      <c r="H2039" s="109" t="b">
        <v>1</v>
      </c>
      <c r="I2039" s="108" t="s">
        <v>3208</v>
      </c>
      <c r="J2039" s="108" t="s">
        <v>5844</v>
      </c>
      <c r="K2039" s="110"/>
    </row>
    <row r="2040" spans="1:11" x14ac:dyDescent="0.3">
      <c r="A2040" s="108" t="s">
        <v>66</v>
      </c>
      <c r="B2040" s="108" t="s">
        <v>1327</v>
      </c>
      <c r="C2040" s="110" t="s">
        <v>5845</v>
      </c>
      <c r="D2040" s="108" t="s">
        <v>2898</v>
      </c>
      <c r="E2040" s="108"/>
      <c r="F2040" s="109">
        <v>1</v>
      </c>
      <c r="G2040" s="109">
        <v>1</v>
      </c>
      <c r="H2040" s="109" t="b">
        <v>1</v>
      </c>
      <c r="I2040" s="108" t="s">
        <v>3208</v>
      </c>
      <c r="J2040" s="108" t="s">
        <v>5846</v>
      </c>
      <c r="K2040" s="110"/>
    </row>
    <row r="2041" spans="1:11" x14ac:dyDescent="0.3">
      <c r="A2041" s="108" t="s">
        <v>67</v>
      </c>
      <c r="B2041" s="108" t="s">
        <v>495</v>
      </c>
      <c r="C2041" s="110" t="s">
        <v>5847</v>
      </c>
      <c r="D2041" s="108" t="s">
        <v>2906</v>
      </c>
      <c r="E2041" s="108"/>
      <c r="F2041" s="109">
        <v>1</v>
      </c>
      <c r="G2041" s="109">
        <v>3</v>
      </c>
      <c r="H2041" s="109" t="b">
        <v>1</v>
      </c>
      <c r="I2041" s="108" t="s">
        <v>3208</v>
      </c>
      <c r="J2041" s="108" t="s">
        <v>5848</v>
      </c>
      <c r="K2041" s="110"/>
    </row>
    <row r="2042" spans="1:11" x14ac:dyDescent="0.3">
      <c r="A2042" s="108" t="s">
        <v>67</v>
      </c>
      <c r="B2042" s="108" t="s">
        <v>495</v>
      </c>
      <c r="C2042" s="110" t="s">
        <v>5847</v>
      </c>
      <c r="D2042" s="108" t="s">
        <v>2906</v>
      </c>
      <c r="E2042" s="108"/>
      <c r="F2042" s="109">
        <v>2</v>
      </c>
      <c r="G2042" s="109">
        <v>3</v>
      </c>
      <c r="H2042" s="109" t="b">
        <v>1</v>
      </c>
      <c r="I2042" s="108" t="s">
        <v>3208</v>
      </c>
      <c r="J2042" s="108" t="s">
        <v>5849</v>
      </c>
      <c r="K2042" s="110"/>
    </row>
    <row r="2043" spans="1:11" x14ac:dyDescent="0.3">
      <c r="A2043" s="108" t="s">
        <v>67</v>
      </c>
      <c r="B2043" s="108" t="s">
        <v>495</v>
      </c>
      <c r="C2043" s="110" t="s">
        <v>5847</v>
      </c>
      <c r="D2043" s="108" t="s">
        <v>2906</v>
      </c>
      <c r="E2043" s="108"/>
      <c r="F2043" s="109">
        <v>3</v>
      </c>
      <c r="G2043" s="109">
        <v>3</v>
      </c>
      <c r="H2043" s="109" t="b">
        <v>1</v>
      </c>
      <c r="I2043" s="108" t="s">
        <v>3208</v>
      </c>
      <c r="J2043" s="108" t="s">
        <v>5850</v>
      </c>
      <c r="K2043" s="110"/>
    </row>
    <row r="2044" spans="1:11" x14ac:dyDescent="0.3">
      <c r="A2044" s="108" t="s">
        <v>67</v>
      </c>
      <c r="B2044" s="108" t="s">
        <v>2910</v>
      </c>
      <c r="C2044" s="110" t="s">
        <v>5851</v>
      </c>
      <c r="D2044" s="108" t="s">
        <v>2911</v>
      </c>
      <c r="E2044" s="108"/>
      <c r="F2044" s="109">
        <v>1</v>
      </c>
      <c r="G2044" s="109">
        <v>3</v>
      </c>
      <c r="H2044" s="109" t="b">
        <v>1</v>
      </c>
      <c r="I2044" s="108" t="s">
        <v>3208</v>
      </c>
      <c r="J2044" s="108" t="s">
        <v>5852</v>
      </c>
      <c r="K2044" s="110"/>
    </row>
    <row r="2045" spans="1:11" x14ac:dyDescent="0.3">
      <c r="A2045" s="108" t="s">
        <v>67</v>
      </c>
      <c r="B2045" s="108" t="s">
        <v>2910</v>
      </c>
      <c r="C2045" s="110" t="s">
        <v>5851</v>
      </c>
      <c r="D2045" s="108" t="s">
        <v>2911</v>
      </c>
      <c r="E2045" s="108"/>
      <c r="F2045" s="109">
        <v>2</v>
      </c>
      <c r="G2045" s="109">
        <v>3</v>
      </c>
      <c r="H2045" s="109" t="b">
        <v>1</v>
      </c>
      <c r="I2045" s="108" t="s">
        <v>3208</v>
      </c>
      <c r="J2045" s="108" t="s">
        <v>5853</v>
      </c>
      <c r="K2045" s="110"/>
    </row>
    <row r="2046" spans="1:11" x14ac:dyDescent="0.3">
      <c r="A2046" s="108" t="s">
        <v>67</v>
      </c>
      <c r="B2046" s="108" t="s">
        <v>2910</v>
      </c>
      <c r="C2046" s="110" t="s">
        <v>5851</v>
      </c>
      <c r="D2046" s="108" t="s">
        <v>2911</v>
      </c>
      <c r="E2046" s="108"/>
      <c r="F2046" s="109">
        <v>3</v>
      </c>
      <c r="G2046" s="109">
        <v>3</v>
      </c>
      <c r="H2046" s="109" t="b">
        <v>1</v>
      </c>
      <c r="I2046" s="108" t="s">
        <v>3208</v>
      </c>
      <c r="J2046" s="108" t="s">
        <v>5854</v>
      </c>
      <c r="K2046" s="110"/>
    </row>
    <row r="2047" spans="1:11" x14ac:dyDescent="0.3">
      <c r="A2047" s="108" t="s">
        <v>67</v>
      </c>
      <c r="B2047" s="108" t="s">
        <v>581</v>
      </c>
      <c r="C2047" s="110" t="s">
        <v>5855</v>
      </c>
      <c r="D2047" s="108" t="s">
        <v>2915</v>
      </c>
      <c r="E2047" s="108"/>
      <c r="F2047" s="109">
        <v>1</v>
      </c>
      <c r="G2047" s="109">
        <v>1</v>
      </c>
      <c r="H2047" s="109" t="b">
        <v>1</v>
      </c>
      <c r="I2047" s="108" t="s">
        <v>3208</v>
      </c>
      <c r="J2047" s="108" t="s">
        <v>5856</v>
      </c>
      <c r="K2047" s="110"/>
    </row>
    <row r="2048" spans="1:11" x14ac:dyDescent="0.3">
      <c r="A2048" s="108" t="s">
        <v>67</v>
      </c>
      <c r="B2048" s="108" t="s">
        <v>572</v>
      </c>
      <c r="C2048" s="110" t="s">
        <v>5857</v>
      </c>
      <c r="D2048" s="108" t="s">
        <v>2904</v>
      </c>
      <c r="E2048" s="108" t="s">
        <v>3207</v>
      </c>
      <c r="F2048" s="109">
        <v>1</v>
      </c>
      <c r="G2048" s="109">
        <v>6</v>
      </c>
      <c r="H2048" s="109" t="b">
        <v>1</v>
      </c>
      <c r="I2048" s="108" t="s">
        <v>3208</v>
      </c>
      <c r="J2048" s="108" t="s">
        <v>2905</v>
      </c>
      <c r="K2048" s="110"/>
    </row>
    <row r="2049" spans="1:11" x14ac:dyDescent="0.3">
      <c r="A2049" s="108" t="s">
        <v>67</v>
      </c>
      <c r="B2049" s="108" t="s">
        <v>572</v>
      </c>
      <c r="C2049" s="110" t="s">
        <v>5857</v>
      </c>
      <c r="D2049" s="108" t="s">
        <v>2904</v>
      </c>
      <c r="E2049" s="108"/>
      <c r="F2049" s="109">
        <v>2</v>
      </c>
      <c r="G2049" s="109">
        <v>6</v>
      </c>
      <c r="H2049" s="109" t="b">
        <v>1</v>
      </c>
      <c r="I2049" s="108" t="s">
        <v>3208</v>
      </c>
      <c r="J2049" s="108" t="s">
        <v>5858</v>
      </c>
      <c r="K2049" s="110"/>
    </row>
    <row r="2050" spans="1:11" x14ac:dyDescent="0.3">
      <c r="A2050" s="108" t="s">
        <v>67</v>
      </c>
      <c r="B2050" s="108" t="s">
        <v>572</v>
      </c>
      <c r="C2050" s="110" t="s">
        <v>5857</v>
      </c>
      <c r="D2050" s="108" t="s">
        <v>2904</v>
      </c>
      <c r="E2050" s="108"/>
      <c r="F2050" s="109">
        <v>3</v>
      </c>
      <c r="G2050" s="109">
        <v>6</v>
      </c>
      <c r="H2050" s="109" t="b">
        <v>1</v>
      </c>
      <c r="I2050" s="108" t="s">
        <v>3208</v>
      </c>
      <c r="J2050" s="108" t="s">
        <v>5859</v>
      </c>
      <c r="K2050" s="110"/>
    </row>
    <row r="2051" spans="1:11" x14ac:dyDescent="0.3">
      <c r="A2051" s="108" t="s">
        <v>67</v>
      </c>
      <c r="B2051" s="108" t="s">
        <v>572</v>
      </c>
      <c r="C2051" s="110" t="s">
        <v>5857</v>
      </c>
      <c r="D2051" s="108" t="s">
        <v>2904</v>
      </c>
      <c r="E2051" s="108"/>
      <c r="F2051" s="109">
        <v>4</v>
      </c>
      <c r="G2051" s="109">
        <v>6</v>
      </c>
      <c r="H2051" s="109" t="b">
        <v>1</v>
      </c>
      <c r="I2051" s="108" t="s">
        <v>3208</v>
      </c>
      <c r="J2051" s="108" t="s">
        <v>5860</v>
      </c>
      <c r="K2051" s="110"/>
    </row>
    <row r="2052" spans="1:11" x14ac:dyDescent="0.3">
      <c r="A2052" s="108" t="s">
        <v>67</v>
      </c>
      <c r="B2052" s="108" t="s">
        <v>572</v>
      </c>
      <c r="C2052" s="110" t="s">
        <v>5857</v>
      </c>
      <c r="D2052" s="108" t="s">
        <v>2904</v>
      </c>
      <c r="E2052" s="108"/>
      <c r="F2052" s="109">
        <v>5</v>
      </c>
      <c r="G2052" s="109">
        <v>6</v>
      </c>
      <c r="H2052" s="109" t="b">
        <v>1</v>
      </c>
      <c r="I2052" s="108" t="s">
        <v>3208</v>
      </c>
      <c r="J2052" s="108" t="s">
        <v>5861</v>
      </c>
      <c r="K2052" s="110"/>
    </row>
    <row r="2053" spans="1:11" x14ac:dyDescent="0.3">
      <c r="A2053" s="108" t="s">
        <v>67</v>
      </c>
      <c r="B2053" s="108" t="s">
        <v>572</v>
      </c>
      <c r="C2053" s="110" t="s">
        <v>5857</v>
      </c>
      <c r="D2053" s="108" t="s">
        <v>2904</v>
      </c>
      <c r="E2053" s="108"/>
      <c r="F2053" s="109">
        <v>6</v>
      </c>
      <c r="G2053" s="109">
        <v>6</v>
      </c>
      <c r="H2053" s="109" t="b">
        <v>1</v>
      </c>
      <c r="I2053" s="108" t="s">
        <v>3208</v>
      </c>
      <c r="J2053" s="108" t="s">
        <v>5862</v>
      </c>
      <c r="K2053" s="110"/>
    </row>
    <row r="2054" spans="1:11" x14ac:dyDescent="0.3">
      <c r="A2054" s="108" t="s">
        <v>67</v>
      </c>
      <c r="B2054" s="108" t="s">
        <v>503</v>
      </c>
      <c r="C2054" s="110" t="s">
        <v>5863</v>
      </c>
      <c r="D2054" s="108" t="s">
        <v>2914</v>
      </c>
      <c r="E2054" s="108"/>
      <c r="F2054" s="109">
        <v>1</v>
      </c>
      <c r="G2054" s="109">
        <v>1</v>
      </c>
      <c r="H2054" s="109" t="b">
        <v>1</v>
      </c>
      <c r="I2054" s="108" t="s">
        <v>3208</v>
      </c>
      <c r="J2054" s="108" t="s">
        <v>5864</v>
      </c>
      <c r="K2054" s="110"/>
    </row>
    <row r="2055" spans="1:11" x14ac:dyDescent="0.3">
      <c r="A2055" s="108" t="s">
        <v>67</v>
      </c>
      <c r="B2055" s="108" t="s">
        <v>544</v>
      </c>
      <c r="C2055" s="110" t="s">
        <v>5865</v>
      </c>
      <c r="D2055" s="108" t="s">
        <v>2909</v>
      </c>
      <c r="E2055" s="108"/>
      <c r="F2055" s="109">
        <v>1</v>
      </c>
      <c r="G2055" s="109">
        <v>3</v>
      </c>
      <c r="H2055" s="109" t="b">
        <v>1</v>
      </c>
      <c r="I2055" s="108" t="s">
        <v>3208</v>
      </c>
      <c r="J2055" s="108" t="s">
        <v>5866</v>
      </c>
      <c r="K2055" s="110"/>
    </row>
    <row r="2056" spans="1:11" x14ac:dyDescent="0.3">
      <c r="A2056" s="108" t="s">
        <v>67</v>
      </c>
      <c r="B2056" s="108" t="s">
        <v>544</v>
      </c>
      <c r="C2056" s="110" t="s">
        <v>5865</v>
      </c>
      <c r="D2056" s="108" t="s">
        <v>2909</v>
      </c>
      <c r="E2056" s="108"/>
      <c r="F2056" s="109">
        <v>2</v>
      </c>
      <c r="G2056" s="109">
        <v>3</v>
      </c>
      <c r="H2056" s="109" t="b">
        <v>1</v>
      </c>
      <c r="I2056" s="108" t="s">
        <v>3208</v>
      </c>
      <c r="J2056" s="108" t="s">
        <v>5867</v>
      </c>
      <c r="K2056" s="110"/>
    </row>
    <row r="2057" spans="1:11" x14ac:dyDescent="0.3">
      <c r="A2057" s="108" t="s">
        <v>67</v>
      </c>
      <c r="B2057" s="108" t="s">
        <v>544</v>
      </c>
      <c r="C2057" s="110" t="s">
        <v>5865</v>
      </c>
      <c r="D2057" s="108" t="s">
        <v>2909</v>
      </c>
      <c r="E2057" s="108"/>
      <c r="F2057" s="109">
        <v>3</v>
      </c>
      <c r="G2057" s="109">
        <v>3</v>
      </c>
      <c r="H2057" s="109" t="b">
        <v>1</v>
      </c>
      <c r="I2057" s="108" t="s">
        <v>3208</v>
      </c>
      <c r="J2057" s="108" t="s">
        <v>5868</v>
      </c>
      <c r="K2057" s="110"/>
    </row>
    <row r="2058" spans="1:11" x14ac:dyDescent="0.3">
      <c r="A2058" s="108" t="s">
        <v>67</v>
      </c>
      <c r="B2058" s="108" t="s">
        <v>2912</v>
      </c>
      <c r="C2058" s="110" t="s">
        <v>5869</v>
      </c>
      <c r="D2058" s="108" t="s">
        <v>2913</v>
      </c>
      <c r="E2058" s="108"/>
      <c r="F2058" s="109">
        <v>1</v>
      </c>
      <c r="G2058" s="109">
        <v>2</v>
      </c>
      <c r="H2058" s="109" t="b">
        <v>1</v>
      </c>
      <c r="I2058" s="108" t="s">
        <v>3208</v>
      </c>
      <c r="J2058" s="108" t="s">
        <v>5870</v>
      </c>
      <c r="K2058" s="110"/>
    </row>
    <row r="2059" spans="1:11" x14ac:dyDescent="0.3">
      <c r="A2059" s="108" t="s">
        <v>67</v>
      </c>
      <c r="B2059" s="108" t="s">
        <v>2912</v>
      </c>
      <c r="C2059" s="110" t="s">
        <v>5869</v>
      </c>
      <c r="D2059" s="108" t="s">
        <v>2913</v>
      </c>
      <c r="E2059" s="108"/>
      <c r="F2059" s="109">
        <v>2</v>
      </c>
      <c r="G2059" s="109">
        <v>2</v>
      </c>
      <c r="H2059" s="109" t="b">
        <v>1</v>
      </c>
      <c r="I2059" s="108" t="s">
        <v>3208</v>
      </c>
      <c r="J2059" s="108" t="s">
        <v>5871</v>
      </c>
      <c r="K2059" s="110"/>
    </row>
    <row r="2060" spans="1:11" x14ac:dyDescent="0.3">
      <c r="A2060" s="108" t="s">
        <v>67</v>
      </c>
      <c r="B2060" s="108" t="s">
        <v>802</v>
      </c>
      <c r="C2060" s="110" t="s">
        <v>5872</v>
      </c>
      <c r="D2060" s="108" t="s">
        <v>2916</v>
      </c>
      <c r="E2060" s="108"/>
      <c r="F2060" s="109">
        <v>1</v>
      </c>
      <c r="G2060" s="109">
        <v>1</v>
      </c>
      <c r="H2060" s="109" t="b">
        <v>1</v>
      </c>
      <c r="I2060" s="108" t="s">
        <v>3208</v>
      </c>
      <c r="J2060" s="108" t="s">
        <v>5873</v>
      </c>
      <c r="K2060" s="110"/>
    </row>
    <row r="2061" spans="1:11" x14ac:dyDescent="0.3">
      <c r="A2061" s="108" t="s">
        <v>67</v>
      </c>
      <c r="B2061" s="108" t="s">
        <v>2907</v>
      </c>
      <c r="C2061" s="110" t="s">
        <v>5874</v>
      </c>
      <c r="D2061" s="108" t="s">
        <v>2908</v>
      </c>
      <c r="E2061" s="108"/>
      <c r="F2061" s="109">
        <v>1</v>
      </c>
      <c r="G2061" s="109">
        <v>3</v>
      </c>
      <c r="H2061" s="109" t="b">
        <v>1</v>
      </c>
      <c r="I2061" s="108" t="s">
        <v>3208</v>
      </c>
      <c r="J2061" s="108" t="s">
        <v>5875</v>
      </c>
      <c r="K2061" s="110"/>
    </row>
    <row r="2062" spans="1:11" x14ac:dyDescent="0.3">
      <c r="A2062" s="108" t="s">
        <v>67</v>
      </c>
      <c r="B2062" s="108" t="s">
        <v>2907</v>
      </c>
      <c r="C2062" s="110" t="s">
        <v>5874</v>
      </c>
      <c r="D2062" s="108" t="s">
        <v>2908</v>
      </c>
      <c r="E2062" s="108"/>
      <c r="F2062" s="109">
        <v>2</v>
      </c>
      <c r="G2062" s="109">
        <v>3</v>
      </c>
      <c r="H2062" s="109" t="b">
        <v>1</v>
      </c>
      <c r="I2062" s="108" t="s">
        <v>3208</v>
      </c>
      <c r="J2062" s="108" t="s">
        <v>5876</v>
      </c>
      <c r="K2062" s="110"/>
    </row>
    <row r="2063" spans="1:11" x14ac:dyDescent="0.3">
      <c r="A2063" s="108" t="s">
        <v>67</v>
      </c>
      <c r="B2063" s="108" t="s">
        <v>2907</v>
      </c>
      <c r="C2063" s="110" t="s">
        <v>5874</v>
      </c>
      <c r="D2063" s="108" t="s">
        <v>2908</v>
      </c>
      <c r="E2063" s="108"/>
      <c r="F2063" s="109">
        <v>3</v>
      </c>
      <c r="G2063" s="109">
        <v>3</v>
      </c>
      <c r="H2063" s="109" t="b">
        <v>1</v>
      </c>
      <c r="I2063" s="108" t="s">
        <v>3208</v>
      </c>
      <c r="J2063" s="108" t="s">
        <v>5877</v>
      </c>
      <c r="K2063" s="110"/>
    </row>
    <row r="2064" spans="1:11" x14ac:dyDescent="0.3">
      <c r="A2064" s="108" t="s">
        <v>2925</v>
      </c>
      <c r="B2064" s="108" t="s">
        <v>691</v>
      </c>
      <c r="C2064" s="110" t="s">
        <v>5878</v>
      </c>
      <c r="D2064" s="108" t="s">
        <v>1076</v>
      </c>
      <c r="E2064" s="108" t="s">
        <v>3207</v>
      </c>
      <c r="F2064" s="109">
        <v>1</v>
      </c>
      <c r="G2064" s="109">
        <v>2</v>
      </c>
      <c r="H2064" s="109" t="b">
        <v>1</v>
      </c>
      <c r="I2064" s="108" t="s">
        <v>3208</v>
      </c>
      <c r="J2064" s="108" t="s">
        <v>2927</v>
      </c>
      <c r="K2064" s="110"/>
    </row>
    <row r="2065" spans="1:11" x14ac:dyDescent="0.3">
      <c r="A2065" s="108" t="s">
        <v>2925</v>
      </c>
      <c r="B2065" s="108" t="s">
        <v>691</v>
      </c>
      <c r="C2065" s="110" t="s">
        <v>5878</v>
      </c>
      <c r="D2065" s="108" t="s">
        <v>1076</v>
      </c>
      <c r="E2065" s="108"/>
      <c r="F2065" s="109">
        <v>2</v>
      </c>
      <c r="G2065" s="109">
        <v>2</v>
      </c>
      <c r="H2065" s="109" t="b">
        <v>1</v>
      </c>
      <c r="I2065" s="108" t="s">
        <v>3208</v>
      </c>
      <c r="J2065" s="108" t="s">
        <v>5879</v>
      </c>
      <c r="K2065" s="110"/>
    </row>
    <row r="2066" spans="1:11" x14ac:dyDescent="0.3">
      <c r="A2066" s="108" t="s">
        <v>2925</v>
      </c>
      <c r="B2066" s="108" t="s">
        <v>498</v>
      </c>
      <c r="C2066" s="110" t="s">
        <v>5880</v>
      </c>
      <c r="D2066" s="108" t="s">
        <v>2928</v>
      </c>
      <c r="E2066" s="108" t="s">
        <v>3207</v>
      </c>
      <c r="F2066" s="109">
        <v>1</v>
      </c>
      <c r="G2066" s="109">
        <v>1</v>
      </c>
      <c r="H2066" s="109" t="b">
        <v>1</v>
      </c>
      <c r="I2066" s="108" t="s">
        <v>3208</v>
      </c>
      <c r="J2066" s="108" t="s">
        <v>2927</v>
      </c>
      <c r="K2066" s="110"/>
    </row>
    <row r="2067" spans="1:11" x14ac:dyDescent="0.3">
      <c r="A2067" s="108" t="s">
        <v>2925</v>
      </c>
      <c r="B2067" s="108" t="s">
        <v>506</v>
      </c>
      <c r="C2067" s="110" t="s">
        <v>5881</v>
      </c>
      <c r="D2067" s="108" t="s">
        <v>2935</v>
      </c>
      <c r="E2067" s="108"/>
      <c r="F2067" s="109">
        <v>1</v>
      </c>
      <c r="G2067" s="109">
        <v>1</v>
      </c>
      <c r="H2067" s="109" t="b">
        <v>1</v>
      </c>
      <c r="I2067" s="108" t="s">
        <v>3208</v>
      </c>
      <c r="J2067" s="108" t="s">
        <v>5882</v>
      </c>
      <c r="K2067" s="110"/>
    </row>
    <row r="2068" spans="1:11" x14ac:dyDescent="0.3">
      <c r="A2068" s="108" t="s">
        <v>2925</v>
      </c>
      <c r="B2068" s="108" t="s">
        <v>749</v>
      </c>
      <c r="C2068" s="110" t="s">
        <v>5883</v>
      </c>
      <c r="D2068" s="108" t="s">
        <v>2931</v>
      </c>
      <c r="E2068" s="108" t="s">
        <v>3207</v>
      </c>
      <c r="F2068" s="109">
        <v>1</v>
      </c>
      <c r="G2068" s="109">
        <v>1</v>
      </c>
      <c r="H2068" s="109" t="b">
        <v>1</v>
      </c>
      <c r="I2068" s="108" t="s">
        <v>3208</v>
      </c>
      <c r="J2068" s="108" t="s">
        <v>2932</v>
      </c>
      <c r="K2068" s="110"/>
    </row>
    <row r="2069" spans="1:11" x14ac:dyDescent="0.3">
      <c r="A2069" s="108" t="s">
        <v>2925</v>
      </c>
      <c r="B2069" s="108" t="s">
        <v>562</v>
      </c>
      <c r="C2069" s="110" t="s">
        <v>5884</v>
      </c>
      <c r="D2069" s="108" t="s">
        <v>2936</v>
      </c>
      <c r="E2069" s="108"/>
      <c r="F2069" s="109">
        <v>1</v>
      </c>
      <c r="G2069" s="109">
        <v>1</v>
      </c>
      <c r="H2069" s="109" t="b">
        <v>1</v>
      </c>
      <c r="I2069" s="108" t="s">
        <v>3208</v>
      </c>
      <c r="J2069" s="108" t="s">
        <v>5885</v>
      </c>
      <c r="K2069" s="110"/>
    </row>
    <row r="2070" spans="1:11" x14ac:dyDescent="0.3">
      <c r="A2070" s="108" t="s">
        <v>2925</v>
      </c>
      <c r="B2070" s="108" t="s">
        <v>525</v>
      </c>
      <c r="C2070" s="110" t="s">
        <v>5886</v>
      </c>
      <c r="D2070" s="108" t="s">
        <v>2933</v>
      </c>
      <c r="E2070" s="108" t="s">
        <v>3207</v>
      </c>
      <c r="F2070" s="109">
        <v>1</v>
      </c>
      <c r="G2070" s="109">
        <v>1</v>
      </c>
      <c r="H2070" s="109" t="b">
        <v>1</v>
      </c>
      <c r="I2070" s="108" t="s">
        <v>3208</v>
      </c>
      <c r="J2070" s="108" t="s">
        <v>2934</v>
      </c>
      <c r="K2070" s="110"/>
    </row>
    <row r="2071" spans="1:11" x14ac:dyDescent="0.3">
      <c r="A2071" s="108" t="s">
        <v>2925</v>
      </c>
      <c r="B2071" s="108" t="s">
        <v>503</v>
      </c>
      <c r="C2071" s="110" t="s">
        <v>5887</v>
      </c>
      <c r="D2071" s="108" t="s">
        <v>2930</v>
      </c>
      <c r="E2071" s="108"/>
      <c r="F2071" s="109">
        <v>1</v>
      </c>
      <c r="G2071" s="109">
        <v>1</v>
      </c>
      <c r="H2071" s="109" t="b">
        <v>1</v>
      </c>
      <c r="I2071" s="108" t="s">
        <v>3208</v>
      </c>
      <c r="J2071" s="108" t="s">
        <v>5888</v>
      </c>
      <c r="K2071" s="110"/>
    </row>
    <row r="2072" spans="1:11" x14ac:dyDescent="0.3">
      <c r="A2072" s="108" t="s">
        <v>2925</v>
      </c>
      <c r="B2072" s="108" t="s">
        <v>598</v>
      </c>
      <c r="C2072" s="110" t="s">
        <v>5889</v>
      </c>
      <c r="D2072" s="108" t="s">
        <v>2939</v>
      </c>
      <c r="E2072" s="108" t="s">
        <v>3207</v>
      </c>
      <c r="F2072" s="109">
        <v>1</v>
      </c>
      <c r="G2072" s="109">
        <v>1</v>
      </c>
      <c r="H2072" s="109" t="b">
        <v>1</v>
      </c>
      <c r="I2072" s="108" t="s">
        <v>3208</v>
      </c>
      <c r="J2072" s="108" t="s">
        <v>2940</v>
      </c>
      <c r="K2072" s="110"/>
    </row>
    <row r="2073" spans="1:11" x14ac:dyDescent="0.3">
      <c r="A2073" s="108" t="s">
        <v>2925</v>
      </c>
      <c r="B2073" s="108" t="s">
        <v>1973</v>
      </c>
      <c r="C2073" s="110" t="s">
        <v>5890</v>
      </c>
      <c r="D2073" s="108" t="s">
        <v>2926</v>
      </c>
      <c r="E2073" s="108"/>
      <c r="F2073" s="109">
        <v>1</v>
      </c>
      <c r="G2073" s="109">
        <v>3</v>
      </c>
      <c r="H2073" s="109" t="b">
        <v>1</v>
      </c>
      <c r="I2073" s="108" t="s">
        <v>3208</v>
      </c>
      <c r="J2073" s="108" t="s">
        <v>5891</v>
      </c>
      <c r="K2073" s="110"/>
    </row>
    <row r="2074" spans="1:11" x14ac:dyDescent="0.3">
      <c r="A2074" s="108" t="s">
        <v>2925</v>
      </c>
      <c r="B2074" s="108" t="s">
        <v>1973</v>
      </c>
      <c r="C2074" s="110" t="s">
        <v>5890</v>
      </c>
      <c r="D2074" s="108" t="s">
        <v>2926</v>
      </c>
      <c r="E2074" s="108"/>
      <c r="F2074" s="109">
        <v>2</v>
      </c>
      <c r="G2074" s="109">
        <v>3</v>
      </c>
      <c r="H2074" s="109" t="b">
        <v>1</v>
      </c>
      <c r="I2074" s="108" t="s">
        <v>3208</v>
      </c>
      <c r="J2074" s="108" t="s">
        <v>5892</v>
      </c>
      <c r="K2074" s="110"/>
    </row>
    <row r="2075" spans="1:11" x14ac:dyDescent="0.3">
      <c r="A2075" s="108" t="s">
        <v>2925</v>
      </c>
      <c r="B2075" s="108" t="s">
        <v>1973</v>
      </c>
      <c r="C2075" s="110" t="s">
        <v>5890</v>
      </c>
      <c r="D2075" s="108" t="s">
        <v>2926</v>
      </c>
      <c r="E2075" s="108"/>
      <c r="F2075" s="109">
        <v>3</v>
      </c>
      <c r="G2075" s="109">
        <v>3</v>
      </c>
      <c r="H2075" s="109" t="b">
        <v>1</v>
      </c>
      <c r="I2075" s="108" t="s">
        <v>3208</v>
      </c>
      <c r="J2075" s="108" t="s">
        <v>5893</v>
      </c>
      <c r="K2075" s="110"/>
    </row>
    <row r="2076" spans="1:11" x14ac:dyDescent="0.3">
      <c r="A2076" s="108" t="s">
        <v>2925</v>
      </c>
      <c r="B2076" s="108" t="s">
        <v>2937</v>
      </c>
      <c r="C2076" s="110" t="s">
        <v>5894</v>
      </c>
      <c r="D2076" s="108" t="s">
        <v>2938</v>
      </c>
      <c r="E2076" s="108"/>
      <c r="F2076" s="109">
        <v>1</v>
      </c>
      <c r="G2076" s="109">
        <v>1</v>
      </c>
      <c r="H2076" s="109" t="b">
        <v>1</v>
      </c>
      <c r="I2076" s="108" t="s">
        <v>3208</v>
      </c>
      <c r="J2076" s="108" t="s">
        <v>5895</v>
      </c>
      <c r="K2076" s="110"/>
    </row>
    <row r="2077" spans="1:11" x14ac:dyDescent="0.3">
      <c r="A2077" s="108" t="s">
        <v>2943</v>
      </c>
      <c r="B2077" s="108" t="s">
        <v>562</v>
      </c>
      <c r="C2077" s="110" t="s">
        <v>5896</v>
      </c>
      <c r="D2077" s="108" t="s">
        <v>2946</v>
      </c>
      <c r="E2077" s="108" t="s">
        <v>3207</v>
      </c>
      <c r="F2077" s="109">
        <v>1</v>
      </c>
      <c r="G2077" s="109">
        <v>1</v>
      </c>
      <c r="H2077" s="109" t="b">
        <v>1</v>
      </c>
      <c r="I2077" s="108" t="s">
        <v>3208</v>
      </c>
      <c r="J2077" s="108" t="s">
        <v>2947</v>
      </c>
      <c r="K2077" s="110"/>
    </row>
    <row r="2078" spans="1:11" x14ac:dyDescent="0.3">
      <c r="A2078" s="108" t="s">
        <v>2943</v>
      </c>
      <c r="B2078" s="108" t="s">
        <v>714</v>
      </c>
      <c r="C2078" s="110" t="s">
        <v>5897</v>
      </c>
      <c r="D2078" s="108" t="s">
        <v>2944</v>
      </c>
      <c r="E2078" s="108" t="s">
        <v>3207</v>
      </c>
      <c r="F2078" s="109">
        <v>1</v>
      </c>
      <c r="G2078" s="109">
        <v>9</v>
      </c>
      <c r="H2078" s="109" t="b">
        <v>1</v>
      </c>
      <c r="I2078" s="108" t="s">
        <v>3208</v>
      </c>
      <c r="J2078" s="108" t="s">
        <v>2945</v>
      </c>
      <c r="K2078" s="110"/>
    </row>
    <row r="2079" spans="1:11" x14ac:dyDescent="0.3">
      <c r="A2079" s="108" t="s">
        <v>2943</v>
      </c>
      <c r="B2079" s="108" t="s">
        <v>714</v>
      </c>
      <c r="C2079" s="110" t="s">
        <v>5897</v>
      </c>
      <c r="D2079" s="108" t="s">
        <v>2944</v>
      </c>
      <c r="E2079" s="108"/>
      <c r="F2079" s="109">
        <v>2</v>
      </c>
      <c r="G2079" s="109">
        <v>9</v>
      </c>
      <c r="H2079" s="109" t="b">
        <v>1</v>
      </c>
      <c r="I2079" s="108" t="s">
        <v>3208</v>
      </c>
      <c r="J2079" s="108" t="s">
        <v>5898</v>
      </c>
      <c r="K2079" s="110"/>
    </row>
    <row r="2080" spans="1:11" x14ac:dyDescent="0.3">
      <c r="A2080" s="108" t="s">
        <v>2943</v>
      </c>
      <c r="B2080" s="108" t="s">
        <v>714</v>
      </c>
      <c r="C2080" s="110" t="s">
        <v>5897</v>
      </c>
      <c r="D2080" s="108" t="s">
        <v>2944</v>
      </c>
      <c r="E2080" s="108"/>
      <c r="F2080" s="109">
        <v>3</v>
      </c>
      <c r="G2080" s="109">
        <v>9</v>
      </c>
      <c r="H2080" s="109" t="b">
        <v>1</v>
      </c>
      <c r="I2080" s="108" t="s">
        <v>3208</v>
      </c>
      <c r="J2080" s="108" t="s">
        <v>5899</v>
      </c>
      <c r="K2080" s="110"/>
    </row>
    <row r="2081" spans="1:11" x14ac:dyDescent="0.3">
      <c r="A2081" s="108" t="s">
        <v>2943</v>
      </c>
      <c r="B2081" s="108" t="s">
        <v>714</v>
      </c>
      <c r="C2081" s="110" t="s">
        <v>5897</v>
      </c>
      <c r="D2081" s="108" t="s">
        <v>2944</v>
      </c>
      <c r="E2081" s="108"/>
      <c r="F2081" s="109">
        <v>4</v>
      </c>
      <c r="G2081" s="109">
        <v>9</v>
      </c>
      <c r="H2081" s="109" t="b">
        <v>1</v>
      </c>
      <c r="I2081" s="108" t="s">
        <v>3208</v>
      </c>
      <c r="J2081" s="108" t="s">
        <v>5900</v>
      </c>
      <c r="K2081" s="110"/>
    </row>
    <row r="2082" spans="1:11" x14ac:dyDescent="0.3">
      <c r="A2082" s="108" t="s">
        <v>2943</v>
      </c>
      <c r="B2082" s="108" t="s">
        <v>714</v>
      </c>
      <c r="C2082" s="110" t="s">
        <v>5897</v>
      </c>
      <c r="D2082" s="108" t="s">
        <v>2944</v>
      </c>
      <c r="E2082" s="108"/>
      <c r="F2082" s="109">
        <v>5</v>
      </c>
      <c r="G2082" s="109">
        <v>9</v>
      </c>
      <c r="H2082" s="109" t="b">
        <v>1</v>
      </c>
      <c r="I2082" s="108" t="s">
        <v>3208</v>
      </c>
      <c r="J2082" s="108" t="s">
        <v>5901</v>
      </c>
      <c r="K2082" s="110"/>
    </row>
    <row r="2083" spans="1:11" x14ac:dyDescent="0.3">
      <c r="A2083" s="108" t="s">
        <v>2943</v>
      </c>
      <c r="B2083" s="108" t="s">
        <v>714</v>
      </c>
      <c r="C2083" s="110" t="s">
        <v>5897</v>
      </c>
      <c r="D2083" s="108" t="s">
        <v>2944</v>
      </c>
      <c r="E2083" s="108"/>
      <c r="F2083" s="109">
        <v>6</v>
      </c>
      <c r="G2083" s="109">
        <v>9</v>
      </c>
      <c r="H2083" s="109" t="b">
        <v>1</v>
      </c>
      <c r="I2083" s="108" t="s">
        <v>3208</v>
      </c>
      <c r="J2083" s="108" t="s">
        <v>5902</v>
      </c>
      <c r="K2083" s="110"/>
    </row>
    <row r="2084" spans="1:11" x14ac:dyDescent="0.3">
      <c r="A2084" s="108" t="s">
        <v>2943</v>
      </c>
      <c r="B2084" s="108" t="s">
        <v>714</v>
      </c>
      <c r="C2084" s="110" t="s">
        <v>5897</v>
      </c>
      <c r="D2084" s="108" t="s">
        <v>2944</v>
      </c>
      <c r="E2084" s="108"/>
      <c r="F2084" s="109">
        <v>7</v>
      </c>
      <c r="G2084" s="109">
        <v>9</v>
      </c>
      <c r="H2084" s="109" t="b">
        <v>1</v>
      </c>
      <c r="I2084" s="108" t="s">
        <v>3208</v>
      </c>
      <c r="J2084" s="108" t="s">
        <v>5903</v>
      </c>
      <c r="K2084" s="110"/>
    </row>
    <row r="2085" spans="1:11" x14ac:dyDescent="0.3">
      <c r="A2085" s="108" t="s">
        <v>2943</v>
      </c>
      <c r="B2085" s="108" t="s">
        <v>714</v>
      </c>
      <c r="C2085" s="110" t="s">
        <v>5897</v>
      </c>
      <c r="D2085" s="108" t="s">
        <v>2944</v>
      </c>
      <c r="E2085" s="108"/>
      <c r="F2085" s="109">
        <v>8</v>
      </c>
      <c r="G2085" s="109">
        <v>9</v>
      </c>
      <c r="H2085" s="109" t="b">
        <v>1</v>
      </c>
      <c r="I2085" s="108" t="s">
        <v>3208</v>
      </c>
      <c r="J2085" s="108" t="s">
        <v>5904</v>
      </c>
      <c r="K2085" s="110"/>
    </row>
    <row r="2086" spans="1:11" x14ac:dyDescent="0.3">
      <c r="A2086" s="108" t="s">
        <v>2943</v>
      </c>
      <c r="B2086" s="108" t="s">
        <v>714</v>
      </c>
      <c r="C2086" s="110" t="s">
        <v>5897</v>
      </c>
      <c r="D2086" s="108" t="s">
        <v>2944</v>
      </c>
      <c r="E2086" s="108"/>
      <c r="F2086" s="109">
        <v>9</v>
      </c>
      <c r="G2086" s="109">
        <v>9</v>
      </c>
      <c r="H2086" s="109" t="b">
        <v>1</v>
      </c>
      <c r="I2086" s="108" t="s">
        <v>3208</v>
      </c>
      <c r="J2086" s="108" t="s">
        <v>5905</v>
      </c>
      <c r="K2086" s="110"/>
    </row>
    <row r="2087" spans="1:11" x14ac:dyDescent="0.3">
      <c r="A2087" s="108" t="s">
        <v>68</v>
      </c>
      <c r="B2087" s="108" t="s">
        <v>604</v>
      </c>
      <c r="C2087" s="110" t="s">
        <v>5906</v>
      </c>
      <c r="D2087" s="108" t="s">
        <v>2362</v>
      </c>
      <c r="E2087" s="108"/>
      <c r="F2087" s="109">
        <v>1</v>
      </c>
      <c r="G2087" s="109">
        <v>1</v>
      </c>
      <c r="H2087" s="109" t="b">
        <v>1</v>
      </c>
      <c r="I2087" s="108" t="s">
        <v>3208</v>
      </c>
      <c r="J2087" s="108" t="s">
        <v>5907</v>
      </c>
      <c r="K2087" s="110"/>
    </row>
    <row r="2088" spans="1:11" x14ac:dyDescent="0.3">
      <c r="A2088" s="108" t="s">
        <v>68</v>
      </c>
      <c r="B2088" s="108" t="s">
        <v>602</v>
      </c>
      <c r="C2088" s="110" t="s">
        <v>5908</v>
      </c>
      <c r="D2088" s="108" t="s">
        <v>2953</v>
      </c>
      <c r="E2088" s="108"/>
      <c r="F2088" s="109">
        <v>1</v>
      </c>
      <c r="G2088" s="109">
        <v>1</v>
      </c>
      <c r="H2088" s="109" t="b">
        <v>1</v>
      </c>
      <c r="I2088" s="108" t="s">
        <v>3208</v>
      </c>
      <c r="J2088" s="108" t="s">
        <v>5909</v>
      </c>
      <c r="K2088" s="110"/>
    </row>
    <row r="2089" spans="1:11" x14ac:dyDescent="0.3">
      <c r="A2089" s="108" t="s">
        <v>68</v>
      </c>
      <c r="B2089" s="108" t="s">
        <v>730</v>
      </c>
      <c r="C2089" s="110" t="s">
        <v>5910</v>
      </c>
      <c r="D2089" s="108" t="s">
        <v>2949</v>
      </c>
      <c r="E2089" s="108" t="s">
        <v>3207</v>
      </c>
      <c r="F2089" s="109">
        <v>1</v>
      </c>
      <c r="G2089" s="109">
        <v>6</v>
      </c>
      <c r="H2089" s="109" t="b">
        <v>1</v>
      </c>
      <c r="I2089" s="108" t="s">
        <v>3208</v>
      </c>
      <c r="J2089" s="108" t="s">
        <v>2950</v>
      </c>
      <c r="K2089" s="110"/>
    </row>
    <row r="2090" spans="1:11" x14ac:dyDescent="0.3">
      <c r="A2090" s="108" t="s">
        <v>68</v>
      </c>
      <c r="B2090" s="108" t="s">
        <v>730</v>
      </c>
      <c r="C2090" s="110" t="s">
        <v>5910</v>
      </c>
      <c r="D2090" s="108" t="s">
        <v>2949</v>
      </c>
      <c r="E2090" s="108"/>
      <c r="F2090" s="109">
        <v>2</v>
      </c>
      <c r="G2090" s="109">
        <v>6</v>
      </c>
      <c r="H2090" s="109" t="b">
        <v>1</v>
      </c>
      <c r="I2090" s="108" t="s">
        <v>3208</v>
      </c>
      <c r="J2090" s="108" t="s">
        <v>5911</v>
      </c>
      <c r="K2090" s="110"/>
    </row>
    <row r="2091" spans="1:11" x14ac:dyDescent="0.3">
      <c r="A2091" s="108" t="s">
        <v>68</v>
      </c>
      <c r="B2091" s="108" t="s">
        <v>730</v>
      </c>
      <c r="C2091" s="110" t="s">
        <v>5910</v>
      </c>
      <c r="D2091" s="108" t="s">
        <v>2949</v>
      </c>
      <c r="E2091" s="108"/>
      <c r="F2091" s="109">
        <v>3</v>
      </c>
      <c r="G2091" s="109">
        <v>6</v>
      </c>
      <c r="H2091" s="109" t="b">
        <v>1</v>
      </c>
      <c r="I2091" s="108" t="s">
        <v>3208</v>
      </c>
      <c r="J2091" s="108" t="s">
        <v>5912</v>
      </c>
      <c r="K2091" s="110"/>
    </row>
    <row r="2092" spans="1:11" x14ac:dyDescent="0.3">
      <c r="A2092" s="108" t="s">
        <v>68</v>
      </c>
      <c r="B2092" s="108" t="s">
        <v>730</v>
      </c>
      <c r="C2092" s="110" t="s">
        <v>5910</v>
      </c>
      <c r="D2092" s="108" t="s">
        <v>2949</v>
      </c>
      <c r="E2092" s="108"/>
      <c r="F2092" s="109">
        <v>4</v>
      </c>
      <c r="G2092" s="109">
        <v>6</v>
      </c>
      <c r="H2092" s="109" t="b">
        <v>1</v>
      </c>
      <c r="I2092" s="108" t="s">
        <v>3208</v>
      </c>
      <c r="J2092" s="108" t="s">
        <v>5913</v>
      </c>
      <c r="K2092" s="110"/>
    </row>
    <row r="2093" spans="1:11" x14ac:dyDescent="0.3">
      <c r="A2093" s="108" t="s">
        <v>68</v>
      </c>
      <c r="B2093" s="108" t="s">
        <v>730</v>
      </c>
      <c r="C2093" s="110" t="s">
        <v>5910</v>
      </c>
      <c r="D2093" s="108" t="s">
        <v>2949</v>
      </c>
      <c r="E2093" s="108"/>
      <c r="F2093" s="109">
        <v>5</v>
      </c>
      <c r="G2093" s="109">
        <v>6</v>
      </c>
      <c r="H2093" s="109" t="b">
        <v>1</v>
      </c>
      <c r="I2093" s="108" t="s">
        <v>3208</v>
      </c>
      <c r="J2093" s="108" t="s">
        <v>5914</v>
      </c>
      <c r="K2093" s="110"/>
    </row>
    <row r="2094" spans="1:11" x14ac:dyDescent="0.3">
      <c r="A2094" s="108" t="s">
        <v>68</v>
      </c>
      <c r="B2094" s="108" t="s">
        <v>730</v>
      </c>
      <c r="C2094" s="110" t="s">
        <v>5910</v>
      </c>
      <c r="D2094" s="108" t="s">
        <v>2949</v>
      </c>
      <c r="E2094" s="108"/>
      <c r="F2094" s="109">
        <v>6</v>
      </c>
      <c r="G2094" s="109">
        <v>6</v>
      </c>
      <c r="H2094" s="109" t="b">
        <v>1</v>
      </c>
      <c r="I2094" s="108" t="s">
        <v>3208</v>
      </c>
      <c r="J2094" s="108" t="s">
        <v>5915</v>
      </c>
      <c r="K2094" s="110"/>
    </row>
    <row r="2095" spans="1:11" x14ac:dyDescent="0.3">
      <c r="A2095" s="108" t="s">
        <v>68</v>
      </c>
      <c r="B2095" s="108" t="s">
        <v>508</v>
      </c>
      <c r="C2095" s="110" t="s">
        <v>5916</v>
      </c>
      <c r="D2095" s="108" t="s">
        <v>1253</v>
      </c>
      <c r="E2095" s="108"/>
      <c r="F2095" s="109">
        <v>1</v>
      </c>
      <c r="G2095" s="109">
        <v>1</v>
      </c>
      <c r="H2095" s="109" t="b">
        <v>1</v>
      </c>
      <c r="I2095" s="108" t="s">
        <v>3208</v>
      </c>
      <c r="J2095" s="108" t="s">
        <v>5917</v>
      </c>
      <c r="K2095" s="110"/>
    </row>
    <row r="2096" spans="1:11" x14ac:dyDescent="0.3">
      <c r="A2096" s="108" t="s">
        <v>68</v>
      </c>
      <c r="B2096" s="108" t="s">
        <v>572</v>
      </c>
      <c r="C2096" s="110" t="s">
        <v>5918</v>
      </c>
      <c r="D2096" s="108" t="s">
        <v>2951</v>
      </c>
      <c r="E2096" s="108" t="s">
        <v>3207</v>
      </c>
      <c r="F2096" s="109">
        <v>1</v>
      </c>
      <c r="G2096" s="109">
        <v>2</v>
      </c>
      <c r="H2096" s="109" t="b">
        <v>1</v>
      </c>
      <c r="I2096" s="108" t="s">
        <v>3208</v>
      </c>
      <c r="J2096" s="108" t="s">
        <v>2952</v>
      </c>
      <c r="K2096" s="110"/>
    </row>
    <row r="2097" spans="1:11" x14ac:dyDescent="0.3">
      <c r="A2097" s="108" t="s">
        <v>68</v>
      </c>
      <c r="B2097" s="108" t="s">
        <v>572</v>
      </c>
      <c r="C2097" s="110" t="s">
        <v>5918</v>
      </c>
      <c r="D2097" s="108" t="s">
        <v>2951</v>
      </c>
      <c r="E2097" s="108"/>
      <c r="F2097" s="109">
        <v>2</v>
      </c>
      <c r="G2097" s="109">
        <v>2</v>
      </c>
      <c r="H2097" s="109" t="b">
        <v>1</v>
      </c>
      <c r="I2097" s="108" t="s">
        <v>3208</v>
      </c>
      <c r="J2097" s="108" t="s">
        <v>5919</v>
      </c>
      <c r="K2097" s="110"/>
    </row>
    <row r="2098" spans="1:11" x14ac:dyDescent="0.3">
      <c r="A2098" s="108" t="s">
        <v>68</v>
      </c>
      <c r="B2098" s="108" t="s">
        <v>525</v>
      </c>
      <c r="C2098" s="110" t="s">
        <v>5920</v>
      </c>
      <c r="D2098" s="108" t="s">
        <v>2955</v>
      </c>
      <c r="E2098" s="108"/>
      <c r="F2098" s="109">
        <v>1</v>
      </c>
      <c r="G2098" s="109">
        <v>1</v>
      </c>
      <c r="H2098" s="109" t="b">
        <v>1</v>
      </c>
      <c r="I2098" s="108" t="s">
        <v>3208</v>
      </c>
      <c r="J2098" s="108" t="s">
        <v>5921</v>
      </c>
      <c r="K2098" s="110"/>
    </row>
    <row r="2099" spans="1:11" x14ac:dyDescent="0.3">
      <c r="A2099" s="108" t="s">
        <v>68</v>
      </c>
      <c r="B2099" s="108" t="s">
        <v>583</v>
      </c>
      <c r="C2099" s="110" t="s">
        <v>5922</v>
      </c>
      <c r="D2099" s="108" t="s">
        <v>2956</v>
      </c>
      <c r="E2099" s="108"/>
      <c r="F2099" s="109">
        <v>1</v>
      </c>
      <c r="G2099" s="109">
        <v>1</v>
      </c>
      <c r="H2099" s="109" t="b">
        <v>1</v>
      </c>
      <c r="I2099" s="108" t="s">
        <v>3208</v>
      </c>
      <c r="J2099" s="108" t="s">
        <v>5923</v>
      </c>
      <c r="K2099" s="110"/>
    </row>
    <row r="2100" spans="1:11" x14ac:dyDescent="0.3">
      <c r="A2100" s="108" t="s">
        <v>68</v>
      </c>
      <c r="B2100" s="108" t="s">
        <v>518</v>
      </c>
      <c r="C2100" s="110" t="s">
        <v>5924</v>
      </c>
      <c r="D2100" s="108" t="s">
        <v>2954</v>
      </c>
      <c r="E2100" s="108"/>
      <c r="F2100" s="109">
        <v>1</v>
      </c>
      <c r="G2100" s="109">
        <v>1</v>
      </c>
      <c r="H2100" s="109" t="b">
        <v>1</v>
      </c>
      <c r="I2100" s="108" t="s">
        <v>3208</v>
      </c>
      <c r="J2100" s="108" t="s">
        <v>5925</v>
      </c>
      <c r="K2100" s="110"/>
    </row>
    <row r="2101" spans="1:11" x14ac:dyDescent="0.3">
      <c r="A2101" s="108" t="s">
        <v>68</v>
      </c>
      <c r="B2101" s="108" t="s">
        <v>546</v>
      </c>
      <c r="C2101" s="110" t="s">
        <v>5926</v>
      </c>
      <c r="D2101" s="108" t="s">
        <v>547</v>
      </c>
      <c r="E2101" s="108"/>
      <c r="F2101" s="109">
        <v>1</v>
      </c>
      <c r="G2101" s="109">
        <v>3</v>
      </c>
      <c r="H2101" s="109" t="b">
        <v>1</v>
      </c>
      <c r="I2101" s="108" t="s">
        <v>3208</v>
      </c>
      <c r="J2101" s="108" t="s">
        <v>5927</v>
      </c>
      <c r="K2101" s="110"/>
    </row>
    <row r="2102" spans="1:11" x14ac:dyDescent="0.3">
      <c r="A2102" s="108" t="s">
        <v>68</v>
      </c>
      <c r="B2102" s="108" t="s">
        <v>546</v>
      </c>
      <c r="C2102" s="110" t="s">
        <v>5926</v>
      </c>
      <c r="D2102" s="108" t="s">
        <v>547</v>
      </c>
      <c r="E2102" s="108"/>
      <c r="F2102" s="109">
        <v>2</v>
      </c>
      <c r="G2102" s="109">
        <v>3</v>
      </c>
      <c r="H2102" s="109" t="b">
        <v>1</v>
      </c>
      <c r="I2102" s="108" t="s">
        <v>3208</v>
      </c>
      <c r="J2102" s="108" t="s">
        <v>5928</v>
      </c>
      <c r="K2102" s="110"/>
    </row>
    <row r="2103" spans="1:11" x14ac:dyDescent="0.3">
      <c r="A2103" s="108" t="s">
        <v>68</v>
      </c>
      <c r="B2103" s="108" t="s">
        <v>546</v>
      </c>
      <c r="C2103" s="110" t="s">
        <v>5926</v>
      </c>
      <c r="D2103" s="108" t="s">
        <v>547</v>
      </c>
      <c r="E2103" s="108"/>
      <c r="F2103" s="109">
        <v>3</v>
      </c>
      <c r="G2103" s="109">
        <v>3</v>
      </c>
      <c r="H2103" s="109" t="b">
        <v>1</v>
      </c>
      <c r="I2103" s="108" t="s">
        <v>3208</v>
      </c>
      <c r="J2103" s="108" t="s">
        <v>5929</v>
      </c>
      <c r="K2103" s="110"/>
    </row>
    <row r="2104" spans="1:11" x14ac:dyDescent="0.3">
      <c r="A2104" s="108" t="s">
        <v>69</v>
      </c>
      <c r="B2104" s="108" t="s">
        <v>820</v>
      </c>
      <c r="C2104" s="110" t="s">
        <v>5930</v>
      </c>
      <c r="D2104" s="108" t="s">
        <v>2971</v>
      </c>
      <c r="E2104" s="108"/>
      <c r="F2104" s="109">
        <v>1</v>
      </c>
      <c r="G2104" s="109">
        <v>1</v>
      </c>
      <c r="H2104" s="109" t="b">
        <v>1</v>
      </c>
      <c r="I2104" s="108" t="s">
        <v>3208</v>
      </c>
      <c r="J2104" s="108" t="s">
        <v>5931</v>
      </c>
      <c r="K2104" s="110"/>
    </row>
    <row r="2105" spans="1:11" x14ac:dyDescent="0.3">
      <c r="A2105" s="108" t="s">
        <v>69</v>
      </c>
      <c r="B2105" s="108" t="s">
        <v>1962</v>
      </c>
      <c r="C2105" s="110" t="s">
        <v>5932</v>
      </c>
      <c r="D2105" s="108" t="s">
        <v>2974</v>
      </c>
      <c r="E2105" s="108"/>
      <c r="F2105" s="109">
        <v>1</v>
      </c>
      <c r="G2105" s="109">
        <v>1</v>
      </c>
      <c r="H2105" s="109" t="b">
        <v>1</v>
      </c>
      <c r="I2105" s="108" t="s">
        <v>3208</v>
      </c>
      <c r="J2105" s="108" t="s">
        <v>5933</v>
      </c>
      <c r="K2105" s="110"/>
    </row>
    <row r="2106" spans="1:11" x14ac:dyDescent="0.3">
      <c r="A2106" s="108" t="s">
        <v>69</v>
      </c>
      <c r="B2106" s="108" t="s">
        <v>548</v>
      </c>
      <c r="C2106" s="110" t="s">
        <v>5934</v>
      </c>
      <c r="D2106" s="108" t="s">
        <v>2965</v>
      </c>
      <c r="E2106" s="108"/>
      <c r="F2106" s="109">
        <v>1</v>
      </c>
      <c r="G2106" s="109">
        <v>3</v>
      </c>
      <c r="H2106" s="109" t="b">
        <v>1</v>
      </c>
      <c r="I2106" s="108" t="s">
        <v>3208</v>
      </c>
      <c r="J2106" s="108" t="s">
        <v>5935</v>
      </c>
      <c r="K2106" s="110"/>
    </row>
    <row r="2107" spans="1:11" x14ac:dyDescent="0.3">
      <c r="A2107" s="108" t="s">
        <v>69</v>
      </c>
      <c r="B2107" s="108" t="s">
        <v>548</v>
      </c>
      <c r="C2107" s="110" t="s">
        <v>5934</v>
      </c>
      <c r="D2107" s="108" t="s">
        <v>2965</v>
      </c>
      <c r="E2107" s="108"/>
      <c r="F2107" s="109">
        <v>2</v>
      </c>
      <c r="G2107" s="109">
        <v>3</v>
      </c>
      <c r="H2107" s="109" t="b">
        <v>1</v>
      </c>
      <c r="I2107" s="108" t="s">
        <v>3208</v>
      </c>
      <c r="J2107" s="108" t="s">
        <v>5936</v>
      </c>
      <c r="K2107" s="110"/>
    </row>
    <row r="2108" spans="1:11" x14ac:dyDescent="0.3">
      <c r="A2108" s="108" t="s">
        <v>69</v>
      </c>
      <c r="B2108" s="108" t="s">
        <v>548</v>
      </c>
      <c r="C2108" s="110" t="s">
        <v>5934</v>
      </c>
      <c r="D2108" s="108" t="s">
        <v>2965</v>
      </c>
      <c r="E2108" s="108"/>
      <c r="F2108" s="109">
        <v>3</v>
      </c>
      <c r="G2108" s="109">
        <v>3</v>
      </c>
      <c r="H2108" s="109" t="b">
        <v>1</v>
      </c>
      <c r="I2108" s="108" t="s">
        <v>3208</v>
      </c>
      <c r="J2108" s="108" t="s">
        <v>5937</v>
      </c>
      <c r="K2108" s="110">
        <v>1</v>
      </c>
    </row>
    <row r="2109" spans="1:11" x14ac:dyDescent="0.3">
      <c r="A2109" s="108" t="s">
        <v>69</v>
      </c>
      <c r="B2109" s="108" t="s">
        <v>1149</v>
      </c>
      <c r="C2109" s="110" t="s">
        <v>5938</v>
      </c>
      <c r="D2109" s="108" t="s">
        <v>2960</v>
      </c>
      <c r="E2109" s="108" t="s">
        <v>3207</v>
      </c>
      <c r="F2109" s="109">
        <v>1</v>
      </c>
      <c r="G2109" s="109">
        <v>5</v>
      </c>
      <c r="H2109" s="109" t="b">
        <v>1</v>
      </c>
      <c r="I2109" s="108" t="s">
        <v>3208</v>
      </c>
      <c r="J2109" s="108" t="s">
        <v>2961</v>
      </c>
      <c r="K2109" s="110"/>
    </row>
    <row r="2110" spans="1:11" x14ac:dyDescent="0.3">
      <c r="A2110" s="108" t="s">
        <v>69</v>
      </c>
      <c r="B2110" s="108" t="s">
        <v>1149</v>
      </c>
      <c r="C2110" s="110" t="s">
        <v>5938</v>
      </c>
      <c r="D2110" s="108" t="s">
        <v>2960</v>
      </c>
      <c r="E2110" s="108"/>
      <c r="F2110" s="109">
        <v>2</v>
      </c>
      <c r="G2110" s="109">
        <v>5</v>
      </c>
      <c r="H2110" s="109" t="b">
        <v>1</v>
      </c>
      <c r="I2110" s="108" t="s">
        <v>3208</v>
      </c>
      <c r="J2110" s="108" t="s">
        <v>5939</v>
      </c>
      <c r="K2110" s="110"/>
    </row>
    <row r="2111" spans="1:11" x14ac:dyDescent="0.3">
      <c r="A2111" s="108" t="s">
        <v>69</v>
      </c>
      <c r="B2111" s="108" t="s">
        <v>1149</v>
      </c>
      <c r="C2111" s="110" t="s">
        <v>5938</v>
      </c>
      <c r="D2111" s="108" t="s">
        <v>2960</v>
      </c>
      <c r="E2111" s="108"/>
      <c r="F2111" s="109">
        <v>3</v>
      </c>
      <c r="G2111" s="109">
        <v>5</v>
      </c>
      <c r="H2111" s="109" t="b">
        <v>1</v>
      </c>
      <c r="I2111" s="108" t="s">
        <v>3208</v>
      </c>
      <c r="J2111" s="108" t="s">
        <v>5940</v>
      </c>
      <c r="K2111" s="110">
        <v>1</v>
      </c>
    </row>
    <row r="2112" spans="1:11" x14ac:dyDescent="0.3">
      <c r="A2112" s="108" t="s">
        <v>69</v>
      </c>
      <c r="B2112" s="108" t="s">
        <v>1149</v>
      </c>
      <c r="C2112" s="110" t="s">
        <v>5938</v>
      </c>
      <c r="D2112" s="108" t="s">
        <v>2960</v>
      </c>
      <c r="E2112" s="108"/>
      <c r="F2112" s="109">
        <v>4</v>
      </c>
      <c r="G2112" s="109">
        <v>5</v>
      </c>
      <c r="H2112" s="109" t="b">
        <v>1</v>
      </c>
      <c r="I2112" s="108" t="s">
        <v>3208</v>
      </c>
      <c r="J2112" s="108" t="s">
        <v>5941</v>
      </c>
      <c r="K2112" s="110">
        <v>1</v>
      </c>
    </row>
    <row r="2113" spans="1:11" x14ac:dyDescent="0.3">
      <c r="A2113" s="108" t="s">
        <v>69</v>
      </c>
      <c r="B2113" s="108" t="s">
        <v>1149</v>
      </c>
      <c r="C2113" s="110" t="s">
        <v>5938</v>
      </c>
      <c r="D2113" s="108" t="s">
        <v>2960</v>
      </c>
      <c r="E2113" s="108"/>
      <c r="F2113" s="109">
        <v>5</v>
      </c>
      <c r="G2113" s="109">
        <v>5</v>
      </c>
      <c r="H2113" s="109" t="b">
        <v>1</v>
      </c>
      <c r="I2113" s="108" t="s">
        <v>3208</v>
      </c>
      <c r="J2113" s="108" t="s">
        <v>5942</v>
      </c>
      <c r="K2113" s="110"/>
    </row>
    <row r="2114" spans="1:11" x14ac:dyDescent="0.3">
      <c r="A2114" s="108" t="s">
        <v>69</v>
      </c>
      <c r="B2114" s="108" t="s">
        <v>2972</v>
      </c>
      <c r="C2114" s="110" t="s">
        <v>5943</v>
      </c>
      <c r="D2114" s="108" t="s">
        <v>2973</v>
      </c>
      <c r="E2114" s="108"/>
      <c r="F2114" s="109">
        <v>1</v>
      </c>
      <c r="G2114" s="109">
        <v>1</v>
      </c>
      <c r="H2114" s="109" t="b">
        <v>1</v>
      </c>
      <c r="I2114" s="108" t="s">
        <v>3208</v>
      </c>
      <c r="J2114" s="108" t="s">
        <v>5944</v>
      </c>
      <c r="K2114" s="110"/>
    </row>
    <row r="2115" spans="1:11" x14ac:dyDescent="0.3">
      <c r="A2115" s="108" t="s">
        <v>69</v>
      </c>
      <c r="B2115" s="108" t="s">
        <v>572</v>
      </c>
      <c r="C2115" s="110" t="s">
        <v>5945</v>
      </c>
      <c r="D2115" s="108" t="s">
        <v>950</v>
      </c>
      <c r="E2115" s="108"/>
      <c r="F2115" s="109">
        <v>1</v>
      </c>
      <c r="G2115" s="109">
        <v>2</v>
      </c>
      <c r="H2115" s="109" t="b">
        <v>1</v>
      </c>
      <c r="I2115" s="108" t="s">
        <v>3208</v>
      </c>
      <c r="J2115" s="108" t="s">
        <v>5946</v>
      </c>
      <c r="K2115" s="110"/>
    </row>
    <row r="2116" spans="1:11" x14ac:dyDescent="0.3">
      <c r="A2116" s="108" t="s">
        <v>69</v>
      </c>
      <c r="B2116" s="108" t="s">
        <v>572</v>
      </c>
      <c r="C2116" s="110" t="s">
        <v>5945</v>
      </c>
      <c r="D2116" s="108" t="s">
        <v>950</v>
      </c>
      <c r="E2116" s="108"/>
      <c r="F2116" s="109">
        <v>2</v>
      </c>
      <c r="G2116" s="109">
        <v>2</v>
      </c>
      <c r="H2116" s="109" t="b">
        <v>1</v>
      </c>
      <c r="I2116" s="108" t="s">
        <v>3208</v>
      </c>
      <c r="J2116" s="108" t="s">
        <v>5947</v>
      </c>
      <c r="K2116" s="110"/>
    </row>
    <row r="2117" spans="1:11" x14ac:dyDescent="0.3">
      <c r="A2117" s="108" t="s">
        <v>69</v>
      </c>
      <c r="B2117" s="108" t="s">
        <v>1095</v>
      </c>
      <c r="C2117" s="110" t="s">
        <v>5948</v>
      </c>
      <c r="D2117" s="108" t="s">
        <v>2968</v>
      </c>
      <c r="E2117" s="108"/>
      <c r="F2117" s="109">
        <v>1</v>
      </c>
      <c r="G2117" s="109">
        <v>2</v>
      </c>
      <c r="H2117" s="109" t="b">
        <v>1</v>
      </c>
      <c r="I2117" s="108" t="s">
        <v>3208</v>
      </c>
      <c r="J2117" s="108" t="s">
        <v>5949</v>
      </c>
      <c r="K2117" s="110"/>
    </row>
    <row r="2118" spans="1:11" x14ac:dyDescent="0.3">
      <c r="A2118" s="108" t="s">
        <v>69</v>
      </c>
      <c r="B2118" s="108" t="s">
        <v>1095</v>
      </c>
      <c r="C2118" s="110" t="s">
        <v>5948</v>
      </c>
      <c r="D2118" s="108" t="s">
        <v>2968</v>
      </c>
      <c r="E2118" s="108"/>
      <c r="F2118" s="109">
        <v>2</v>
      </c>
      <c r="G2118" s="109">
        <v>2</v>
      </c>
      <c r="H2118" s="109" t="b">
        <v>1</v>
      </c>
      <c r="I2118" s="108" t="s">
        <v>3208</v>
      </c>
      <c r="J2118" s="108" t="s">
        <v>5950</v>
      </c>
      <c r="K2118" s="110"/>
    </row>
    <row r="2119" spans="1:11" x14ac:dyDescent="0.3">
      <c r="A2119" s="108" t="s">
        <v>69</v>
      </c>
      <c r="B2119" s="108" t="s">
        <v>533</v>
      </c>
      <c r="C2119" s="110" t="s">
        <v>5951</v>
      </c>
      <c r="D2119" s="108" t="s">
        <v>2975</v>
      </c>
      <c r="E2119" s="108" t="s">
        <v>3207</v>
      </c>
      <c r="F2119" s="109">
        <v>1</v>
      </c>
      <c r="G2119" s="109">
        <v>1</v>
      </c>
      <c r="H2119" s="109" t="b">
        <v>1</v>
      </c>
      <c r="I2119" s="108" t="s">
        <v>3208</v>
      </c>
      <c r="J2119" s="108" t="s">
        <v>2976</v>
      </c>
      <c r="K2119" s="110"/>
    </row>
    <row r="2120" spans="1:11" x14ac:dyDescent="0.3">
      <c r="A2120" s="108" t="s">
        <v>69</v>
      </c>
      <c r="B2120" s="108" t="s">
        <v>544</v>
      </c>
      <c r="C2120" s="110" t="s">
        <v>5952</v>
      </c>
      <c r="D2120" s="108" t="s">
        <v>2977</v>
      </c>
      <c r="E2120" s="108"/>
      <c r="F2120" s="109">
        <v>1</v>
      </c>
      <c r="G2120" s="109">
        <v>1</v>
      </c>
      <c r="H2120" s="109" t="b">
        <v>1</v>
      </c>
      <c r="I2120" s="108" t="s">
        <v>3208</v>
      </c>
      <c r="J2120" s="108" t="s">
        <v>5953</v>
      </c>
      <c r="K2120" s="110"/>
    </row>
    <row r="2121" spans="1:11" x14ac:dyDescent="0.3">
      <c r="A2121" s="108" t="s">
        <v>69</v>
      </c>
      <c r="B2121" s="108" t="s">
        <v>2966</v>
      </c>
      <c r="C2121" s="110" t="s">
        <v>5954</v>
      </c>
      <c r="D2121" s="108" t="s">
        <v>2967</v>
      </c>
      <c r="E2121" s="108"/>
      <c r="F2121" s="109">
        <v>1</v>
      </c>
      <c r="G2121" s="109">
        <v>2</v>
      </c>
      <c r="H2121" s="109" t="b">
        <v>1</v>
      </c>
      <c r="I2121" s="108" t="s">
        <v>3208</v>
      </c>
      <c r="J2121" s="108" t="s">
        <v>5955</v>
      </c>
      <c r="K2121" s="110"/>
    </row>
    <row r="2122" spans="1:11" x14ac:dyDescent="0.3">
      <c r="A2122" s="108" t="s">
        <v>69</v>
      </c>
      <c r="B2122" s="108" t="s">
        <v>2966</v>
      </c>
      <c r="C2122" s="110" t="s">
        <v>5954</v>
      </c>
      <c r="D2122" s="108" t="s">
        <v>2967</v>
      </c>
      <c r="E2122" s="108"/>
      <c r="F2122" s="109">
        <v>2</v>
      </c>
      <c r="G2122" s="109">
        <v>2</v>
      </c>
      <c r="H2122" s="109" t="b">
        <v>1</v>
      </c>
      <c r="I2122" s="108" t="s">
        <v>3208</v>
      </c>
      <c r="J2122" s="108" t="s">
        <v>5956</v>
      </c>
      <c r="K2122" s="110"/>
    </row>
    <row r="2123" spans="1:11" x14ac:dyDescent="0.3">
      <c r="A2123" s="108" t="s">
        <v>69</v>
      </c>
      <c r="B2123" s="108" t="s">
        <v>2962</v>
      </c>
      <c r="C2123" s="110" t="s">
        <v>5957</v>
      </c>
      <c r="D2123" s="108" t="s">
        <v>2963</v>
      </c>
      <c r="E2123" s="108" t="s">
        <v>3207</v>
      </c>
      <c r="F2123" s="109">
        <v>1</v>
      </c>
      <c r="G2123" s="109">
        <v>4</v>
      </c>
      <c r="H2123" s="109" t="b">
        <v>1</v>
      </c>
      <c r="I2123" s="108" t="s">
        <v>3208</v>
      </c>
      <c r="J2123" s="108" t="s">
        <v>2964</v>
      </c>
      <c r="K2123" s="110"/>
    </row>
    <row r="2124" spans="1:11" x14ac:dyDescent="0.3">
      <c r="A2124" s="108" t="s">
        <v>69</v>
      </c>
      <c r="B2124" s="108" t="s">
        <v>2962</v>
      </c>
      <c r="C2124" s="110" t="s">
        <v>5957</v>
      </c>
      <c r="D2124" s="108" t="s">
        <v>2963</v>
      </c>
      <c r="E2124" s="108"/>
      <c r="F2124" s="109">
        <v>2</v>
      </c>
      <c r="G2124" s="109">
        <v>4</v>
      </c>
      <c r="H2124" s="109" t="b">
        <v>1</v>
      </c>
      <c r="I2124" s="108" t="s">
        <v>3208</v>
      </c>
      <c r="J2124" s="108" t="s">
        <v>5958</v>
      </c>
      <c r="K2124" s="110">
        <v>1</v>
      </c>
    </row>
    <row r="2125" spans="1:11" x14ac:dyDescent="0.3">
      <c r="A2125" s="108" t="s">
        <v>69</v>
      </c>
      <c r="B2125" s="108" t="s">
        <v>2962</v>
      </c>
      <c r="C2125" s="110" t="s">
        <v>5957</v>
      </c>
      <c r="D2125" s="108" t="s">
        <v>2963</v>
      </c>
      <c r="E2125" s="108"/>
      <c r="F2125" s="109">
        <v>3</v>
      </c>
      <c r="G2125" s="109">
        <v>4</v>
      </c>
      <c r="H2125" s="109" t="b">
        <v>1</v>
      </c>
      <c r="I2125" s="108" t="s">
        <v>3208</v>
      </c>
      <c r="J2125" s="108" t="s">
        <v>5959</v>
      </c>
      <c r="K2125" s="110"/>
    </row>
    <row r="2126" spans="1:11" x14ac:dyDescent="0.3">
      <c r="A2126" s="108" t="s">
        <v>69</v>
      </c>
      <c r="B2126" s="108" t="s">
        <v>2962</v>
      </c>
      <c r="C2126" s="110" t="s">
        <v>5957</v>
      </c>
      <c r="D2126" s="108" t="s">
        <v>2963</v>
      </c>
      <c r="E2126" s="108"/>
      <c r="F2126" s="109">
        <v>4</v>
      </c>
      <c r="G2126" s="109">
        <v>4</v>
      </c>
      <c r="H2126" s="109" t="b">
        <v>1</v>
      </c>
      <c r="I2126" s="108" t="s">
        <v>3208</v>
      </c>
      <c r="J2126" s="108" t="s">
        <v>5960</v>
      </c>
      <c r="K2126" s="110">
        <v>1</v>
      </c>
    </row>
    <row r="2127" spans="1:11" x14ac:dyDescent="0.3">
      <c r="A2127" s="108" t="s">
        <v>69</v>
      </c>
      <c r="B2127" s="108" t="s">
        <v>772</v>
      </c>
      <c r="C2127" s="110" t="s">
        <v>5961</v>
      </c>
      <c r="D2127" s="108" t="s">
        <v>2969</v>
      </c>
      <c r="E2127" s="108" t="s">
        <v>3207</v>
      </c>
      <c r="F2127" s="109">
        <v>1</v>
      </c>
      <c r="G2127" s="109">
        <v>2</v>
      </c>
      <c r="H2127" s="109" t="b">
        <v>1</v>
      </c>
      <c r="I2127" s="108" t="s">
        <v>3208</v>
      </c>
      <c r="J2127" s="108" t="s">
        <v>2970</v>
      </c>
      <c r="K2127" s="110"/>
    </row>
    <row r="2128" spans="1:11" x14ac:dyDescent="0.3">
      <c r="A2128" s="108" t="s">
        <v>69</v>
      </c>
      <c r="B2128" s="108" t="s">
        <v>772</v>
      </c>
      <c r="C2128" s="110" t="s">
        <v>5961</v>
      </c>
      <c r="D2128" s="108" t="s">
        <v>2969</v>
      </c>
      <c r="E2128" s="108"/>
      <c r="F2128" s="109">
        <v>2</v>
      </c>
      <c r="G2128" s="109">
        <v>2</v>
      </c>
      <c r="H2128" s="109" t="b">
        <v>1</v>
      </c>
      <c r="I2128" s="108" t="s">
        <v>3208</v>
      </c>
      <c r="J2128" s="108" t="s">
        <v>5962</v>
      </c>
      <c r="K2128" s="110"/>
    </row>
    <row r="2129" spans="1:11" x14ac:dyDescent="0.3">
      <c r="A2129" s="108" t="s">
        <v>69</v>
      </c>
      <c r="B2129" s="108" t="s">
        <v>546</v>
      </c>
      <c r="C2129" s="110" t="s">
        <v>5963</v>
      </c>
      <c r="D2129" s="108" t="s">
        <v>547</v>
      </c>
      <c r="E2129" s="108"/>
      <c r="F2129" s="109">
        <v>1</v>
      </c>
      <c r="G2129" s="109">
        <v>1</v>
      </c>
      <c r="H2129" s="109" t="b">
        <v>1</v>
      </c>
      <c r="I2129" s="108" t="s">
        <v>3208</v>
      </c>
      <c r="J2129" s="108" t="s">
        <v>5964</v>
      </c>
      <c r="K2129" s="110"/>
    </row>
    <row r="2130" spans="1:11" x14ac:dyDescent="0.3">
      <c r="A2130" s="108" t="s">
        <v>70</v>
      </c>
      <c r="B2130" s="108" t="s">
        <v>805</v>
      </c>
      <c r="C2130" s="110" t="s">
        <v>5965</v>
      </c>
      <c r="D2130" s="108" t="s">
        <v>2990</v>
      </c>
      <c r="E2130" s="108"/>
      <c r="F2130" s="109">
        <v>1</v>
      </c>
      <c r="G2130" s="109">
        <v>2</v>
      </c>
      <c r="H2130" s="109" t="b">
        <v>1</v>
      </c>
      <c r="I2130" s="108" t="s">
        <v>3208</v>
      </c>
      <c r="J2130" s="108" t="s">
        <v>5966</v>
      </c>
      <c r="K2130" s="110"/>
    </row>
    <row r="2131" spans="1:11" x14ac:dyDescent="0.3">
      <c r="A2131" s="108" t="s">
        <v>70</v>
      </c>
      <c r="B2131" s="108" t="s">
        <v>805</v>
      </c>
      <c r="C2131" s="110" t="s">
        <v>5965</v>
      </c>
      <c r="D2131" s="108" t="s">
        <v>2990</v>
      </c>
      <c r="E2131" s="108"/>
      <c r="F2131" s="109">
        <v>2</v>
      </c>
      <c r="G2131" s="109">
        <v>2</v>
      </c>
      <c r="H2131" s="109" t="b">
        <v>1</v>
      </c>
      <c r="I2131" s="108" t="s">
        <v>3208</v>
      </c>
      <c r="J2131" s="108" t="s">
        <v>5967</v>
      </c>
      <c r="K2131" s="110"/>
    </row>
    <row r="2132" spans="1:11" x14ac:dyDescent="0.3">
      <c r="A2132" s="108" t="s">
        <v>70</v>
      </c>
      <c r="B2132" s="108" t="s">
        <v>585</v>
      </c>
      <c r="C2132" s="110" t="s">
        <v>5968</v>
      </c>
      <c r="D2132" s="108" t="s">
        <v>2997</v>
      </c>
      <c r="E2132" s="108"/>
      <c r="F2132" s="109">
        <v>1</v>
      </c>
      <c r="G2132" s="109">
        <v>1</v>
      </c>
      <c r="H2132" s="109" t="b">
        <v>1</v>
      </c>
      <c r="I2132" s="108" t="s">
        <v>3208</v>
      </c>
      <c r="J2132" s="108" t="s">
        <v>5969</v>
      </c>
      <c r="K2132" s="110"/>
    </row>
    <row r="2133" spans="1:11" x14ac:dyDescent="0.3">
      <c r="A2133" s="108" t="s">
        <v>70</v>
      </c>
      <c r="B2133" s="108" t="s">
        <v>730</v>
      </c>
      <c r="C2133" s="110" t="s">
        <v>5970</v>
      </c>
      <c r="D2133" s="108" t="s">
        <v>2991</v>
      </c>
      <c r="E2133" s="108" t="s">
        <v>3207</v>
      </c>
      <c r="F2133" s="109">
        <v>1</v>
      </c>
      <c r="G2133" s="109">
        <v>2</v>
      </c>
      <c r="H2133" s="109" t="b">
        <v>1</v>
      </c>
      <c r="I2133" s="108" t="s">
        <v>3208</v>
      </c>
      <c r="J2133" s="108" t="s">
        <v>2992</v>
      </c>
      <c r="K2133" s="110"/>
    </row>
    <row r="2134" spans="1:11" x14ac:dyDescent="0.3">
      <c r="A2134" s="108" t="s">
        <v>70</v>
      </c>
      <c r="B2134" s="108" t="s">
        <v>730</v>
      </c>
      <c r="C2134" s="110" t="s">
        <v>5970</v>
      </c>
      <c r="D2134" s="108" t="s">
        <v>2991</v>
      </c>
      <c r="E2134" s="108"/>
      <c r="F2134" s="109">
        <v>2</v>
      </c>
      <c r="G2134" s="109">
        <v>2</v>
      </c>
      <c r="H2134" s="109" t="b">
        <v>1</v>
      </c>
      <c r="I2134" s="108" t="s">
        <v>3208</v>
      </c>
      <c r="J2134" s="108" t="s">
        <v>5971</v>
      </c>
      <c r="K2134" s="110">
        <v>1</v>
      </c>
    </row>
    <row r="2135" spans="1:11" x14ac:dyDescent="0.3">
      <c r="A2135" s="108" t="s">
        <v>70</v>
      </c>
      <c r="B2135" s="108" t="s">
        <v>1095</v>
      </c>
      <c r="C2135" s="110" t="s">
        <v>5972</v>
      </c>
      <c r="D2135" s="108" t="s">
        <v>2993</v>
      </c>
      <c r="E2135" s="108" t="s">
        <v>3207</v>
      </c>
      <c r="F2135" s="109">
        <v>1</v>
      </c>
      <c r="G2135" s="109">
        <v>2</v>
      </c>
      <c r="H2135" s="109" t="b">
        <v>1</v>
      </c>
      <c r="I2135" s="108" t="s">
        <v>3208</v>
      </c>
      <c r="J2135" s="108" t="s">
        <v>2994</v>
      </c>
      <c r="K2135" s="110"/>
    </row>
    <row r="2136" spans="1:11" x14ac:dyDescent="0.3">
      <c r="A2136" s="108" t="s">
        <v>70</v>
      </c>
      <c r="B2136" s="108" t="s">
        <v>1095</v>
      </c>
      <c r="C2136" s="110" t="s">
        <v>5972</v>
      </c>
      <c r="D2136" s="108" t="s">
        <v>2993</v>
      </c>
      <c r="E2136" s="108"/>
      <c r="F2136" s="109">
        <v>2</v>
      </c>
      <c r="G2136" s="109">
        <v>2</v>
      </c>
      <c r="H2136" s="109" t="b">
        <v>1</v>
      </c>
      <c r="I2136" s="108" t="s">
        <v>3208</v>
      </c>
      <c r="J2136" s="108" t="s">
        <v>5973</v>
      </c>
      <c r="K2136" s="110">
        <v>1</v>
      </c>
    </row>
    <row r="2137" spans="1:11" x14ac:dyDescent="0.3">
      <c r="A2137" s="108" t="s">
        <v>70</v>
      </c>
      <c r="B2137" s="108" t="s">
        <v>579</v>
      </c>
      <c r="C2137" s="110" t="s">
        <v>5974</v>
      </c>
      <c r="D2137" s="108" t="s">
        <v>2995</v>
      </c>
      <c r="E2137" s="108" t="s">
        <v>3207</v>
      </c>
      <c r="F2137" s="109">
        <v>1</v>
      </c>
      <c r="G2137" s="109">
        <v>2</v>
      </c>
      <c r="H2137" s="109" t="b">
        <v>1</v>
      </c>
      <c r="I2137" s="108" t="s">
        <v>3208</v>
      </c>
      <c r="J2137" s="108" t="s">
        <v>2996</v>
      </c>
      <c r="K2137" s="110">
        <v>1</v>
      </c>
    </row>
    <row r="2138" spans="1:11" x14ac:dyDescent="0.3">
      <c r="A2138" s="108" t="s">
        <v>70</v>
      </c>
      <c r="B2138" s="108" t="s">
        <v>579</v>
      </c>
      <c r="C2138" s="110" t="s">
        <v>5974</v>
      </c>
      <c r="D2138" s="108" t="s">
        <v>2995</v>
      </c>
      <c r="E2138" s="108"/>
      <c r="F2138" s="109">
        <v>2</v>
      </c>
      <c r="G2138" s="109">
        <v>2</v>
      </c>
      <c r="H2138" s="109" t="b">
        <v>1</v>
      </c>
      <c r="I2138" s="108" t="s">
        <v>3208</v>
      </c>
      <c r="J2138" s="108" t="s">
        <v>5975</v>
      </c>
      <c r="K2138" s="110"/>
    </row>
    <row r="2139" spans="1:11" x14ac:dyDescent="0.3">
      <c r="A2139" s="108" t="s">
        <v>70</v>
      </c>
      <c r="B2139" s="108" t="s">
        <v>514</v>
      </c>
      <c r="C2139" s="110" t="s">
        <v>5976</v>
      </c>
      <c r="D2139" s="108" t="s">
        <v>2988</v>
      </c>
      <c r="E2139" s="108" t="s">
        <v>3207</v>
      </c>
      <c r="F2139" s="109">
        <v>1</v>
      </c>
      <c r="G2139" s="109">
        <v>7</v>
      </c>
      <c r="H2139" s="109" t="b">
        <v>1</v>
      </c>
      <c r="I2139" s="108" t="s">
        <v>3208</v>
      </c>
      <c r="J2139" s="108" t="s">
        <v>2989</v>
      </c>
      <c r="K2139" s="110"/>
    </row>
    <row r="2140" spans="1:11" x14ac:dyDescent="0.3">
      <c r="A2140" s="108" t="s">
        <v>70</v>
      </c>
      <c r="B2140" s="108" t="s">
        <v>514</v>
      </c>
      <c r="C2140" s="110" t="s">
        <v>5976</v>
      </c>
      <c r="D2140" s="108" t="s">
        <v>2988</v>
      </c>
      <c r="E2140" s="108"/>
      <c r="F2140" s="109">
        <v>2</v>
      </c>
      <c r="G2140" s="109">
        <v>7</v>
      </c>
      <c r="H2140" s="109" t="b">
        <v>1</v>
      </c>
      <c r="I2140" s="108" t="s">
        <v>3208</v>
      </c>
      <c r="J2140" s="108" t="s">
        <v>5977</v>
      </c>
      <c r="K2140" s="110">
        <v>1</v>
      </c>
    </row>
    <row r="2141" spans="1:11" x14ac:dyDescent="0.3">
      <c r="A2141" s="108" t="s">
        <v>70</v>
      </c>
      <c r="B2141" s="108" t="s">
        <v>514</v>
      </c>
      <c r="C2141" s="110" t="s">
        <v>5976</v>
      </c>
      <c r="D2141" s="108" t="s">
        <v>2988</v>
      </c>
      <c r="E2141" s="108"/>
      <c r="F2141" s="109">
        <v>3</v>
      </c>
      <c r="G2141" s="109">
        <v>7</v>
      </c>
      <c r="H2141" s="109" t="b">
        <v>1</v>
      </c>
      <c r="I2141" s="108" t="s">
        <v>3208</v>
      </c>
      <c r="J2141" s="108" t="s">
        <v>5978</v>
      </c>
      <c r="K2141" s="110"/>
    </row>
    <row r="2142" spans="1:11" x14ac:dyDescent="0.3">
      <c r="A2142" s="108" t="s">
        <v>70</v>
      </c>
      <c r="B2142" s="108" t="s">
        <v>514</v>
      </c>
      <c r="C2142" s="110" t="s">
        <v>5976</v>
      </c>
      <c r="D2142" s="108" t="s">
        <v>2988</v>
      </c>
      <c r="E2142" s="108"/>
      <c r="F2142" s="109">
        <v>4</v>
      </c>
      <c r="G2142" s="109">
        <v>7</v>
      </c>
      <c r="H2142" s="109" t="b">
        <v>1</v>
      </c>
      <c r="I2142" s="108" t="s">
        <v>3208</v>
      </c>
      <c r="J2142" s="108" t="s">
        <v>5979</v>
      </c>
      <c r="K2142" s="110">
        <v>1</v>
      </c>
    </row>
    <row r="2143" spans="1:11" x14ac:dyDescent="0.3">
      <c r="A2143" s="108" t="s">
        <v>70</v>
      </c>
      <c r="B2143" s="108" t="s">
        <v>514</v>
      </c>
      <c r="C2143" s="110" t="s">
        <v>5976</v>
      </c>
      <c r="D2143" s="108" t="s">
        <v>2988</v>
      </c>
      <c r="E2143" s="108"/>
      <c r="F2143" s="109">
        <v>5</v>
      </c>
      <c r="G2143" s="109">
        <v>7</v>
      </c>
      <c r="H2143" s="109" t="b">
        <v>1</v>
      </c>
      <c r="I2143" s="108" t="s">
        <v>3208</v>
      </c>
      <c r="J2143" s="108" t="s">
        <v>5980</v>
      </c>
      <c r="K2143" s="110"/>
    </row>
    <row r="2144" spans="1:11" x14ac:dyDescent="0.3">
      <c r="A2144" s="108" t="s">
        <v>70</v>
      </c>
      <c r="B2144" s="108" t="s">
        <v>514</v>
      </c>
      <c r="C2144" s="110" t="s">
        <v>5976</v>
      </c>
      <c r="D2144" s="108" t="s">
        <v>2988</v>
      </c>
      <c r="E2144" s="108"/>
      <c r="F2144" s="109">
        <v>6</v>
      </c>
      <c r="G2144" s="109">
        <v>7</v>
      </c>
      <c r="H2144" s="109" t="b">
        <v>1</v>
      </c>
      <c r="I2144" s="108" t="s">
        <v>3208</v>
      </c>
      <c r="J2144" s="108" t="s">
        <v>5981</v>
      </c>
      <c r="K2144" s="110"/>
    </row>
    <row r="2145" spans="1:11" x14ac:dyDescent="0.3">
      <c r="A2145" s="108" t="s">
        <v>70</v>
      </c>
      <c r="B2145" s="108" t="s">
        <v>514</v>
      </c>
      <c r="C2145" s="110" t="s">
        <v>5976</v>
      </c>
      <c r="D2145" s="108" t="s">
        <v>2988</v>
      </c>
      <c r="E2145" s="108"/>
      <c r="F2145" s="109">
        <v>7</v>
      </c>
      <c r="G2145" s="109">
        <v>7</v>
      </c>
      <c r="H2145" s="109" t="b">
        <v>1</v>
      </c>
      <c r="I2145" s="108" t="s">
        <v>3208</v>
      </c>
      <c r="J2145" s="108" t="s">
        <v>5982</v>
      </c>
      <c r="K2145" s="110"/>
    </row>
    <row r="2146" spans="1:11" x14ac:dyDescent="0.3">
      <c r="A2146" s="108" t="s">
        <v>3004</v>
      </c>
      <c r="B2146" s="108" t="s">
        <v>567</v>
      </c>
      <c r="C2146" s="110" t="s">
        <v>5983</v>
      </c>
      <c r="D2146" s="108" t="s">
        <v>3007</v>
      </c>
      <c r="E2146" s="108" t="s">
        <v>3207</v>
      </c>
      <c r="F2146" s="109">
        <v>1</v>
      </c>
      <c r="G2146" s="109">
        <v>3</v>
      </c>
      <c r="H2146" s="109" t="b">
        <v>1</v>
      </c>
      <c r="I2146" s="108" t="s">
        <v>3208</v>
      </c>
      <c r="J2146" s="108" t="s">
        <v>3008</v>
      </c>
      <c r="K2146" s="110"/>
    </row>
    <row r="2147" spans="1:11" x14ac:dyDescent="0.3">
      <c r="A2147" s="108" t="s">
        <v>3004</v>
      </c>
      <c r="B2147" s="108" t="s">
        <v>567</v>
      </c>
      <c r="C2147" s="110" t="s">
        <v>5983</v>
      </c>
      <c r="D2147" s="108" t="s">
        <v>3007</v>
      </c>
      <c r="E2147" s="108"/>
      <c r="F2147" s="109">
        <v>2</v>
      </c>
      <c r="G2147" s="109">
        <v>3</v>
      </c>
      <c r="H2147" s="109" t="b">
        <v>1</v>
      </c>
      <c r="I2147" s="108" t="s">
        <v>3208</v>
      </c>
      <c r="J2147" s="108" t="s">
        <v>5984</v>
      </c>
      <c r="K2147" s="110">
        <v>1</v>
      </c>
    </row>
    <row r="2148" spans="1:11" x14ac:dyDescent="0.3">
      <c r="A2148" s="108" t="s">
        <v>3004</v>
      </c>
      <c r="B2148" s="108" t="s">
        <v>567</v>
      </c>
      <c r="C2148" s="110" t="s">
        <v>5983</v>
      </c>
      <c r="D2148" s="108" t="s">
        <v>3007</v>
      </c>
      <c r="E2148" s="108"/>
      <c r="F2148" s="109">
        <v>3</v>
      </c>
      <c r="G2148" s="109">
        <v>3</v>
      </c>
      <c r="H2148" s="109" t="b">
        <v>1</v>
      </c>
      <c r="I2148" s="108" t="s">
        <v>3208</v>
      </c>
      <c r="J2148" s="108" t="s">
        <v>5985</v>
      </c>
      <c r="K2148" s="110"/>
    </row>
    <row r="2149" spans="1:11" x14ac:dyDescent="0.3">
      <c r="A2149" s="108" t="s">
        <v>3004</v>
      </c>
      <c r="B2149" s="108" t="s">
        <v>503</v>
      </c>
      <c r="C2149" s="110" t="s">
        <v>5986</v>
      </c>
      <c r="D2149" s="108" t="s">
        <v>3011</v>
      </c>
      <c r="E2149" s="108" t="s">
        <v>3207</v>
      </c>
      <c r="F2149" s="109">
        <v>1</v>
      </c>
      <c r="G2149" s="109">
        <v>1</v>
      </c>
      <c r="H2149" s="109" t="b">
        <v>1</v>
      </c>
      <c r="I2149" s="108" t="s">
        <v>3208</v>
      </c>
      <c r="J2149" s="108" t="s">
        <v>3012</v>
      </c>
      <c r="K2149" s="110"/>
    </row>
    <row r="2150" spans="1:11" x14ac:dyDescent="0.3">
      <c r="A2150" s="108" t="s">
        <v>3004</v>
      </c>
      <c r="B2150" s="108" t="s">
        <v>514</v>
      </c>
      <c r="C2150" s="110" t="s">
        <v>5987</v>
      </c>
      <c r="D2150" s="108" t="s">
        <v>3009</v>
      </c>
      <c r="E2150" s="108" t="s">
        <v>3207</v>
      </c>
      <c r="F2150" s="109">
        <v>1</v>
      </c>
      <c r="G2150" s="109">
        <v>1</v>
      </c>
      <c r="H2150" s="109" t="b">
        <v>1</v>
      </c>
      <c r="I2150" s="108" t="s">
        <v>3208</v>
      </c>
      <c r="J2150" s="108" t="s">
        <v>3010</v>
      </c>
      <c r="K2150" s="110"/>
    </row>
    <row r="2151" spans="1:11" x14ac:dyDescent="0.3">
      <c r="A2151" s="108" t="s">
        <v>3004</v>
      </c>
      <c r="B2151" s="108" t="s">
        <v>518</v>
      </c>
      <c r="C2151" s="110" t="s">
        <v>5988</v>
      </c>
      <c r="D2151" s="108" t="s">
        <v>3005</v>
      </c>
      <c r="E2151" s="108" t="s">
        <v>3207</v>
      </c>
      <c r="F2151" s="109">
        <v>1</v>
      </c>
      <c r="G2151" s="109">
        <v>4</v>
      </c>
      <c r="H2151" s="109" t="b">
        <v>1</v>
      </c>
      <c r="I2151" s="108" t="s">
        <v>3208</v>
      </c>
      <c r="J2151" s="108" t="s">
        <v>3006</v>
      </c>
      <c r="K2151" s="110"/>
    </row>
    <row r="2152" spans="1:11" x14ac:dyDescent="0.3">
      <c r="A2152" s="108" t="s">
        <v>3004</v>
      </c>
      <c r="B2152" s="108" t="s">
        <v>518</v>
      </c>
      <c r="C2152" s="110" t="s">
        <v>5988</v>
      </c>
      <c r="D2152" s="108" t="s">
        <v>3005</v>
      </c>
      <c r="E2152" s="108"/>
      <c r="F2152" s="109">
        <v>2</v>
      </c>
      <c r="G2152" s="109">
        <v>4</v>
      </c>
      <c r="H2152" s="109" t="b">
        <v>1</v>
      </c>
      <c r="I2152" s="108" t="s">
        <v>3208</v>
      </c>
      <c r="J2152" s="108" t="s">
        <v>5989</v>
      </c>
      <c r="K2152" s="110"/>
    </row>
    <row r="2153" spans="1:11" x14ac:dyDescent="0.3">
      <c r="A2153" s="108" t="s">
        <v>3004</v>
      </c>
      <c r="B2153" s="108" t="s">
        <v>518</v>
      </c>
      <c r="C2153" s="110" t="s">
        <v>5988</v>
      </c>
      <c r="D2153" s="108" t="s">
        <v>3005</v>
      </c>
      <c r="E2153" s="108"/>
      <c r="F2153" s="109">
        <v>3</v>
      </c>
      <c r="G2153" s="109">
        <v>4</v>
      </c>
      <c r="H2153" s="109" t="b">
        <v>1</v>
      </c>
      <c r="I2153" s="108" t="s">
        <v>3208</v>
      </c>
      <c r="J2153" s="108" t="s">
        <v>5990</v>
      </c>
      <c r="K2153" s="110"/>
    </row>
    <row r="2154" spans="1:11" x14ac:dyDescent="0.3">
      <c r="A2154" s="108" t="s">
        <v>3004</v>
      </c>
      <c r="B2154" s="108" t="s">
        <v>518</v>
      </c>
      <c r="C2154" s="110" t="s">
        <v>5988</v>
      </c>
      <c r="D2154" s="108" t="s">
        <v>3005</v>
      </c>
      <c r="E2154" s="108"/>
      <c r="F2154" s="109">
        <v>4</v>
      </c>
      <c r="G2154" s="109">
        <v>4</v>
      </c>
      <c r="H2154" s="109" t="b">
        <v>1</v>
      </c>
      <c r="I2154" s="108" t="s">
        <v>3208</v>
      </c>
      <c r="J2154" s="108" t="s">
        <v>5991</v>
      </c>
      <c r="K2154" s="110"/>
    </row>
    <row r="2155" spans="1:11" x14ac:dyDescent="0.3">
      <c r="A2155" s="108" t="s">
        <v>71</v>
      </c>
      <c r="B2155" s="108" t="s">
        <v>1460</v>
      </c>
      <c r="C2155" s="110" t="s">
        <v>5992</v>
      </c>
      <c r="D2155" s="108" t="s">
        <v>3018</v>
      </c>
      <c r="E2155" s="108" t="s">
        <v>3207</v>
      </c>
      <c r="F2155" s="109">
        <v>1</v>
      </c>
      <c r="G2155" s="109">
        <v>2</v>
      </c>
      <c r="H2155" s="109" t="b">
        <v>1</v>
      </c>
      <c r="I2155" s="108" t="s">
        <v>3208</v>
      </c>
      <c r="J2155" s="108" t="s">
        <v>3019</v>
      </c>
      <c r="K2155" s="110"/>
    </row>
    <row r="2156" spans="1:11" x14ac:dyDescent="0.3">
      <c r="A2156" s="108" t="s">
        <v>71</v>
      </c>
      <c r="B2156" s="108" t="s">
        <v>1460</v>
      </c>
      <c r="C2156" s="110" t="s">
        <v>5992</v>
      </c>
      <c r="D2156" s="108" t="s">
        <v>3018</v>
      </c>
      <c r="E2156" s="108"/>
      <c r="F2156" s="109">
        <v>2</v>
      </c>
      <c r="G2156" s="109">
        <v>2</v>
      </c>
      <c r="H2156" s="109" t="b">
        <v>1</v>
      </c>
      <c r="I2156" s="108" t="s">
        <v>3208</v>
      </c>
      <c r="J2156" s="108" t="s">
        <v>5993</v>
      </c>
      <c r="K2156" s="110"/>
    </row>
    <row r="2157" spans="1:11" x14ac:dyDescent="0.3">
      <c r="A2157" s="108" t="s">
        <v>71</v>
      </c>
      <c r="B2157" s="108" t="s">
        <v>3016</v>
      </c>
      <c r="C2157" s="110" t="s">
        <v>5994</v>
      </c>
      <c r="D2157" s="108" t="s">
        <v>3017</v>
      </c>
      <c r="E2157" s="108"/>
      <c r="F2157" s="109">
        <v>1</v>
      </c>
      <c r="G2157" s="109">
        <v>4</v>
      </c>
      <c r="H2157" s="109" t="b">
        <v>1</v>
      </c>
      <c r="I2157" s="108" t="s">
        <v>3208</v>
      </c>
      <c r="J2157" s="108" t="s">
        <v>5995</v>
      </c>
      <c r="K2157" s="110"/>
    </row>
    <row r="2158" spans="1:11" x14ac:dyDescent="0.3">
      <c r="A2158" s="108" t="s">
        <v>71</v>
      </c>
      <c r="B2158" s="108" t="s">
        <v>3016</v>
      </c>
      <c r="C2158" s="110" t="s">
        <v>5994</v>
      </c>
      <c r="D2158" s="108" t="s">
        <v>3017</v>
      </c>
      <c r="E2158" s="108"/>
      <c r="F2158" s="109">
        <v>2</v>
      </c>
      <c r="G2158" s="109">
        <v>4</v>
      </c>
      <c r="H2158" s="109" t="b">
        <v>1</v>
      </c>
      <c r="I2158" s="108" t="s">
        <v>3208</v>
      </c>
      <c r="J2158" s="108" t="s">
        <v>963</v>
      </c>
      <c r="K2158" s="110"/>
    </row>
    <row r="2159" spans="1:11" x14ac:dyDescent="0.3">
      <c r="A2159" s="108" t="s">
        <v>71</v>
      </c>
      <c r="B2159" s="108" t="s">
        <v>3016</v>
      </c>
      <c r="C2159" s="110" t="s">
        <v>5994</v>
      </c>
      <c r="D2159" s="108" t="s">
        <v>3017</v>
      </c>
      <c r="E2159" s="108"/>
      <c r="F2159" s="109">
        <v>3</v>
      </c>
      <c r="G2159" s="109">
        <v>4</v>
      </c>
      <c r="H2159" s="109" t="b">
        <v>1</v>
      </c>
      <c r="I2159" s="108" t="s">
        <v>3208</v>
      </c>
      <c r="J2159" s="108" t="s">
        <v>5996</v>
      </c>
      <c r="K2159" s="110"/>
    </row>
    <row r="2160" spans="1:11" x14ac:dyDescent="0.3">
      <c r="A2160" s="108" t="s">
        <v>71</v>
      </c>
      <c r="B2160" s="108" t="s">
        <v>3016</v>
      </c>
      <c r="C2160" s="110" t="s">
        <v>5994</v>
      </c>
      <c r="D2160" s="108" t="s">
        <v>3017</v>
      </c>
      <c r="E2160" s="108"/>
      <c r="F2160" s="109">
        <v>4</v>
      </c>
      <c r="G2160" s="109">
        <v>4</v>
      </c>
      <c r="H2160" s="109" t="b">
        <v>1</v>
      </c>
      <c r="I2160" s="108" t="s">
        <v>3208</v>
      </c>
      <c r="J2160" s="108" t="s">
        <v>5997</v>
      </c>
      <c r="K2160" s="110">
        <v>1</v>
      </c>
    </row>
    <row r="2161" spans="1:11" x14ac:dyDescent="0.3">
      <c r="A2161" s="108" t="s">
        <v>71</v>
      </c>
      <c r="B2161" s="108" t="s">
        <v>730</v>
      </c>
      <c r="C2161" s="110" t="s">
        <v>5998</v>
      </c>
      <c r="D2161" s="108" t="s">
        <v>3013</v>
      </c>
      <c r="E2161" s="108" t="s">
        <v>3207</v>
      </c>
      <c r="F2161" s="109">
        <v>1</v>
      </c>
      <c r="G2161" s="109">
        <v>7</v>
      </c>
      <c r="H2161" s="109" t="b">
        <v>1</v>
      </c>
      <c r="I2161" s="108" t="s">
        <v>3208</v>
      </c>
      <c r="J2161" s="108" t="s">
        <v>3014</v>
      </c>
      <c r="K2161" s="110"/>
    </row>
    <row r="2162" spans="1:11" x14ac:dyDescent="0.3">
      <c r="A2162" s="108" t="s">
        <v>71</v>
      </c>
      <c r="B2162" s="108" t="s">
        <v>730</v>
      </c>
      <c r="C2162" s="110" t="s">
        <v>5998</v>
      </c>
      <c r="D2162" s="108" t="s">
        <v>3013</v>
      </c>
      <c r="E2162" s="108"/>
      <c r="F2162" s="109">
        <v>2</v>
      </c>
      <c r="G2162" s="109">
        <v>7</v>
      </c>
      <c r="H2162" s="109" t="b">
        <v>1</v>
      </c>
      <c r="I2162" s="108" t="s">
        <v>3208</v>
      </c>
      <c r="J2162" s="108" t="s">
        <v>5999</v>
      </c>
      <c r="K2162" s="110">
        <v>1</v>
      </c>
    </row>
    <row r="2163" spans="1:11" x14ac:dyDescent="0.3">
      <c r="A2163" s="108" t="s">
        <v>71</v>
      </c>
      <c r="B2163" s="108" t="s">
        <v>730</v>
      </c>
      <c r="C2163" s="110" t="s">
        <v>5998</v>
      </c>
      <c r="D2163" s="108" t="s">
        <v>3013</v>
      </c>
      <c r="E2163" s="108"/>
      <c r="F2163" s="109">
        <v>3</v>
      </c>
      <c r="G2163" s="109">
        <v>7</v>
      </c>
      <c r="H2163" s="109" t="b">
        <v>1</v>
      </c>
      <c r="I2163" s="108" t="s">
        <v>3208</v>
      </c>
      <c r="J2163" s="108" t="s">
        <v>6000</v>
      </c>
      <c r="K2163" s="110"/>
    </row>
    <row r="2164" spans="1:11" x14ac:dyDescent="0.3">
      <c r="A2164" s="108" t="s">
        <v>71</v>
      </c>
      <c r="B2164" s="108" t="s">
        <v>730</v>
      </c>
      <c r="C2164" s="110" t="s">
        <v>5998</v>
      </c>
      <c r="D2164" s="108" t="s">
        <v>3013</v>
      </c>
      <c r="E2164" s="108"/>
      <c r="F2164" s="109">
        <v>4</v>
      </c>
      <c r="G2164" s="109">
        <v>7</v>
      </c>
      <c r="H2164" s="109" t="b">
        <v>1</v>
      </c>
      <c r="I2164" s="108" t="s">
        <v>3208</v>
      </c>
      <c r="J2164" s="108" t="s">
        <v>6001</v>
      </c>
      <c r="K2164" s="110"/>
    </row>
    <row r="2165" spans="1:11" x14ac:dyDescent="0.3">
      <c r="A2165" s="108" t="s">
        <v>71</v>
      </c>
      <c r="B2165" s="108" t="s">
        <v>730</v>
      </c>
      <c r="C2165" s="110" t="s">
        <v>5998</v>
      </c>
      <c r="D2165" s="108" t="s">
        <v>3013</v>
      </c>
      <c r="E2165" s="108"/>
      <c r="F2165" s="109">
        <v>5</v>
      </c>
      <c r="G2165" s="109">
        <v>7</v>
      </c>
      <c r="H2165" s="109" t="b">
        <v>1</v>
      </c>
      <c r="I2165" s="108" t="s">
        <v>3208</v>
      </c>
      <c r="J2165" s="108" t="s">
        <v>6002</v>
      </c>
      <c r="K2165" s="110"/>
    </row>
    <row r="2166" spans="1:11" x14ac:dyDescent="0.3">
      <c r="A2166" s="108" t="s">
        <v>71</v>
      </c>
      <c r="B2166" s="108" t="s">
        <v>730</v>
      </c>
      <c r="C2166" s="110" t="s">
        <v>5998</v>
      </c>
      <c r="D2166" s="108" t="s">
        <v>3013</v>
      </c>
      <c r="E2166" s="108"/>
      <c r="F2166" s="109">
        <v>6</v>
      </c>
      <c r="G2166" s="109">
        <v>7</v>
      </c>
      <c r="H2166" s="109" t="b">
        <v>1</v>
      </c>
      <c r="I2166" s="108" t="s">
        <v>3208</v>
      </c>
      <c r="J2166" s="108" t="s">
        <v>6003</v>
      </c>
      <c r="K2166" s="110"/>
    </row>
    <row r="2167" spans="1:11" x14ac:dyDescent="0.3">
      <c r="A2167" s="108" t="s">
        <v>71</v>
      </c>
      <c r="B2167" s="108" t="s">
        <v>730</v>
      </c>
      <c r="C2167" s="110" t="s">
        <v>5998</v>
      </c>
      <c r="D2167" s="108" t="s">
        <v>3013</v>
      </c>
      <c r="E2167" s="108"/>
      <c r="F2167" s="109">
        <v>7</v>
      </c>
      <c r="G2167" s="109">
        <v>7</v>
      </c>
      <c r="H2167" s="109" t="b">
        <v>1</v>
      </c>
      <c r="I2167" s="108" t="s">
        <v>3208</v>
      </c>
      <c r="J2167" s="108" t="s">
        <v>6004</v>
      </c>
      <c r="K2167" s="110"/>
    </row>
    <row r="2168" spans="1:11" x14ac:dyDescent="0.3">
      <c r="A2168" s="108" t="s">
        <v>71</v>
      </c>
      <c r="B2168" s="108" t="s">
        <v>3020</v>
      </c>
      <c r="C2168" s="110" t="s">
        <v>6005</v>
      </c>
      <c r="D2168" s="108" t="s">
        <v>3021</v>
      </c>
      <c r="E2168" s="108"/>
      <c r="F2168" s="109">
        <v>1</v>
      </c>
      <c r="G2168" s="109">
        <v>1</v>
      </c>
      <c r="H2168" s="109" t="b">
        <v>1</v>
      </c>
      <c r="I2168" s="108" t="s">
        <v>3208</v>
      </c>
      <c r="J2168" s="108" t="s">
        <v>6006</v>
      </c>
      <c r="K2168" s="110"/>
    </row>
    <row r="2169" spans="1:11" x14ac:dyDescent="0.3">
      <c r="A2169" s="108" t="s">
        <v>71</v>
      </c>
      <c r="B2169" s="108" t="s">
        <v>572</v>
      </c>
      <c r="C2169" s="110" t="s">
        <v>6007</v>
      </c>
      <c r="D2169" s="108" t="s">
        <v>3022</v>
      </c>
      <c r="E2169" s="108"/>
      <c r="F2169" s="109">
        <v>1</v>
      </c>
      <c r="G2169" s="109">
        <v>1</v>
      </c>
      <c r="H2169" s="109" t="b">
        <v>1</v>
      </c>
      <c r="I2169" s="108" t="s">
        <v>3208</v>
      </c>
      <c r="J2169" s="108" t="s">
        <v>6008</v>
      </c>
      <c r="K2169" s="110">
        <v>1</v>
      </c>
    </row>
    <row r="2170" spans="1:11" x14ac:dyDescent="0.3">
      <c r="A2170" s="108" t="s">
        <v>71</v>
      </c>
      <c r="B2170" s="108" t="s">
        <v>1095</v>
      </c>
      <c r="C2170" s="110" t="s">
        <v>6009</v>
      </c>
      <c r="D2170" s="108" t="s">
        <v>3015</v>
      </c>
      <c r="E2170" s="108"/>
      <c r="F2170" s="109">
        <v>1</v>
      </c>
      <c r="G2170" s="109">
        <v>5</v>
      </c>
      <c r="H2170" s="109" t="b">
        <v>1</v>
      </c>
      <c r="I2170" s="108" t="s">
        <v>3208</v>
      </c>
      <c r="J2170" s="108" t="s">
        <v>6010</v>
      </c>
      <c r="K2170" s="110">
        <v>1</v>
      </c>
    </row>
    <row r="2171" spans="1:11" x14ac:dyDescent="0.3">
      <c r="A2171" s="108" t="s">
        <v>71</v>
      </c>
      <c r="B2171" s="108" t="s">
        <v>1095</v>
      </c>
      <c r="C2171" s="110" t="s">
        <v>6009</v>
      </c>
      <c r="D2171" s="108" t="s">
        <v>3015</v>
      </c>
      <c r="E2171" s="108"/>
      <c r="F2171" s="109">
        <v>2</v>
      </c>
      <c r="G2171" s="109">
        <v>5</v>
      </c>
      <c r="H2171" s="109" t="b">
        <v>1</v>
      </c>
      <c r="I2171" s="108" t="s">
        <v>3208</v>
      </c>
      <c r="J2171" s="108" t="s">
        <v>6011</v>
      </c>
      <c r="K2171" s="110"/>
    </row>
    <row r="2172" spans="1:11" x14ac:dyDescent="0.3">
      <c r="A2172" s="108" t="s">
        <v>71</v>
      </c>
      <c r="B2172" s="108" t="s">
        <v>1095</v>
      </c>
      <c r="C2172" s="110" t="s">
        <v>6009</v>
      </c>
      <c r="D2172" s="108" t="s">
        <v>3015</v>
      </c>
      <c r="E2172" s="108"/>
      <c r="F2172" s="109">
        <v>3</v>
      </c>
      <c r="G2172" s="109">
        <v>5</v>
      </c>
      <c r="H2172" s="109" t="b">
        <v>1</v>
      </c>
      <c r="I2172" s="108" t="s">
        <v>3208</v>
      </c>
      <c r="J2172" s="108" t="s">
        <v>6012</v>
      </c>
      <c r="K2172" s="110">
        <v>1</v>
      </c>
    </row>
    <row r="2173" spans="1:11" x14ac:dyDescent="0.3">
      <c r="A2173" s="108" t="s">
        <v>71</v>
      </c>
      <c r="B2173" s="108" t="s">
        <v>1095</v>
      </c>
      <c r="C2173" s="110" t="s">
        <v>6009</v>
      </c>
      <c r="D2173" s="108" t="s">
        <v>3015</v>
      </c>
      <c r="E2173" s="108"/>
      <c r="F2173" s="109">
        <v>4</v>
      </c>
      <c r="G2173" s="109">
        <v>5</v>
      </c>
      <c r="H2173" s="109" t="b">
        <v>1</v>
      </c>
      <c r="I2173" s="108" t="s">
        <v>3208</v>
      </c>
      <c r="J2173" s="108" t="s">
        <v>6013</v>
      </c>
      <c r="K2173" s="110"/>
    </row>
    <row r="2174" spans="1:11" x14ac:dyDescent="0.3">
      <c r="A2174" s="108" t="s">
        <v>71</v>
      </c>
      <c r="B2174" s="108" t="s">
        <v>1095</v>
      </c>
      <c r="C2174" s="110" t="s">
        <v>6009</v>
      </c>
      <c r="D2174" s="108" t="s">
        <v>3015</v>
      </c>
      <c r="E2174" s="108"/>
      <c r="F2174" s="109">
        <v>5</v>
      </c>
      <c r="G2174" s="109">
        <v>5</v>
      </c>
      <c r="H2174" s="109" t="b">
        <v>1</v>
      </c>
      <c r="I2174" s="108" t="s">
        <v>3208</v>
      </c>
      <c r="J2174" s="108" t="s">
        <v>6014</v>
      </c>
      <c r="K2174" s="110">
        <v>1</v>
      </c>
    </row>
    <row r="2175" spans="1:11" x14ac:dyDescent="0.3">
      <c r="A2175" s="108" t="s">
        <v>3028</v>
      </c>
      <c r="B2175" s="108" t="s">
        <v>495</v>
      </c>
      <c r="C2175" s="110" t="s">
        <v>6015</v>
      </c>
      <c r="D2175" s="108" t="s">
        <v>2533</v>
      </c>
      <c r="E2175" s="108"/>
      <c r="F2175" s="109">
        <v>1</v>
      </c>
      <c r="G2175" s="109">
        <v>1</v>
      </c>
      <c r="H2175" s="109" t="b">
        <v>1</v>
      </c>
      <c r="I2175" s="108" t="s">
        <v>3208</v>
      </c>
      <c r="J2175" s="108" t="s">
        <v>6016</v>
      </c>
      <c r="K2175" s="110"/>
    </row>
    <row r="2176" spans="1:11" x14ac:dyDescent="0.3">
      <c r="A2176" s="108" t="s">
        <v>3028</v>
      </c>
      <c r="B2176" s="108" t="s">
        <v>1729</v>
      </c>
      <c r="C2176" s="110" t="s">
        <v>6017</v>
      </c>
      <c r="D2176" s="108" t="s">
        <v>1031</v>
      </c>
      <c r="E2176" s="108" t="s">
        <v>3207</v>
      </c>
      <c r="F2176" s="109">
        <v>1</v>
      </c>
      <c r="G2176" s="109">
        <v>1</v>
      </c>
      <c r="H2176" s="109" t="b">
        <v>1</v>
      </c>
      <c r="I2176" s="108" t="s">
        <v>3208</v>
      </c>
      <c r="J2176" s="108" t="s">
        <v>3032</v>
      </c>
      <c r="K2176" s="110"/>
    </row>
    <row r="2177" spans="1:11" x14ac:dyDescent="0.3">
      <c r="A2177" s="108" t="s">
        <v>3028</v>
      </c>
      <c r="B2177" s="108" t="s">
        <v>3029</v>
      </c>
      <c r="C2177" s="110" t="s">
        <v>6018</v>
      </c>
      <c r="D2177" s="108" t="s">
        <v>1591</v>
      </c>
      <c r="E2177" s="108"/>
      <c r="F2177" s="109">
        <v>1</v>
      </c>
      <c r="G2177" s="109">
        <v>3</v>
      </c>
      <c r="H2177" s="109" t="b">
        <v>1</v>
      </c>
      <c r="I2177" s="108" t="s">
        <v>3208</v>
      </c>
      <c r="J2177" s="108" t="s">
        <v>6019</v>
      </c>
      <c r="K2177" s="110"/>
    </row>
    <row r="2178" spans="1:11" x14ac:dyDescent="0.3">
      <c r="A2178" s="108" t="s">
        <v>3028</v>
      </c>
      <c r="B2178" s="108" t="s">
        <v>3029</v>
      </c>
      <c r="C2178" s="110" t="s">
        <v>6018</v>
      </c>
      <c r="D2178" s="108" t="s">
        <v>1591</v>
      </c>
      <c r="E2178" s="108"/>
      <c r="F2178" s="109">
        <v>2</v>
      </c>
      <c r="G2178" s="109">
        <v>3</v>
      </c>
      <c r="H2178" s="109" t="b">
        <v>1</v>
      </c>
      <c r="I2178" s="108" t="s">
        <v>3208</v>
      </c>
      <c r="J2178" s="108" t="s">
        <v>6020</v>
      </c>
      <c r="K2178" s="110"/>
    </row>
    <row r="2179" spans="1:11" x14ac:dyDescent="0.3">
      <c r="A2179" s="108" t="s">
        <v>3028</v>
      </c>
      <c r="B2179" s="108" t="s">
        <v>3029</v>
      </c>
      <c r="C2179" s="110" t="s">
        <v>6018</v>
      </c>
      <c r="D2179" s="108" t="s">
        <v>1591</v>
      </c>
      <c r="E2179" s="108"/>
      <c r="F2179" s="109">
        <v>3</v>
      </c>
      <c r="G2179" s="109">
        <v>3</v>
      </c>
      <c r="H2179" s="109" t="b">
        <v>1</v>
      </c>
      <c r="I2179" s="108" t="s">
        <v>3208</v>
      </c>
      <c r="J2179" s="108" t="s">
        <v>6021</v>
      </c>
      <c r="K2179" s="110"/>
    </row>
    <row r="2180" spans="1:11" x14ac:dyDescent="0.3">
      <c r="A2180" s="108" t="s">
        <v>3028</v>
      </c>
      <c r="B2180" s="108" t="s">
        <v>533</v>
      </c>
      <c r="C2180" s="110" t="s">
        <v>6022</v>
      </c>
      <c r="D2180" s="108" t="s">
        <v>882</v>
      </c>
      <c r="E2180" s="108" t="s">
        <v>3207</v>
      </c>
      <c r="F2180" s="109">
        <v>1</v>
      </c>
      <c r="G2180" s="109">
        <v>2</v>
      </c>
      <c r="H2180" s="109" t="b">
        <v>1</v>
      </c>
      <c r="I2180" s="108" t="s">
        <v>3208</v>
      </c>
      <c r="J2180" s="108" t="s">
        <v>3031</v>
      </c>
      <c r="K2180" s="110"/>
    </row>
    <row r="2181" spans="1:11" x14ac:dyDescent="0.3">
      <c r="A2181" s="108" t="s">
        <v>3028</v>
      </c>
      <c r="B2181" s="108" t="s">
        <v>533</v>
      </c>
      <c r="C2181" s="110" t="s">
        <v>6022</v>
      </c>
      <c r="D2181" s="108" t="s">
        <v>882</v>
      </c>
      <c r="E2181" s="108"/>
      <c r="F2181" s="109">
        <v>2</v>
      </c>
      <c r="G2181" s="109">
        <v>2</v>
      </c>
      <c r="H2181" s="109" t="b">
        <v>1</v>
      </c>
      <c r="I2181" s="108" t="s">
        <v>3208</v>
      </c>
      <c r="J2181" s="108" t="s">
        <v>6023</v>
      </c>
      <c r="K2181" s="110"/>
    </row>
    <row r="2182" spans="1:11" x14ac:dyDescent="0.3">
      <c r="A2182" s="108" t="s">
        <v>3028</v>
      </c>
      <c r="B2182" s="108" t="s">
        <v>598</v>
      </c>
      <c r="C2182" s="110" t="s">
        <v>6024</v>
      </c>
      <c r="D2182" s="108" t="s">
        <v>3034</v>
      </c>
      <c r="E2182" s="108" t="s">
        <v>3207</v>
      </c>
      <c r="F2182" s="109">
        <v>1</v>
      </c>
      <c r="G2182" s="109">
        <v>1</v>
      </c>
      <c r="H2182" s="109" t="b">
        <v>1</v>
      </c>
      <c r="I2182" s="108" t="s">
        <v>3208</v>
      </c>
      <c r="J2182" s="108" t="s">
        <v>3035</v>
      </c>
      <c r="K2182" s="110"/>
    </row>
    <row r="2183" spans="1:11" x14ac:dyDescent="0.3">
      <c r="A2183" s="108" t="s">
        <v>3028</v>
      </c>
      <c r="B2183" s="108" t="s">
        <v>3030</v>
      </c>
      <c r="C2183" s="110" t="s">
        <v>6025</v>
      </c>
      <c r="D2183" s="108" t="s">
        <v>2208</v>
      </c>
      <c r="E2183" s="108"/>
      <c r="F2183" s="109">
        <v>1</v>
      </c>
      <c r="G2183" s="109">
        <v>2</v>
      </c>
      <c r="H2183" s="109" t="b">
        <v>1</v>
      </c>
      <c r="I2183" s="108" t="s">
        <v>3208</v>
      </c>
      <c r="J2183" s="108" t="s">
        <v>6026</v>
      </c>
      <c r="K2183" s="110"/>
    </row>
    <row r="2184" spans="1:11" x14ac:dyDescent="0.3">
      <c r="A2184" s="108" t="s">
        <v>3028</v>
      </c>
      <c r="B2184" s="108" t="s">
        <v>3030</v>
      </c>
      <c r="C2184" s="110" t="s">
        <v>6025</v>
      </c>
      <c r="D2184" s="108" t="s">
        <v>2208</v>
      </c>
      <c r="E2184" s="108"/>
      <c r="F2184" s="109">
        <v>2</v>
      </c>
      <c r="G2184" s="109">
        <v>2</v>
      </c>
      <c r="H2184" s="109" t="b">
        <v>1</v>
      </c>
      <c r="I2184" s="108" t="s">
        <v>3208</v>
      </c>
      <c r="J2184" s="108" t="s">
        <v>6027</v>
      </c>
      <c r="K2184" s="110"/>
    </row>
    <row r="2185" spans="1:11" x14ac:dyDescent="0.3">
      <c r="A2185" s="108" t="s">
        <v>3038</v>
      </c>
      <c r="B2185" s="108" t="s">
        <v>1066</v>
      </c>
      <c r="C2185" s="110" t="s">
        <v>6028</v>
      </c>
      <c r="D2185" s="108" t="s">
        <v>3042</v>
      </c>
      <c r="E2185" s="108" t="s">
        <v>3207</v>
      </c>
      <c r="F2185" s="109">
        <v>1</v>
      </c>
      <c r="G2185" s="109">
        <v>2</v>
      </c>
      <c r="H2185" s="109" t="b">
        <v>1</v>
      </c>
      <c r="I2185" s="108" t="s">
        <v>3208</v>
      </c>
      <c r="J2185" s="108" t="s">
        <v>3043</v>
      </c>
      <c r="K2185" s="110"/>
    </row>
    <row r="2186" spans="1:11" x14ac:dyDescent="0.3">
      <c r="A2186" s="108" t="s">
        <v>3038</v>
      </c>
      <c r="B2186" s="108" t="s">
        <v>1066</v>
      </c>
      <c r="C2186" s="110" t="s">
        <v>6028</v>
      </c>
      <c r="D2186" s="108" t="s">
        <v>3042</v>
      </c>
      <c r="E2186" s="108"/>
      <c r="F2186" s="109">
        <v>2</v>
      </c>
      <c r="G2186" s="109">
        <v>2</v>
      </c>
      <c r="H2186" s="109" t="b">
        <v>1</v>
      </c>
      <c r="I2186" s="108" t="s">
        <v>3208</v>
      </c>
      <c r="J2186" s="108" t="s">
        <v>6029</v>
      </c>
      <c r="K2186" s="110"/>
    </row>
    <row r="2187" spans="1:11" x14ac:dyDescent="0.3">
      <c r="A2187" s="108" t="s">
        <v>3038</v>
      </c>
      <c r="B2187" s="108" t="s">
        <v>3039</v>
      </c>
      <c r="C2187" s="110" t="s">
        <v>6030</v>
      </c>
      <c r="D2187" s="108" t="s">
        <v>3040</v>
      </c>
      <c r="E2187" s="108" t="s">
        <v>3207</v>
      </c>
      <c r="F2187" s="109">
        <v>1</v>
      </c>
      <c r="G2187" s="109">
        <v>5</v>
      </c>
      <c r="H2187" s="109" t="b">
        <v>1</v>
      </c>
      <c r="I2187" s="108" t="s">
        <v>3208</v>
      </c>
      <c r="J2187" s="108" t="s">
        <v>3041</v>
      </c>
      <c r="K2187" s="110"/>
    </row>
    <row r="2188" spans="1:11" x14ac:dyDescent="0.3">
      <c r="A2188" s="108" t="s">
        <v>3038</v>
      </c>
      <c r="B2188" s="108" t="s">
        <v>3039</v>
      </c>
      <c r="C2188" s="110" t="s">
        <v>6030</v>
      </c>
      <c r="D2188" s="108" t="s">
        <v>3040</v>
      </c>
      <c r="E2188" s="108"/>
      <c r="F2188" s="109">
        <v>2</v>
      </c>
      <c r="G2188" s="109">
        <v>5</v>
      </c>
      <c r="H2188" s="109" t="b">
        <v>1</v>
      </c>
      <c r="I2188" s="108" t="s">
        <v>3208</v>
      </c>
      <c r="J2188" s="108" t="s">
        <v>6031</v>
      </c>
      <c r="K2188" s="110"/>
    </row>
    <row r="2189" spans="1:11" x14ac:dyDescent="0.3">
      <c r="A2189" s="108" t="s">
        <v>3038</v>
      </c>
      <c r="B2189" s="108" t="s">
        <v>3039</v>
      </c>
      <c r="C2189" s="110" t="s">
        <v>6030</v>
      </c>
      <c r="D2189" s="108" t="s">
        <v>3040</v>
      </c>
      <c r="E2189" s="108"/>
      <c r="F2189" s="109">
        <v>3</v>
      </c>
      <c r="G2189" s="109">
        <v>5</v>
      </c>
      <c r="H2189" s="109" t="b">
        <v>1</v>
      </c>
      <c r="I2189" s="108" t="s">
        <v>3208</v>
      </c>
      <c r="J2189" s="108" t="s">
        <v>6032</v>
      </c>
      <c r="K2189" s="110"/>
    </row>
    <row r="2190" spans="1:11" x14ac:dyDescent="0.3">
      <c r="A2190" s="108" t="s">
        <v>3038</v>
      </c>
      <c r="B2190" s="108" t="s">
        <v>3039</v>
      </c>
      <c r="C2190" s="110" t="s">
        <v>6030</v>
      </c>
      <c r="D2190" s="108" t="s">
        <v>3040</v>
      </c>
      <c r="E2190" s="108"/>
      <c r="F2190" s="109">
        <v>4</v>
      </c>
      <c r="G2190" s="109">
        <v>5</v>
      </c>
      <c r="H2190" s="109" t="b">
        <v>1</v>
      </c>
      <c r="I2190" s="108" t="s">
        <v>3208</v>
      </c>
      <c r="J2190" s="108" t="s">
        <v>6033</v>
      </c>
      <c r="K2190" s="110"/>
    </row>
    <row r="2191" spans="1:11" x14ac:dyDescent="0.3">
      <c r="A2191" s="108" t="s">
        <v>3038</v>
      </c>
      <c r="B2191" s="108" t="s">
        <v>3039</v>
      </c>
      <c r="C2191" s="110" t="s">
        <v>6030</v>
      </c>
      <c r="D2191" s="108" t="s">
        <v>3040</v>
      </c>
      <c r="E2191" s="108"/>
      <c r="F2191" s="109">
        <v>5</v>
      </c>
      <c r="G2191" s="109">
        <v>5</v>
      </c>
      <c r="H2191" s="109" t="b">
        <v>1</v>
      </c>
      <c r="I2191" s="108" t="s">
        <v>3208</v>
      </c>
      <c r="J2191" s="108" t="s">
        <v>6034</v>
      </c>
      <c r="K2191" s="110"/>
    </row>
    <row r="2192" spans="1:11" x14ac:dyDescent="0.3">
      <c r="A2192" s="108" t="s">
        <v>3038</v>
      </c>
      <c r="B2192" s="108" t="s">
        <v>501</v>
      </c>
      <c r="C2192" s="110" t="s">
        <v>6035</v>
      </c>
      <c r="D2192" s="108" t="s">
        <v>3046</v>
      </c>
      <c r="E2192" s="108"/>
      <c r="F2192" s="109">
        <v>1</v>
      </c>
      <c r="G2192" s="109">
        <v>1</v>
      </c>
      <c r="H2192" s="109" t="b">
        <v>1</v>
      </c>
      <c r="I2192" s="108" t="s">
        <v>3208</v>
      </c>
      <c r="J2192" s="108" t="s">
        <v>6036</v>
      </c>
      <c r="K2192" s="110"/>
    </row>
    <row r="2193" spans="1:11" x14ac:dyDescent="0.3">
      <c r="A2193" s="108" t="s">
        <v>3038</v>
      </c>
      <c r="B2193" s="108" t="s">
        <v>583</v>
      </c>
      <c r="C2193" s="110" t="s">
        <v>6037</v>
      </c>
      <c r="D2193" s="108" t="s">
        <v>3044</v>
      </c>
      <c r="E2193" s="108" t="s">
        <v>3207</v>
      </c>
      <c r="F2193" s="109">
        <v>1</v>
      </c>
      <c r="G2193" s="109">
        <v>2</v>
      </c>
      <c r="H2193" s="109" t="b">
        <v>1</v>
      </c>
      <c r="I2193" s="108" t="s">
        <v>3208</v>
      </c>
      <c r="J2193" s="108" t="s">
        <v>3045</v>
      </c>
      <c r="K2193" s="110"/>
    </row>
    <row r="2194" spans="1:11" x14ac:dyDescent="0.3">
      <c r="A2194" s="108" t="s">
        <v>3038</v>
      </c>
      <c r="B2194" s="108" t="s">
        <v>583</v>
      </c>
      <c r="C2194" s="110" t="s">
        <v>6037</v>
      </c>
      <c r="D2194" s="108" t="s">
        <v>3044</v>
      </c>
      <c r="E2194" s="108"/>
      <c r="F2194" s="109">
        <v>2</v>
      </c>
      <c r="G2194" s="109">
        <v>2</v>
      </c>
      <c r="H2194" s="109" t="b">
        <v>1</v>
      </c>
      <c r="I2194" s="108" t="s">
        <v>3208</v>
      </c>
      <c r="J2194" s="108" t="s">
        <v>6038</v>
      </c>
      <c r="K2194" s="110"/>
    </row>
    <row r="2195" spans="1:11" x14ac:dyDescent="0.3">
      <c r="A2195" s="108" t="s">
        <v>72</v>
      </c>
      <c r="B2195" s="108" t="s">
        <v>749</v>
      </c>
      <c r="C2195" s="110" t="s">
        <v>6039</v>
      </c>
      <c r="D2195" s="108" t="s">
        <v>3054</v>
      </c>
      <c r="E2195" s="108"/>
      <c r="F2195" s="109">
        <v>1</v>
      </c>
      <c r="G2195" s="109">
        <v>2</v>
      </c>
      <c r="H2195" s="109" t="b">
        <v>1</v>
      </c>
      <c r="I2195" s="108" t="s">
        <v>3208</v>
      </c>
      <c r="J2195" s="108" t="s">
        <v>6040</v>
      </c>
      <c r="K2195" s="110"/>
    </row>
    <row r="2196" spans="1:11" x14ac:dyDescent="0.3">
      <c r="A2196" s="108" t="s">
        <v>72</v>
      </c>
      <c r="B2196" s="108" t="s">
        <v>749</v>
      </c>
      <c r="C2196" s="110" t="s">
        <v>6039</v>
      </c>
      <c r="D2196" s="108" t="s">
        <v>3054</v>
      </c>
      <c r="E2196" s="108"/>
      <c r="F2196" s="109">
        <v>2</v>
      </c>
      <c r="G2196" s="109">
        <v>2</v>
      </c>
      <c r="H2196" s="109" t="b">
        <v>1</v>
      </c>
      <c r="I2196" s="108" t="s">
        <v>3208</v>
      </c>
      <c r="J2196" s="108" t="s">
        <v>6041</v>
      </c>
      <c r="K2196" s="110">
        <v>1</v>
      </c>
    </row>
    <row r="2197" spans="1:11" x14ac:dyDescent="0.3">
      <c r="A2197" s="108" t="s">
        <v>72</v>
      </c>
      <c r="B2197" s="108" t="s">
        <v>636</v>
      </c>
      <c r="C2197" s="110" t="s">
        <v>6042</v>
      </c>
      <c r="D2197" s="108" t="s">
        <v>3057</v>
      </c>
      <c r="E2197" s="108"/>
      <c r="F2197" s="109">
        <v>1</v>
      </c>
      <c r="G2197" s="109">
        <v>1</v>
      </c>
      <c r="H2197" s="109" t="b">
        <v>1</v>
      </c>
      <c r="I2197" s="108" t="s">
        <v>3208</v>
      </c>
      <c r="J2197" s="108" t="s">
        <v>6043</v>
      </c>
      <c r="K2197" s="110"/>
    </row>
    <row r="2198" spans="1:11" x14ac:dyDescent="0.3">
      <c r="A2198" s="108" t="s">
        <v>72</v>
      </c>
      <c r="B2198" s="108" t="s">
        <v>695</v>
      </c>
      <c r="C2198" s="110" t="s">
        <v>6044</v>
      </c>
      <c r="D2198" s="108" t="s">
        <v>3055</v>
      </c>
      <c r="E2198" s="108"/>
      <c r="F2198" s="109">
        <v>1</v>
      </c>
      <c r="G2198" s="109">
        <v>1</v>
      </c>
      <c r="H2198" s="109" t="b">
        <v>1</v>
      </c>
      <c r="I2198" s="108" t="s">
        <v>3208</v>
      </c>
      <c r="J2198" s="108" t="s">
        <v>6045</v>
      </c>
      <c r="K2198" s="110"/>
    </row>
    <row r="2199" spans="1:11" x14ac:dyDescent="0.3">
      <c r="A2199" s="108" t="s">
        <v>72</v>
      </c>
      <c r="B2199" s="108" t="s">
        <v>581</v>
      </c>
      <c r="C2199" s="110" t="s">
        <v>6046</v>
      </c>
      <c r="D2199" s="108" t="s">
        <v>1091</v>
      </c>
      <c r="E2199" s="108"/>
      <c r="F2199" s="109">
        <v>1</v>
      </c>
      <c r="G2199" s="109">
        <v>1</v>
      </c>
      <c r="H2199" s="109" t="b">
        <v>1</v>
      </c>
      <c r="I2199" s="108" t="s">
        <v>3208</v>
      </c>
      <c r="J2199" s="108" t="s">
        <v>6047</v>
      </c>
      <c r="K2199" s="110"/>
    </row>
    <row r="2200" spans="1:11" x14ac:dyDescent="0.3">
      <c r="A2200" s="108" t="s">
        <v>72</v>
      </c>
      <c r="B2200" s="108" t="s">
        <v>3009</v>
      </c>
      <c r="C2200" s="110" t="s">
        <v>6048</v>
      </c>
      <c r="D2200" s="108" t="s">
        <v>3051</v>
      </c>
      <c r="E2200" s="108" t="s">
        <v>3207</v>
      </c>
      <c r="F2200" s="109">
        <v>1</v>
      </c>
      <c r="G2200" s="109">
        <v>3</v>
      </c>
      <c r="H2200" s="109" t="b">
        <v>1</v>
      </c>
      <c r="I2200" s="108" t="s">
        <v>3208</v>
      </c>
      <c r="J2200" s="108" t="s">
        <v>3052</v>
      </c>
      <c r="K2200" s="110"/>
    </row>
    <row r="2201" spans="1:11" x14ac:dyDescent="0.3">
      <c r="A2201" s="108" t="s">
        <v>72</v>
      </c>
      <c r="B2201" s="108" t="s">
        <v>3009</v>
      </c>
      <c r="C2201" s="110" t="s">
        <v>6048</v>
      </c>
      <c r="D2201" s="108" t="s">
        <v>3051</v>
      </c>
      <c r="E2201" s="108"/>
      <c r="F2201" s="109">
        <v>2</v>
      </c>
      <c r="G2201" s="109">
        <v>3</v>
      </c>
      <c r="H2201" s="109" t="b">
        <v>1</v>
      </c>
      <c r="I2201" s="108" t="s">
        <v>3208</v>
      </c>
      <c r="J2201" s="108" t="s">
        <v>6049</v>
      </c>
      <c r="K2201" s="110">
        <v>1</v>
      </c>
    </row>
    <row r="2202" spans="1:11" x14ac:dyDescent="0.3">
      <c r="A2202" s="108" t="s">
        <v>72</v>
      </c>
      <c r="B2202" s="108" t="s">
        <v>3009</v>
      </c>
      <c r="C2202" s="110" t="s">
        <v>6048</v>
      </c>
      <c r="D2202" s="108" t="s">
        <v>3051</v>
      </c>
      <c r="E2202" s="108"/>
      <c r="F2202" s="109">
        <v>3</v>
      </c>
      <c r="G2202" s="109">
        <v>3</v>
      </c>
      <c r="H2202" s="109" t="b">
        <v>1</v>
      </c>
      <c r="I2202" s="108" t="s">
        <v>3208</v>
      </c>
      <c r="J2202" s="108" t="s">
        <v>6050</v>
      </c>
      <c r="K2202" s="110"/>
    </row>
    <row r="2203" spans="1:11" x14ac:dyDescent="0.3">
      <c r="A2203" s="108" t="s">
        <v>72</v>
      </c>
      <c r="B2203" s="108" t="s">
        <v>596</v>
      </c>
      <c r="C2203" s="110" t="s">
        <v>6051</v>
      </c>
      <c r="D2203" s="108" t="s">
        <v>3056</v>
      </c>
      <c r="E2203" s="108"/>
      <c r="F2203" s="109">
        <v>1</v>
      </c>
      <c r="G2203" s="109">
        <v>1</v>
      </c>
      <c r="H2203" s="109" t="b">
        <v>1</v>
      </c>
      <c r="I2203" s="108" t="s">
        <v>3208</v>
      </c>
      <c r="J2203" s="108" t="s">
        <v>6052</v>
      </c>
      <c r="K2203" s="110"/>
    </row>
    <row r="2204" spans="1:11" x14ac:dyDescent="0.3">
      <c r="A2204" s="108" t="s">
        <v>72</v>
      </c>
      <c r="B2204" s="108" t="s">
        <v>583</v>
      </c>
      <c r="C2204" s="110" t="s">
        <v>6053</v>
      </c>
      <c r="D2204" s="108" t="s">
        <v>3053</v>
      </c>
      <c r="E2204" s="108"/>
      <c r="F2204" s="109">
        <v>1</v>
      </c>
      <c r="G2204" s="109">
        <v>2</v>
      </c>
      <c r="H2204" s="109" t="b">
        <v>1</v>
      </c>
      <c r="I2204" s="108" t="s">
        <v>3208</v>
      </c>
      <c r="J2204" s="108" t="s">
        <v>6054</v>
      </c>
      <c r="K2204" s="110"/>
    </row>
    <row r="2205" spans="1:11" x14ac:dyDescent="0.3">
      <c r="A2205" s="108" t="s">
        <v>72</v>
      </c>
      <c r="B2205" s="108" t="s">
        <v>583</v>
      </c>
      <c r="C2205" s="110" t="s">
        <v>6053</v>
      </c>
      <c r="D2205" s="108" t="s">
        <v>3053</v>
      </c>
      <c r="E2205" s="108"/>
      <c r="F2205" s="109">
        <v>2</v>
      </c>
      <c r="G2205" s="109">
        <v>2</v>
      </c>
      <c r="H2205" s="109" t="b">
        <v>1</v>
      </c>
      <c r="I2205" s="108" t="s">
        <v>3208</v>
      </c>
      <c r="J2205" s="108" t="s">
        <v>6055</v>
      </c>
      <c r="K2205" s="110"/>
    </row>
    <row r="2206" spans="1:11" x14ac:dyDescent="0.3">
      <c r="A2206" s="108" t="s">
        <v>72</v>
      </c>
      <c r="B2206" s="108" t="s">
        <v>546</v>
      </c>
      <c r="C2206" s="110" t="s">
        <v>6056</v>
      </c>
      <c r="D2206" s="108" t="s">
        <v>547</v>
      </c>
      <c r="E2206" s="108"/>
      <c r="F2206" s="109">
        <v>1</v>
      </c>
      <c r="G2206" s="109">
        <v>2</v>
      </c>
      <c r="H2206" s="109" t="b">
        <v>1</v>
      </c>
      <c r="I2206" s="108" t="s">
        <v>3208</v>
      </c>
      <c r="J2206" s="108" t="s">
        <v>6057</v>
      </c>
      <c r="K2206" s="110"/>
    </row>
    <row r="2207" spans="1:11" x14ac:dyDescent="0.3">
      <c r="A2207" s="108" t="s">
        <v>72</v>
      </c>
      <c r="B2207" s="108" t="s">
        <v>546</v>
      </c>
      <c r="C2207" s="110" t="s">
        <v>6056</v>
      </c>
      <c r="D2207" s="108" t="s">
        <v>547</v>
      </c>
      <c r="E2207" s="108"/>
      <c r="F2207" s="109">
        <v>2</v>
      </c>
      <c r="G2207" s="109">
        <v>2</v>
      </c>
      <c r="H2207" s="109" t="b">
        <v>1</v>
      </c>
      <c r="I2207" s="108" t="s">
        <v>3208</v>
      </c>
      <c r="J2207" s="108" t="s">
        <v>6058</v>
      </c>
      <c r="K2207" s="110"/>
    </row>
    <row r="2208" spans="1:11" x14ac:dyDescent="0.3">
      <c r="A2208" s="108" t="s">
        <v>3069</v>
      </c>
      <c r="B2208" s="108" t="s">
        <v>585</v>
      </c>
      <c r="C2208" s="110" t="s">
        <v>6059</v>
      </c>
      <c r="D2208" s="108" t="s">
        <v>620</v>
      </c>
      <c r="E2208" s="108"/>
      <c r="F2208" s="109">
        <v>1</v>
      </c>
      <c r="G2208" s="109">
        <v>2</v>
      </c>
      <c r="H2208" s="109" t="b">
        <v>1</v>
      </c>
      <c r="I2208" s="108" t="s">
        <v>3208</v>
      </c>
      <c r="J2208" s="108" t="s">
        <v>6060</v>
      </c>
      <c r="K2208" s="110"/>
    </row>
    <row r="2209" spans="1:11" x14ac:dyDescent="0.3">
      <c r="A2209" s="108" t="s">
        <v>3069</v>
      </c>
      <c r="B2209" s="108" t="s">
        <v>585</v>
      </c>
      <c r="C2209" s="110" t="s">
        <v>6059</v>
      </c>
      <c r="D2209" s="108" t="s">
        <v>620</v>
      </c>
      <c r="E2209" s="108"/>
      <c r="F2209" s="109">
        <v>2</v>
      </c>
      <c r="G2209" s="109">
        <v>2</v>
      </c>
      <c r="H2209" s="109" t="b">
        <v>1</v>
      </c>
      <c r="I2209" s="108" t="s">
        <v>3208</v>
      </c>
      <c r="J2209" s="108" t="s">
        <v>6061</v>
      </c>
      <c r="K2209" s="110"/>
    </row>
    <row r="2210" spans="1:11" x14ac:dyDescent="0.3">
      <c r="A2210" s="108" t="s">
        <v>3069</v>
      </c>
      <c r="B2210" s="108" t="s">
        <v>548</v>
      </c>
      <c r="C2210" s="110" t="s">
        <v>6062</v>
      </c>
      <c r="D2210" s="108" t="s">
        <v>3073</v>
      </c>
      <c r="E2210" s="108"/>
      <c r="F2210" s="109">
        <v>1</v>
      </c>
      <c r="G2210" s="109">
        <v>1</v>
      </c>
      <c r="H2210" s="109" t="b">
        <v>1</v>
      </c>
      <c r="I2210" s="108" t="s">
        <v>3208</v>
      </c>
      <c r="J2210" s="108" t="s">
        <v>6063</v>
      </c>
      <c r="K2210" s="110"/>
    </row>
    <row r="2211" spans="1:11" x14ac:dyDescent="0.3">
      <c r="A2211" s="108" t="s">
        <v>3069</v>
      </c>
      <c r="B2211" s="108" t="s">
        <v>503</v>
      </c>
      <c r="C2211" s="110" t="s">
        <v>6064</v>
      </c>
      <c r="D2211" s="108" t="s">
        <v>3074</v>
      </c>
      <c r="E2211" s="108" t="s">
        <v>3207</v>
      </c>
      <c r="F2211" s="109">
        <v>1</v>
      </c>
      <c r="G2211" s="109">
        <v>1</v>
      </c>
      <c r="H2211" s="109" t="b">
        <v>1</v>
      </c>
      <c r="I2211" s="108" t="s">
        <v>3208</v>
      </c>
      <c r="J2211" s="108" t="s">
        <v>3075</v>
      </c>
      <c r="K2211" s="110"/>
    </row>
    <row r="2212" spans="1:11" x14ac:dyDescent="0.3">
      <c r="A2212" s="108" t="s">
        <v>3069</v>
      </c>
      <c r="B2212" s="108" t="s">
        <v>757</v>
      </c>
      <c r="C2212" s="110" t="s">
        <v>6065</v>
      </c>
      <c r="D2212" s="108" t="s">
        <v>3070</v>
      </c>
      <c r="E2212" s="108" t="s">
        <v>3207</v>
      </c>
      <c r="F2212" s="109">
        <v>1</v>
      </c>
      <c r="G2212" s="109">
        <v>7</v>
      </c>
      <c r="H2212" s="109" t="b">
        <v>1</v>
      </c>
      <c r="I2212" s="108" t="s">
        <v>3208</v>
      </c>
      <c r="J2212" s="108" t="s">
        <v>3071</v>
      </c>
      <c r="K2212" s="110"/>
    </row>
    <row r="2213" spans="1:11" x14ac:dyDescent="0.3">
      <c r="A2213" s="108" t="s">
        <v>3069</v>
      </c>
      <c r="B2213" s="108" t="s">
        <v>757</v>
      </c>
      <c r="C2213" s="110" t="s">
        <v>6065</v>
      </c>
      <c r="D2213" s="108" t="s">
        <v>3070</v>
      </c>
      <c r="E2213" s="108"/>
      <c r="F2213" s="109">
        <v>2</v>
      </c>
      <c r="G2213" s="109">
        <v>7</v>
      </c>
      <c r="H2213" s="109" t="b">
        <v>1</v>
      </c>
      <c r="I2213" s="108" t="s">
        <v>3208</v>
      </c>
      <c r="J2213" s="108" t="s">
        <v>6066</v>
      </c>
      <c r="K2213" s="110"/>
    </row>
    <row r="2214" spans="1:11" x14ac:dyDescent="0.3">
      <c r="A2214" s="108" t="s">
        <v>3069</v>
      </c>
      <c r="B2214" s="108" t="s">
        <v>757</v>
      </c>
      <c r="C2214" s="110" t="s">
        <v>6065</v>
      </c>
      <c r="D2214" s="108" t="s">
        <v>3070</v>
      </c>
      <c r="E2214" s="108"/>
      <c r="F2214" s="109">
        <v>3</v>
      </c>
      <c r="G2214" s="109">
        <v>7</v>
      </c>
      <c r="H2214" s="109" t="b">
        <v>1</v>
      </c>
      <c r="I2214" s="108" t="s">
        <v>3208</v>
      </c>
      <c r="J2214" s="108" t="s">
        <v>6067</v>
      </c>
      <c r="K2214" s="110"/>
    </row>
    <row r="2215" spans="1:11" x14ac:dyDescent="0.3">
      <c r="A2215" s="108" t="s">
        <v>3069</v>
      </c>
      <c r="B2215" s="108" t="s">
        <v>757</v>
      </c>
      <c r="C2215" s="110" t="s">
        <v>6065</v>
      </c>
      <c r="D2215" s="108" t="s">
        <v>3070</v>
      </c>
      <c r="E2215" s="108"/>
      <c r="F2215" s="109">
        <v>4</v>
      </c>
      <c r="G2215" s="109">
        <v>7</v>
      </c>
      <c r="H2215" s="109" t="b">
        <v>1</v>
      </c>
      <c r="I2215" s="108" t="s">
        <v>3208</v>
      </c>
      <c r="J2215" s="108" t="s">
        <v>6068</v>
      </c>
      <c r="K2215" s="110">
        <v>1</v>
      </c>
    </row>
    <row r="2216" spans="1:11" x14ac:dyDescent="0.3">
      <c r="A2216" s="108" t="s">
        <v>3069</v>
      </c>
      <c r="B2216" s="108" t="s">
        <v>757</v>
      </c>
      <c r="C2216" s="110" t="s">
        <v>6065</v>
      </c>
      <c r="D2216" s="108" t="s">
        <v>3070</v>
      </c>
      <c r="E2216" s="108"/>
      <c r="F2216" s="109">
        <v>5</v>
      </c>
      <c r="G2216" s="109">
        <v>7</v>
      </c>
      <c r="H2216" s="109" t="b">
        <v>1</v>
      </c>
      <c r="I2216" s="108" t="s">
        <v>3208</v>
      </c>
      <c r="J2216" s="108" t="s">
        <v>4736</v>
      </c>
      <c r="K2216" s="110"/>
    </row>
    <row r="2217" spans="1:11" x14ac:dyDescent="0.3">
      <c r="A2217" s="108" t="s">
        <v>3069</v>
      </c>
      <c r="B2217" s="108" t="s">
        <v>757</v>
      </c>
      <c r="C2217" s="110" t="s">
        <v>6065</v>
      </c>
      <c r="D2217" s="108" t="s">
        <v>3070</v>
      </c>
      <c r="E2217" s="108"/>
      <c r="F2217" s="109">
        <v>6</v>
      </c>
      <c r="G2217" s="109">
        <v>7</v>
      </c>
      <c r="H2217" s="109" t="b">
        <v>1</v>
      </c>
      <c r="I2217" s="108" t="s">
        <v>3208</v>
      </c>
      <c r="J2217" s="108" t="s">
        <v>6069</v>
      </c>
      <c r="K2217" s="110">
        <v>1</v>
      </c>
    </row>
    <row r="2218" spans="1:11" x14ac:dyDescent="0.3">
      <c r="A2218" s="108" t="s">
        <v>3069</v>
      </c>
      <c r="B2218" s="108" t="s">
        <v>757</v>
      </c>
      <c r="C2218" s="110" t="s">
        <v>6065</v>
      </c>
      <c r="D2218" s="108" t="s">
        <v>3070</v>
      </c>
      <c r="E2218" s="108"/>
      <c r="F2218" s="109">
        <v>7</v>
      </c>
      <c r="G2218" s="109">
        <v>7</v>
      </c>
      <c r="H2218" s="109" t="b">
        <v>1</v>
      </c>
      <c r="I2218" s="108" t="s">
        <v>3208</v>
      </c>
      <c r="J2218" s="108" t="s">
        <v>6070</v>
      </c>
      <c r="K2218" s="110">
        <v>1</v>
      </c>
    </row>
    <row r="2219" spans="1:11" x14ac:dyDescent="0.3">
      <c r="A2219" s="108" t="s">
        <v>3069</v>
      </c>
      <c r="B2219" s="108" t="s">
        <v>611</v>
      </c>
      <c r="C2219" s="110" t="s">
        <v>6071</v>
      </c>
      <c r="D2219" s="108" t="s">
        <v>3072</v>
      </c>
      <c r="E2219" s="108"/>
      <c r="F2219" s="109">
        <v>1</v>
      </c>
      <c r="G2219" s="109">
        <v>3</v>
      </c>
      <c r="H2219" s="109" t="b">
        <v>1</v>
      </c>
      <c r="I2219" s="108" t="s">
        <v>3208</v>
      </c>
      <c r="J2219" s="108" t="s">
        <v>6072</v>
      </c>
      <c r="K2219" s="110"/>
    </row>
    <row r="2220" spans="1:11" x14ac:dyDescent="0.3">
      <c r="A2220" s="108" t="s">
        <v>3069</v>
      </c>
      <c r="B2220" s="108" t="s">
        <v>611</v>
      </c>
      <c r="C2220" s="110" t="s">
        <v>6071</v>
      </c>
      <c r="D2220" s="108" t="s">
        <v>3072</v>
      </c>
      <c r="E2220" s="108"/>
      <c r="F2220" s="109">
        <v>2</v>
      </c>
      <c r="G2220" s="109">
        <v>3</v>
      </c>
      <c r="H2220" s="109" t="b">
        <v>1</v>
      </c>
      <c r="I2220" s="108" t="s">
        <v>3208</v>
      </c>
      <c r="J2220" s="108" t="s">
        <v>6073</v>
      </c>
      <c r="K2220" s="110">
        <v>1</v>
      </c>
    </row>
    <row r="2221" spans="1:11" x14ac:dyDescent="0.3">
      <c r="A2221" s="108" t="s">
        <v>3069</v>
      </c>
      <c r="B2221" s="108" t="s">
        <v>611</v>
      </c>
      <c r="C2221" s="110" t="s">
        <v>6071</v>
      </c>
      <c r="D2221" s="108" t="s">
        <v>3072</v>
      </c>
      <c r="E2221" s="108"/>
      <c r="F2221" s="109">
        <v>3</v>
      </c>
      <c r="G2221" s="109">
        <v>3</v>
      </c>
      <c r="H2221" s="109" t="b">
        <v>1</v>
      </c>
      <c r="I2221" s="108" t="s">
        <v>3208</v>
      </c>
      <c r="J2221" s="108" t="s">
        <v>6074</v>
      </c>
      <c r="K2221" s="110"/>
    </row>
    <row r="2222" spans="1:11" x14ac:dyDescent="0.3">
      <c r="A2222" s="108" t="s">
        <v>3080</v>
      </c>
      <c r="B2222" s="108" t="s">
        <v>567</v>
      </c>
      <c r="C2222" s="110" t="s">
        <v>6075</v>
      </c>
      <c r="D2222" s="108" t="s">
        <v>3087</v>
      </c>
      <c r="E2222" s="108" t="s">
        <v>3207</v>
      </c>
      <c r="F2222" s="109">
        <v>1</v>
      </c>
      <c r="G2222" s="109">
        <v>1</v>
      </c>
      <c r="H2222" s="109" t="b">
        <v>1</v>
      </c>
      <c r="I2222" s="108" t="s">
        <v>3208</v>
      </c>
      <c r="J2222" s="108" t="s">
        <v>3088</v>
      </c>
      <c r="K2222" s="110"/>
    </row>
    <row r="2223" spans="1:11" x14ac:dyDescent="0.3">
      <c r="A2223" s="108" t="s">
        <v>3080</v>
      </c>
      <c r="B2223" s="108" t="s">
        <v>548</v>
      </c>
      <c r="C2223" s="110" t="s">
        <v>6076</v>
      </c>
      <c r="D2223" s="108" t="s">
        <v>3083</v>
      </c>
      <c r="E2223" s="108" t="s">
        <v>3207</v>
      </c>
      <c r="F2223" s="109">
        <v>1</v>
      </c>
      <c r="G2223" s="109">
        <v>2</v>
      </c>
      <c r="H2223" s="109" t="b">
        <v>1</v>
      </c>
      <c r="I2223" s="108" t="s">
        <v>3208</v>
      </c>
      <c r="J2223" s="108" t="s">
        <v>3084</v>
      </c>
      <c r="K2223" s="110"/>
    </row>
    <row r="2224" spans="1:11" x14ac:dyDescent="0.3">
      <c r="A2224" s="108" t="s">
        <v>3080</v>
      </c>
      <c r="B2224" s="108" t="s">
        <v>548</v>
      </c>
      <c r="C2224" s="110" t="s">
        <v>6076</v>
      </c>
      <c r="D2224" s="108" t="s">
        <v>3083</v>
      </c>
      <c r="E2224" s="108"/>
      <c r="F2224" s="109">
        <v>2</v>
      </c>
      <c r="G2224" s="109">
        <v>2</v>
      </c>
      <c r="H2224" s="109" t="b">
        <v>1</v>
      </c>
      <c r="I2224" s="108" t="s">
        <v>3208</v>
      </c>
      <c r="J2224" s="108" t="s">
        <v>6077</v>
      </c>
      <c r="K2224" s="110"/>
    </row>
    <row r="2225" spans="1:11" x14ac:dyDescent="0.3">
      <c r="A2225" s="108" t="s">
        <v>3080</v>
      </c>
      <c r="B2225" s="108" t="s">
        <v>581</v>
      </c>
      <c r="C2225" s="110" t="s">
        <v>6078</v>
      </c>
      <c r="D2225" s="108" t="s">
        <v>3085</v>
      </c>
      <c r="E2225" s="108"/>
      <c r="F2225" s="109">
        <v>1</v>
      </c>
      <c r="G2225" s="109">
        <v>1</v>
      </c>
      <c r="H2225" s="109" t="b">
        <v>1</v>
      </c>
      <c r="I2225" s="108" t="s">
        <v>3208</v>
      </c>
      <c r="J2225" s="108" t="s">
        <v>6079</v>
      </c>
      <c r="K2225" s="110"/>
    </row>
    <row r="2226" spans="1:11" x14ac:dyDescent="0.3">
      <c r="A2226" s="108" t="s">
        <v>3080</v>
      </c>
      <c r="B2226" s="108" t="s">
        <v>579</v>
      </c>
      <c r="C2226" s="110" t="s">
        <v>6080</v>
      </c>
      <c r="D2226" s="108" t="s">
        <v>3086</v>
      </c>
      <c r="E2226" s="108"/>
      <c r="F2226" s="109">
        <v>1</v>
      </c>
      <c r="G2226" s="109">
        <v>1</v>
      </c>
      <c r="H2226" s="109" t="b">
        <v>1</v>
      </c>
      <c r="I2226" s="108" t="s">
        <v>3208</v>
      </c>
      <c r="J2226" s="108" t="s">
        <v>6081</v>
      </c>
      <c r="K2226" s="110">
        <v>1</v>
      </c>
    </row>
    <row r="2227" spans="1:11" x14ac:dyDescent="0.3">
      <c r="A2227" s="108" t="s">
        <v>3080</v>
      </c>
      <c r="B2227" s="108" t="s">
        <v>533</v>
      </c>
      <c r="C2227" s="110" t="s">
        <v>6082</v>
      </c>
      <c r="D2227" s="108" t="s">
        <v>3081</v>
      </c>
      <c r="E2227" s="108" t="s">
        <v>3207</v>
      </c>
      <c r="F2227" s="109">
        <v>1</v>
      </c>
      <c r="G2227" s="109">
        <v>4</v>
      </c>
      <c r="H2227" s="109" t="b">
        <v>1</v>
      </c>
      <c r="I2227" s="108" t="s">
        <v>3208</v>
      </c>
      <c r="J2227" s="108" t="s">
        <v>3082</v>
      </c>
      <c r="K2227" s="110"/>
    </row>
    <row r="2228" spans="1:11" x14ac:dyDescent="0.3">
      <c r="A2228" s="108" t="s">
        <v>3080</v>
      </c>
      <c r="B2228" s="108" t="s">
        <v>533</v>
      </c>
      <c r="C2228" s="110" t="s">
        <v>6082</v>
      </c>
      <c r="D2228" s="108" t="s">
        <v>3081</v>
      </c>
      <c r="E2228" s="108"/>
      <c r="F2228" s="109">
        <v>2</v>
      </c>
      <c r="G2228" s="109">
        <v>4</v>
      </c>
      <c r="H2228" s="109" t="b">
        <v>1</v>
      </c>
      <c r="I2228" s="108" t="s">
        <v>3208</v>
      </c>
      <c r="J2228" s="108" t="s">
        <v>6083</v>
      </c>
      <c r="K2228" s="110"/>
    </row>
    <row r="2229" spans="1:11" x14ac:dyDescent="0.3">
      <c r="A2229" s="108" t="s">
        <v>3080</v>
      </c>
      <c r="B2229" s="108" t="s">
        <v>533</v>
      </c>
      <c r="C2229" s="110" t="s">
        <v>6082</v>
      </c>
      <c r="D2229" s="108" t="s">
        <v>3081</v>
      </c>
      <c r="E2229" s="108"/>
      <c r="F2229" s="109">
        <v>3</v>
      </c>
      <c r="G2229" s="109">
        <v>4</v>
      </c>
      <c r="H2229" s="109" t="b">
        <v>1</v>
      </c>
      <c r="I2229" s="108" t="s">
        <v>3208</v>
      </c>
      <c r="J2229" s="108" t="s">
        <v>6084</v>
      </c>
      <c r="K2229" s="110"/>
    </row>
    <row r="2230" spans="1:11" x14ac:dyDescent="0.3">
      <c r="A2230" s="108" t="s">
        <v>3080</v>
      </c>
      <c r="B2230" s="108" t="s">
        <v>533</v>
      </c>
      <c r="C2230" s="110" t="s">
        <v>6082</v>
      </c>
      <c r="D2230" s="108" t="s">
        <v>3081</v>
      </c>
      <c r="E2230" s="108"/>
      <c r="F2230" s="109">
        <v>4</v>
      </c>
      <c r="G2230" s="109">
        <v>4</v>
      </c>
      <c r="H2230" s="109" t="b">
        <v>1</v>
      </c>
      <c r="I2230" s="108" t="s">
        <v>3208</v>
      </c>
      <c r="J2230" s="108" t="s">
        <v>6085</v>
      </c>
      <c r="K2230" s="110">
        <v>1</v>
      </c>
    </row>
    <row r="2231" spans="1:11" x14ac:dyDescent="0.3">
      <c r="A2231" s="108" t="s">
        <v>3080</v>
      </c>
      <c r="B2231" s="108" t="s">
        <v>546</v>
      </c>
      <c r="C2231" s="110" t="s">
        <v>6086</v>
      </c>
      <c r="D2231" s="108" t="s">
        <v>547</v>
      </c>
      <c r="E2231" s="108"/>
      <c r="F2231" s="109">
        <v>1</v>
      </c>
      <c r="G2231" s="109">
        <v>1</v>
      </c>
      <c r="H2231" s="109" t="b">
        <v>1</v>
      </c>
      <c r="I2231" s="108" t="s">
        <v>3208</v>
      </c>
      <c r="J2231" s="108" t="s">
        <v>6087</v>
      </c>
      <c r="K2231" s="110"/>
    </row>
    <row r="2232" spans="1:11" x14ac:dyDescent="0.3">
      <c r="A2232" s="108" t="s">
        <v>3091</v>
      </c>
      <c r="B2232" s="108" t="s">
        <v>506</v>
      </c>
      <c r="C2232" s="110" t="s">
        <v>6088</v>
      </c>
      <c r="D2232" s="108" t="s">
        <v>3094</v>
      </c>
      <c r="E2232" s="108"/>
      <c r="F2232" s="109">
        <v>1</v>
      </c>
      <c r="G2232" s="109">
        <v>2</v>
      </c>
      <c r="H2232" s="109" t="b">
        <v>1</v>
      </c>
      <c r="I2232" s="108" t="s">
        <v>3208</v>
      </c>
      <c r="J2232" s="108" t="s">
        <v>6089</v>
      </c>
      <c r="K2232" s="110"/>
    </row>
    <row r="2233" spans="1:11" x14ac:dyDescent="0.3">
      <c r="A2233" s="108" t="s">
        <v>3091</v>
      </c>
      <c r="B2233" s="108" t="s">
        <v>506</v>
      </c>
      <c r="C2233" s="110" t="s">
        <v>6088</v>
      </c>
      <c r="D2233" s="108" t="s">
        <v>3094</v>
      </c>
      <c r="E2233" s="108"/>
      <c r="F2233" s="109">
        <v>2</v>
      </c>
      <c r="G2233" s="109">
        <v>2</v>
      </c>
      <c r="H2233" s="109" t="b">
        <v>1</v>
      </c>
      <c r="I2233" s="108" t="s">
        <v>3208</v>
      </c>
      <c r="J2233" s="108" t="s">
        <v>6090</v>
      </c>
      <c r="K2233" s="110"/>
    </row>
    <row r="2234" spans="1:11" x14ac:dyDescent="0.3">
      <c r="A2234" s="108" t="s">
        <v>3091</v>
      </c>
      <c r="B2234" s="108" t="s">
        <v>1095</v>
      </c>
      <c r="C2234" s="110" t="s">
        <v>6091</v>
      </c>
      <c r="D2234" s="108" t="s">
        <v>3096</v>
      </c>
      <c r="E2234" s="108"/>
      <c r="F2234" s="109">
        <v>1</v>
      </c>
      <c r="G2234" s="109">
        <v>1</v>
      </c>
      <c r="H2234" s="109" t="b">
        <v>1</v>
      </c>
      <c r="I2234" s="108" t="s">
        <v>3208</v>
      </c>
      <c r="J2234" s="108" t="s">
        <v>6092</v>
      </c>
      <c r="K2234" s="110"/>
    </row>
    <row r="2235" spans="1:11" x14ac:dyDescent="0.3">
      <c r="A2235" s="108" t="s">
        <v>3091</v>
      </c>
      <c r="B2235" s="108" t="s">
        <v>1568</v>
      </c>
      <c r="C2235" s="110" t="s">
        <v>6093</v>
      </c>
      <c r="D2235" s="108" t="s">
        <v>3092</v>
      </c>
      <c r="E2235" s="108"/>
      <c r="F2235" s="109">
        <v>1</v>
      </c>
      <c r="G2235" s="109">
        <v>2</v>
      </c>
      <c r="H2235" s="109" t="b">
        <v>1</v>
      </c>
      <c r="I2235" s="108" t="s">
        <v>3208</v>
      </c>
      <c r="J2235" s="108" t="s">
        <v>6094</v>
      </c>
      <c r="K2235" s="110"/>
    </row>
    <row r="2236" spans="1:11" x14ac:dyDescent="0.3">
      <c r="A2236" s="108" t="s">
        <v>3091</v>
      </c>
      <c r="B2236" s="108" t="s">
        <v>1568</v>
      </c>
      <c r="C2236" s="110" t="s">
        <v>6093</v>
      </c>
      <c r="D2236" s="108" t="s">
        <v>3092</v>
      </c>
      <c r="E2236" s="108"/>
      <c r="F2236" s="109">
        <v>2</v>
      </c>
      <c r="G2236" s="109">
        <v>2</v>
      </c>
      <c r="H2236" s="109" t="b">
        <v>1</v>
      </c>
      <c r="I2236" s="108" t="s">
        <v>3208</v>
      </c>
      <c r="J2236" s="108" t="s">
        <v>6095</v>
      </c>
      <c r="K2236" s="110"/>
    </row>
    <row r="2237" spans="1:11" x14ac:dyDescent="0.3">
      <c r="A2237" s="108" t="s">
        <v>3091</v>
      </c>
      <c r="B2237" s="108" t="s">
        <v>533</v>
      </c>
      <c r="C2237" s="110" t="s">
        <v>6096</v>
      </c>
      <c r="D2237" s="108" t="s">
        <v>3101</v>
      </c>
      <c r="E2237" s="108" t="s">
        <v>3207</v>
      </c>
      <c r="F2237" s="109">
        <v>1</v>
      </c>
      <c r="G2237" s="109">
        <v>1</v>
      </c>
      <c r="H2237" s="109" t="b">
        <v>1</v>
      </c>
      <c r="I2237" s="108" t="s">
        <v>3208</v>
      </c>
      <c r="J2237" s="108" t="s">
        <v>3102</v>
      </c>
      <c r="K2237" s="110"/>
    </row>
    <row r="2238" spans="1:11" x14ac:dyDescent="0.3">
      <c r="A2238" s="108" t="s">
        <v>3091</v>
      </c>
      <c r="B2238" s="108" t="s">
        <v>501</v>
      </c>
      <c r="C2238" s="110" t="s">
        <v>6097</v>
      </c>
      <c r="D2238" s="108" t="s">
        <v>3095</v>
      </c>
      <c r="E2238" s="108"/>
      <c r="F2238" s="109">
        <v>1</v>
      </c>
      <c r="G2238" s="109">
        <v>1</v>
      </c>
      <c r="H2238" s="109" t="b">
        <v>1</v>
      </c>
      <c r="I2238" s="108" t="s">
        <v>3208</v>
      </c>
      <c r="J2238" s="108" t="s">
        <v>6098</v>
      </c>
      <c r="K2238" s="110"/>
    </row>
    <row r="2239" spans="1:11" x14ac:dyDescent="0.3">
      <c r="A2239" s="108" t="s">
        <v>3091</v>
      </c>
      <c r="B2239" s="108" t="s">
        <v>3097</v>
      </c>
      <c r="C2239" s="110" t="s">
        <v>6099</v>
      </c>
      <c r="D2239" s="108" t="s">
        <v>3098</v>
      </c>
      <c r="E2239" s="108"/>
      <c r="F2239" s="109">
        <v>1</v>
      </c>
      <c r="G2239" s="109">
        <v>1</v>
      </c>
      <c r="H2239" s="109" t="b">
        <v>1</v>
      </c>
      <c r="I2239" s="108" t="s">
        <v>3208</v>
      </c>
      <c r="J2239" s="108" t="s">
        <v>6100</v>
      </c>
      <c r="K2239" s="110"/>
    </row>
    <row r="2240" spans="1:11" x14ac:dyDescent="0.3">
      <c r="A2240" s="108" t="s">
        <v>3091</v>
      </c>
      <c r="B2240" s="108" t="s">
        <v>3093</v>
      </c>
      <c r="C2240" s="110" t="s">
        <v>6101</v>
      </c>
      <c r="D2240" s="108" t="s">
        <v>1877</v>
      </c>
      <c r="E2240" s="108"/>
      <c r="F2240" s="109">
        <v>1</v>
      </c>
      <c r="G2240" s="109">
        <v>2</v>
      </c>
      <c r="H2240" s="109" t="b">
        <v>1</v>
      </c>
      <c r="I2240" s="108" t="s">
        <v>3208</v>
      </c>
      <c r="J2240" s="108" t="s">
        <v>6102</v>
      </c>
      <c r="K2240" s="110"/>
    </row>
    <row r="2241" spans="1:11" x14ac:dyDescent="0.3">
      <c r="A2241" s="108" t="s">
        <v>3091</v>
      </c>
      <c r="B2241" s="108" t="s">
        <v>3093</v>
      </c>
      <c r="C2241" s="110" t="s">
        <v>6101</v>
      </c>
      <c r="D2241" s="108" t="s">
        <v>1877</v>
      </c>
      <c r="E2241" s="108"/>
      <c r="F2241" s="109">
        <v>2</v>
      </c>
      <c r="G2241" s="109">
        <v>2</v>
      </c>
      <c r="H2241" s="109" t="b">
        <v>1</v>
      </c>
      <c r="I2241" s="108" t="s">
        <v>3208</v>
      </c>
      <c r="J2241" s="108" t="s">
        <v>6103</v>
      </c>
      <c r="K2241" s="110"/>
    </row>
    <row r="2242" spans="1:11" x14ac:dyDescent="0.3">
      <c r="A2242" s="108" t="s">
        <v>73</v>
      </c>
      <c r="B2242" s="108" t="s">
        <v>495</v>
      </c>
      <c r="C2242" s="110" t="s">
        <v>6104</v>
      </c>
      <c r="D2242" s="108" t="s">
        <v>3108</v>
      </c>
      <c r="E2242" s="108"/>
      <c r="F2242" s="109">
        <v>1</v>
      </c>
      <c r="G2242" s="109">
        <v>1</v>
      </c>
      <c r="H2242" s="109" t="b">
        <v>1</v>
      </c>
      <c r="I2242" s="108" t="s">
        <v>3208</v>
      </c>
      <c r="J2242" s="108" t="s">
        <v>6105</v>
      </c>
      <c r="K2242" s="110"/>
    </row>
    <row r="2243" spans="1:11" x14ac:dyDescent="0.3">
      <c r="A2243" s="108" t="s">
        <v>73</v>
      </c>
      <c r="B2243" s="108" t="s">
        <v>679</v>
      </c>
      <c r="C2243" s="110" t="s">
        <v>6106</v>
      </c>
      <c r="D2243" s="108" t="s">
        <v>3107</v>
      </c>
      <c r="E2243" s="108"/>
      <c r="F2243" s="109">
        <v>1</v>
      </c>
      <c r="G2243" s="109">
        <v>1</v>
      </c>
      <c r="H2243" s="109" t="b">
        <v>1</v>
      </c>
      <c r="I2243" s="108" t="s">
        <v>3208</v>
      </c>
      <c r="J2243" s="108" t="s">
        <v>6107</v>
      </c>
      <c r="K2243" s="110"/>
    </row>
    <row r="2244" spans="1:11" x14ac:dyDescent="0.3">
      <c r="A2244" s="108" t="s">
        <v>73</v>
      </c>
      <c r="B2244" s="108" t="s">
        <v>3078</v>
      </c>
      <c r="C2244" s="110" t="s">
        <v>6108</v>
      </c>
      <c r="D2244" s="108" t="s">
        <v>846</v>
      </c>
      <c r="E2244" s="108"/>
      <c r="F2244" s="109">
        <v>1</v>
      </c>
      <c r="G2244" s="109">
        <v>1</v>
      </c>
      <c r="H2244" s="109" t="b">
        <v>1</v>
      </c>
      <c r="I2244" s="108" t="s">
        <v>3208</v>
      </c>
      <c r="J2244" s="108" t="s">
        <v>6109</v>
      </c>
      <c r="K2244" s="110"/>
    </row>
    <row r="2245" spans="1:11" x14ac:dyDescent="0.3">
      <c r="A2245" s="108" t="s">
        <v>73</v>
      </c>
      <c r="B2245" s="108" t="s">
        <v>506</v>
      </c>
      <c r="C2245" s="110" t="s">
        <v>6110</v>
      </c>
      <c r="D2245" s="108" t="s">
        <v>1868</v>
      </c>
      <c r="E2245" s="108"/>
      <c r="F2245" s="109">
        <v>1</v>
      </c>
      <c r="G2245" s="109">
        <v>2</v>
      </c>
      <c r="H2245" s="109" t="b">
        <v>1</v>
      </c>
      <c r="I2245" s="108" t="s">
        <v>3208</v>
      </c>
      <c r="J2245" s="108" t="s">
        <v>6111</v>
      </c>
      <c r="K2245" s="110"/>
    </row>
    <row r="2246" spans="1:11" x14ac:dyDescent="0.3">
      <c r="A2246" s="108" t="s">
        <v>73</v>
      </c>
      <c r="B2246" s="108" t="s">
        <v>506</v>
      </c>
      <c r="C2246" s="110" t="s">
        <v>6110</v>
      </c>
      <c r="D2246" s="108" t="s">
        <v>1868</v>
      </c>
      <c r="E2246" s="108"/>
      <c r="F2246" s="109">
        <v>2</v>
      </c>
      <c r="G2246" s="109">
        <v>2</v>
      </c>
      <c r="H2246" s="109" t="b">
        <v>1</v>
      </c>
      <c r="I2246" s="108" t="s">
        <v>3208</v>
      </c>
      <c r="J2246" s="108" t="s">
        <v>6112</v>
      </c>
      <c r="K2246" s="110"/>
    </row>
    <row r="2247" spans="1:11" x14ac:dyDescent="0.3">
      <c r="A2247" s="108" t="s">
        <v>73</v>
      </c>
      <c r="B2247" s="108" t="s">
        <v>522</v>
      </c>
      <c r="C2247" s="110" t="s">
        <v>6113</v>
      </c>
      <c r="D2247" s="108" t="s">
        <v>3103</v>
      </c>
      <c r="E2247" s="108"/>
      <c r="F2247" s="109">
        <v>1</v>
      </c>
      <c r="G2247" s="109">
        <v>2</v>
      </c>
      <c r="H2247" s="109" t="b">
        <v>1</v>
      </c>
      <c r="I2247" s="108" t="s">
        <v>3208</v>
      </c>
      <c r="J2247" s="108" t="s">
        <v>6114</v>
      </c>
      <c r="K2247" s="110"/>
    </row>
    <row r="2248" spans="1:11" x14ac:dyDescent="0.3">
      <c r="A2248" s="108" t="s">
        <v>73</v>
      </c>
      <c r="B2248" s="108" t="s">
        <v>522</v>
      </c>
      <c r="C2248" s="110" t="s">
        <v>6113</v>
      </c>
      <c r="D2248" s="108" t="s">
        <v>3103</v>
      </c>
      <c r="E2248" s="108"/>
      <c r="F2248" s="109">
        <v>2</v>
      </c>
      <c r="G2248" s="109">
        <v>2</v>
      </c>
      <c r="H2248" s="109" t="b">
        <v>1</v>
      </c>
      <c r="I2248" s="108" t="s">
        <v>3208</v>
      </c>
      <c r="J2248" s="108" t="s">
        <v>6115</v>
      </c>
      <c r="K2248" s="110"/>
    </row>
    <row r="2249" spans="1:11" x14ac:dyDescent="0.3">
      <c r="A2249" s="108" t="s">
        <v>73</v>
      </c>
      <c r="B2249" s="108" t="s">
        <v>525</v>
      </c>
      <c r="C2249" s="110" t="s">
        <v>6116</v>
      </c>
      <c r="D2249" s="108" t="s">
        <v>3104</v>
      </c>
      <c r="E2249" s="108"/>
      <c r="F2249" s="109">
        <v>1</v>
      </c>
      <c r="G2249" s="109">
        <v>2</v>
      </c>
      <c r="H2249" s="109" t="b">
        <v>1</v>
      </c>
      <c r="I2249" s="108" t="s">
        <v>3208</v>
      </c>
      <c r="J2249" s="108" t="s">
        <v>6117</v>
      </c>
      <c r="K2249" s="110"/>
    </row>
    <row r="2250" spans="1:11" x14ac:dyDescent="0.3">
      <c r="A2250" s="108" t="s">
        <v>73</v>
      </c>
      <c r="B2250" s="108" t="s">
        <v>525</v>
      </c>
      <c r="C2250" s="110" t="s">
        <v>6116</v>
      </c>
      <c r="D2250" s="108" t="s">
        <v>3104</v>
      </c>
      <c r="E2250" s="108"/>
      <c r="F2250" s="109">
        <v>2</v>
      </c>
      <c r="G2250" s="109">
        <v>2</v>
      </c>
      <c r="H2250" s="109" t="b">
        <v>1</v>
      </c>
      <c r="I2250" s="108" t="s">
        <v>3208</v>
      </c>
      <c r="J2250" s="108" t="s">
        <v>6118</v>
      </c>
      <c r="K2250" s="110"/>
    </row>
    <row r="2251" spans="1:11" x14ac:dyDescent="0.3">
      <c r="A2251" s="108" t="s">
        <v>73</v>
      </c>
      <c r="B2251" s="108" t="s">
        <v>989</v>
      </c>
      <c r="C2251" s="110" t="s">
        <v>6119</v>
      </c>
      <c r="D2251" s="108" t="s">
        <v>3105</v>
      </c>
      <c r="E2251" s="108"/>
      <c r="F2251" s="109">
        <v>1</v>
      </c>
      <c r="G2251" s="109">
        <v>2</v>
      </c>
      <c r="H2251" s="109" t="b">
        <v>1</v>
      </c>
      <c r="I2251" s="108" t="s">
        <v>3208</v>
      </c>
      <c r="J2251" s="108" t="s">
        <v>6120</v>
      </c>
      <c r="K2251" s="110"/>
    </row>
    <row r="2252" spans="1:11" x14ac:dyDescent="0.3">
      <c r="A2252" s="108" t="s">
        <v>73</v>
      </c>
      <c r="B2252" s="108" t="s">
        <v>989</v>
      </c>
      <c r="C2252" s="110" t="s">
        <v>6119</v>
      </c>
      <c r="D2252" s="108" t="s">
        <v>3105</v>
      </c>
      <c r="E2252" s="108"/>
      <c r="F2252" s="109">
        <v>2</v>
      </c>
      <c r="G2252" s="109">
        <v>2</v>
      </c>
      <c r="H2252" s="109" t="b">
        <v>1</v>
      </c>
      <c r="I2252" s="108" t="s">
        <v>3208</v>
      </c>
      <c r="J2252" s="108" t="s">
        <v>6121</v>
      </c>
      <c r="K2252" s="110"/>
    </row>
    <row r="2253" spans="1:11" x14ac:dyDescent="0.3">
      <c r="A2253" s="108" t="s">
        <v>73</v>
      </c>
      <c r="B2253" s="108" t="s">
        <v>598</v>
      </c>
      <c r="C2253" s="110" t="s">
        <v>6122</v>
      </c>
      <c r="D2253" s="108" t="s">
        <v>3106</v>
      </c>
      <c r="E2253" s="108"/>
      <c r="F2253" s="109">
        <v>1</v>
      </c>
      <c r="G2253" s="109">
        <v>2</v>
      </c>
      <c r="H2253" s="109" t="b">
        <v>1</v>
      </c>
      <c r="I2253" s="108" t="s">
        <v>3208</v>
      </c>
      <c r="J2253" s="108" t="s">
        <v>6123</v>
      </c>
      <c r="K2253" s="110"/>
    </row>
    <row r="2254" spans="1:11" x14ac:dyDescent="0.3">
      <c r="A2254" s="108" t="s">
        <v>73</v>
      </c>
      <c r="B2254" s="108" t="s">
        <v>598</v>
      </c>
      <c r="C2254" s="110" t="s">
        <v>6122</v>
      </c>
      <c r="D2254" s="108" t="s">
        <v>3106</v>
      </c>
      <c r="E2254" s="108"/>
      <c r="F2254" s="109">
        <v>2</v>
      </c>
      <c r="G2254" s="109">
        <v>2</v>
      </c>
      <c r="H2254" s="109" t="b">
        <v>1</v>
      </c>
      <c r="I2254" s="108" t="s">
        <v>3208</v>
      </c>
      <c r="J2254" s="108" t="s">
        <v>6124</v>
      </c>
      <c r="K2254" s="110"/>
    </row>
    <row r="2255" spans="1:11" x14ac:dyDescent="0.3">
      <c r="A2255" s="108" t="s">
        <v>73</v>
      </c>
      <c r="B2255" s="108" t="s">
        <v>518</v>
      </c>
      <c r="C2255" s="110" t="s">
        <v>6125</v>
      </c>
      <c r="D2255" s="108" t="s">
        <v>1118</v>
      </c>
      <c r="E2255" s="108"/>
      <c r="F2255" s="109">
        <v>1</v>
      </c>
      <c r="G2255" s="109">
        <v>2</v>
      </c>
      <c r="H2255" s="109" t="b">
        <v>1</v>
      </c>
      <c r="I2255" s="108" t="s">
        <v>3208</v>
      </c>
      <c r="J2255" s="108" t="s">
        <v>6126</v>
      </c>
      <c r="K2255" s="110"/>
    </row>
    <row r="2256" spans="1:11" x14ac:dyDescent="0.3">
      <c r="A2256" s="108" t="s">
        <v>73</v>
      </c>
      <c r="B2256" s="108" t="s">
        <v>518</v>
      </c>
      <c r="C2256" s="110" t="s">
        <v>6125</v>
      </c>
      <c r="D2256" s="108" t="s">
        <v>1118</v>
      </c>
      <c r="E2256" s="108"/>
      <c r="F2256" s="109">
        <v>2</v>
      </c>
      <c r="G2256" s="109">
        <v>2</v>
      </c>
      <c r="H2256" s="109" t="b">
        <v>1</v>
      </c>
      <c r="I2256" s="108" t="s">
        <v>3208</v>
      </c>
      <c r="J2256" s="108" t="s">
        <v>6127</v>
      </c>
      <c r="K2256" s="110"/>
    </row>
    <row r="2257" spans="1:11" x14ac:dyDescent="0.3">
      <c r="A2257" s="108" t="s">
        <v>74</v>
      </c>
      <c r="B2257" s="108" t="s">
        <v>1488</v>
      </c>
      <c r="C2257" s="110" t="s">
        <v>6128</v>
      </c>
      <c r="D2257" s="108" t="s">
        <v>3133</v>
      </c>
      <c r="E2257" s="108"/>
      <c r="F2257" s="109">
        <v>1</v>
      </c>
      <c r="G2257" s="109">
        <v>1</v>
      </c>
      <c r="H2257" s="109" t="b">
        <v>1</v>
      </c>
      <c r="I2257" s="108" t="s">
        <v>3208</v>
      </c>
      <c r="J2257" s="108" t="s">
        <v>6129</v>
      </c>
      <c r="K2257" s="110"/>
    </row>
    <row r="2258" spans="1:11" x14ac:dyDescent="0.3">
      <c r="A2258" s="108" t="s">
        <v>74</v>
      </c>
      <c r="B2258" s="108" t="s">
        <v>585</v>
      </c>
      <c r="C2258" s="110" t="s">
        <v>6130</v>
      </c>
      <c r="D2258" s="108" t="s">
        <v>3128</v>
      </c>
      <c r="E2258" s="108"/>
      <c r="F2258" s="109">
        <v>1</v>
      </c>
      <c r="G2258" s="109">
        <v>2</v>
      </c>
      <c r="H2258" s="109" t="b">
        <v>1</v>
      </c>
      <c r="I2258" s="108" t="s">
        <v>3208</v>
      </c>
      <c r="J2258" s="108" t="s">
        <v>6131</v>
      </c>
      <c r="K2258" s="110"/>
    </row>
    <row r="2259" spans="1:11" x14ac:dyDescent="0.3">
      <c r="A2259" s="108" t="s">
        <v>74</v>
      </c>
      <c r="B2259" s="108" t="s">
        <v>585</v>
      </c>
      <c r="C2259" s="110" t="s">
        <v>6130</v>
      </c>
      <c r="D2259" s="108" t="s">
        <v>3128</v>
      </c>
      <c r="E2259" s="108"/>
      <c r="F2259" s="109">
        <v>2</v>
      </c>
      <c r="G2259" s="109">
        <v>2</v>
      </c>
      <c r="H2259" s="109" t="b">
        <v>1</v>
      </c>
      <c r="I2259" s="108" t="s">
        <v>3208</v>
      </c>
      <c r="J2259" s="108" t="s">
        <v>6132</v>
      </c>
      <c r="K2259" s="110"/>
    </row>
    <row r="2260" spans="1:11" x14ac:dyDescent="0.3">
      <c r="A2260" s="108" t="s">
        <v>74</v>
      </c>
      <c r="B2260" s="108" t="s">
        <v>567</v>
      </c>
      <c r="C2260" s="110" t="s">
        <v>6133</v>
      </c>
      <c r="D2260" s="108" t="s">
        <v>6134</v>
      </c>
      <c r="E2260" s="108"/>
      <c r="F2260" s="109">
        <v>1</v>
      </c>
      <c r="G2260" s="109">
        <v>1</v>
      </c>
      <c r="H2260" s="109" t="b">
        <v>1</v>
      </c>
      <c r="I2260" s="108" t="s">
        <v>3208</v>
      </c>
      <c r="J2260" s="108" t="s">
        <v>6135</v>
      </c>
      <c r="K2260" s="110"/>
    </row>
    <row r="2261" spans="1:11" x14ac:dyDescent="0.3">
      <c r="A2261" s="108" t="s">
        <v>74</v>
      </c>
      <c r="B2261" s="108" t="s">
        <v>1024</v>
      </c>
      <c r="C2261" s="110" t="s">
        <v>6136</v>
      </c>
      <c r="D2261" s="108" t="s">
        <v>3126</v>
      </c>
      <c r="E2261" s="108" t="s">
        <v>3207</v>
      </c>
      <c r="F2261" s="109">
        <v>1</v>
      </c>
      <c r="G2261" s="109">
        <v>2</v>
      </c>
      <c r="H2261" s="109" t="b">
        <v>1</v>
      </c>
      <c r="I2261" s="108" t="s">
        <v>3208</v>
      </c>
      <c r="J2261" s="108" t="s">
        <v>3127</v>
      </c>
      <c r="K2261" s="110"/>
    </row>
    <row r="2262" spans="1:11" x14ac:dyDescent="0.3">
      <c r="A2262" s="108" t="s">
        <v>74</v>
      </c>
      <c r="B2262" s="108" t="s">
        <v>1024</v>
      </c>
      <c r="C2262" s="110" t="s">
        <v>6136</v>
      </c>
      <c r="D2262" s="108" t="s">
        <v>3126</v>
      </c>
      <c r="E2262" s="108"/>
      <c r="F2262" s="109">
        <v>2</v>
      </c>
      <c r="G2262" s="109">
        <v>2</v>
      </c>
      <c r="H2262" s="109" t="b">
        <v>1</v>
      </c>
      <c r="I2262" s="108" t="s">
        <v>3208</v>
      </c>
      <c r="J2262" s="108" t="s">
        <v>6137</v>
      </c>
      <c r="K2262" s="110">
        <v>1</v>
      </c>
    </row>
    <row r="2263" spans="1:11" x14ac:dyDescent="0.3">
      <c r="A2263" s="108" t="s">
        <v>74</v>
      </c>
      <c r="B2263" s="108" t="s">
        <v>730</v>
      </c>
      <c r="C2263" s="110" t="s">
        <v>6138</v>
      </c>
      <c r="D2263" s="108" t="s">
        <v>3130</v>
      </c>
      <c r="E2263" s="108"/>
      <c r="F2263" s="109">
        <v>1</v>
      </c>
      <c r="G2263" s="109">
        <v>1</v>
      </c>
      <c r="H2263" s="109" t="b">
        <v>1</v>
      </c>
      <c r="I2263" s="108" t="s">
        <v>3208</v>
      </c>
      <c r="J2263" s="108" t="s">
        <v>6139</v>
      </c>
      <c r="K2263" s="110">
        <v>1</v>
      </c>
    </row>
    <row r="2264" spans="1:11" x14ac:dyDescent="0.3">
      <c r="A2264" s="108" t="s">
        <v>74</v>
      </c>
      <c r="B2264" s="108" t="s">
        <v>572</v>
      </c>
      <c r="C2264" s="110" t="s">
        <v>6140</v>
      </c>
      <c r="D2264" s="108" t="s">
        <v>3129</v>
      </c>
      <c r="E2264" s="108"/>
      <c r="F2264" s="109">
        <v>1</v>
      </c>
      <c r="G2264" s="109">
        <v>1</v>
      </c>
      <c r="H2264" s="109" t="b">
        <v>1</v>
      </c>
      <c r="I2264" s="108" t="s">
        <v>3208</v>
      </c>
      <c r="J2264" s="108" t="s">
        <v>6141</v>
      </c>
      <c r="K2264" s="110"/>
    </row>
    <row r="2265" spans="1:11" x14ac:dyDescent="0.3">
      <c r="A2265" s="108" t="s">
        <v>74</v>
      </c>
      <c r="B2265" s="108" t="s">
        <v>1095</v>
      </c>
      <c r="C2265" s="110" t="s">
        <v>6142</v>
      </c>
      <c r="D2265" s="108" t="s">
        <v>3119</v>
      </c>
      <c r="E2265" s="108" t="s">
        <v>3207</v>
      </c>
      <c r="F2265" s="109">
        <v>1</v>
      </c>
      <c r="G2265" s="109">
        <v>6</v>
      </c>
      <c r="H2265" s="109" t="b">
        <v>1</v>
      </c>
      <c r="I2265" s="108" t="s">
        <v>3208</v>
      </c>
      <c r="J2265" s="108" t="s">
        <v>3120</v>
      </c>
      <c r="K2265" s="110"/>
    </row>
    <row r="2266" spans="1:11" x14ac:dyDescent="0.3">
      <c r="A2266" s="108" t="s">
        <v>74</v>
      </c>
      <c r="B2266" s="108" t="s">
        <v>1095</v>
      </c>
      <c r="C2266" s="110" t="s">
        <v>6142</v>
      </c>
      <c r="D2266" s="108" t="s">
        <v>3119</v>
      </c>
      <c r="E2266" s="108"/>
      <c r="F2266" s="109">
        <v>2</v>
      </c>
      <c r="G2266" s="109">
        <v>6</v>
      </c>
      <c r="H2266" s="109" t="b">
        <v>1</v>
      </c>
      <c r="I2266" s="108" t="s">
        <v>3208</v>
      </c>
      <c r="J2266" s="108" t="s">
        <v>6143</v>
      </c>
      <c r="K2266" s="110">
        <v>1</v>
      </c>
    </row>
    <row r="2267" spans="1:11" x14ac:dyDescent="0.3">
      <c r="A2267" s="108" t="s">
        <v>74</v>
      </c>
      <c r="B2267" s="108" t="s">
        <v>1095</v>
      </c>
      <c r="C2267" s="110" t="s">
        <v>6142</v>
      </c>
      <c r="D2267" s="108" t="s">
        <v>3119</v>
      </c>
      <c r="E2267" s="108"/>
      <c r="F2267" s="109">
        <v>3</v>
      </c>
      <c r="G2267" s="109">
        <v>6</v>
      </c>
      <c r="H2267" s="109" t="b">
        <v>1</v>
      </c>
      <c r="I2267" s="108" t="s">
        <v>3208</v>
      </c>
      <c r="J2267" s="108" t="s">
        <v>6144</v>
      </c>
      <c r="K2267" s="110"/>
    </row>
    <row r="2268" spans="1:11" x14ac:dyDescent="0.3">
      <c r="A2268" s="108" t="s">
        <v>74</v>
      </c>
      <c r="B2268" s="108" t="s">
        <v>1095</v>
      </c>
      <c r="C2268" s="110" t="s">
        <v>6142</v>
      </c>
      <c r="D2268" s="108" t="s">
        <v>3119</v>
      </c>
      <c r="E2268" s="108"/>
      <c r="F2268" s="109">
        <v>4</v>
      </c>
      <c r="G2268" s="109">
        <v>6</v>
      </c>
      <c r="H2268" s="109" t="b">
        <v>1</v>
      </c>
      <c r="I2268" s="108" t="s">
        <v>3208</v>
      </c>
      <c r="J2268" s="108" t="s">
        <v>6145</v>
      </c>
      <c r="K2268" s="110">
        <v>1</v>
      </c>
    </row>
    <row r="2269" spans="1:11" x14ac:dyDescent="0.3">
      <c r="A2269" s="108" t="s">
        <v>74</v>
      </c>
      <c r="B2269" s="108" t="s">
        <v>1095</v>
      </c>
      <c r="C2269" s="110" t="s">
        <v>6142</v>
      </c>
      <c r="D2269" s="108" t="s">
        <v>3119</v>
      </c>
      <c r="E2269" s="108"/>
      <c r="F2269" s="109">
        <v>5</v>
      </c>
      <c r="G2269" s="109">
        <v>6</v>
      </c>
      <c r="H2269" s="109" t="b">
        <v>1</v>
      </c>
      <c r="I2269" s="108" t="s">
        <v>3208</v>
      </c>
      <c r="J2269" s="108" t="s">
        <v>6146</v>
      </c>
      <c r="K2269" s="110">
        <v>1</v>
      </c>
    </row>
    <row r="2270" spans="1:11" x14ac:dyDescent="0.3">
      <c r="A2270" s="108" t="s">
        <v>74</v>
      </c>
      <c r="B2270" s="108" t="s">
        <v>1095</v>
      </c>
      <c r="C2270" s="110" t="s">
        <v>6142</v>
      </c>
      <c r="D2270" s="108" t="s">
        <v>3119</v>
      </c>
      <c r="E2270" s="108"/>
      <c r="F2270" s="109">
        <v>6</v>
      </c>
      <c r="G2270" s="109">
        <v>6</v>
      </c>
      <c r="H2270" s="109" t="b">
        <v>1</v>
      </c>
      <c r="I2270" s="108" t="s">
        <v>3208</v>
      </c>
      <c r="J2270" s="108" t="s">
        <v>6147</v>
      </c>
      <c r="K2270" s="110"/>
    </row>
    <row r="2271" spans="1:11" x14ac:dyDescent="0.3">
      <c r="A2271" s="108" t="s">
        <v>74</v>
      </c>
      <c r="B2271" s="108" t="s">
        <v>579</v>
      </c>
      <c r="C2271" s="110" t="s">
        <v>6148</v>
      </c>
      <c r="D2271" s="108" t="s">
        <v>3134</v>
      </c>
      <c r="E2271" s="108"/>
      <c r="F2271" s="109">
        <v>1</v>
      </c>
      <c r="G2271" s="109">
        <v>1</v>
      </c>
      <c r="H2271" s="109" t="b">
        <v>1</v>
      </c>
      <c r="I2271" s="108" t="s">
        <v>3208</v>
      </c>
      <c r="J2271" s="108" t="s">
        <v>6149</v>
      </c>
      <c r="K2271" s="110"/>
    </row>
    <row r="2272" spans="1:11" x14ac:dyDescent="0.3">
      <c r="A2272" s="108" t="s">
        <v>74</v>
      </c>
      <c r="B2272" s="108" t="s">
        <v>544</v>
      </c>
      <c r="C2272" s="110" t="s">
        <v>6150</v>
      </c>
      <c r="D2272" s="108" t="s">
        <v>3135</v>
      </c>
      <c r="E2272" s="108"/>
      <c r="F2272" s="109">
        <v>1</v>
      </c>
      <c r="G2272" s="109">
        <v>1</v>
      </c>
      <c r="H2272" s="109" t="b">
        <v>1</v>
      </c>
      <c r="I2272" s="108" t="s">
        <v>3208</v>
      </c>
      <c r="J2272" s="108" t="s">
        <v>6151</v>
      </c>
      <c r="K2272" s="110"/>
    </row>
    <row r="2273" spans="1:11" x14ac:dyDescent="0.3">
      <c r="A2273" s="108" t="s">
        <v>74</v>
      </c>
      <c r="B2273" s="108" t="s">
        <v>746</v>
      </c>
      <c r="C2273" s="110" t="s">
        <v>6152</v>
      </c>
      <c r="D2273" s="108" t="s">
        <v>3123</v>
      </c>
      <c r="E2273" s="108"/>
      <c r="F2273" s="109">
        <v>1</v>
      </c>
      <c r="G2273" s="109">
        <v>4</v>
      </c>
      <c r="H2273" s="109" t="b">
        <v>1</v>
      </c>
      <c r="I2273" s="108" t="s">
        <v>3208</v>
      </c>
      <c r="J2273" s="108" t="s">
        <v>6153</v>
      </c>
      <c r="K2273" s="110"/>
    </row>
    <row r="2274" spans="1:11" x14ac:dyDescent="0.3">
      <c r="A2274" s="108" t="s">
        <v>74</v>
      </c>
      <c r="B2274" s="108" t="s">
        <v>746</v>
      </c>
      <c r="C2274" s="110" t="s">
        <v>6152</v>
      </c>
      <c r="D2274" s="108" t="s">
        <v>3123</v>
      </c>
      <c r="E2274" s="108"/>
      <c r="F2274" s="109">
        <v>2</v>
      </c>
      <c r="G2274" s="109">
        <v>4</v>
      </c>
      <c r="H2274" s="109" t="b">
        <v>1</v>
      </c>
      <c r="I2274" s="108" t="s">
        <v>3208</v>
      </c>
      <c r="J2274" s="108" t="s">
        <v>6154</v>
      </c>
      <c r="K2274" s="110"/>
    </row>
    <row r="2275" spans="1:11" x14ac:dyDescent="0.3">
      <c r="A2275" s="108" t="s">
        <v>74</v>
      </c>
      <c r="B2275" s="108" t="s">
        <v>746</v>
      </c>
      <c r="C2275" s="110" t="s">
        <v>6152</v>
      </c>
      <c r="D2275" s="108" t="s">
        <v>3123</v>
      </c>
      <c r="E2275" s="108"/>
      <c r="F2275" s="109">
        <v>3</v>
      </c>
      <c r="G2275" s="109">
        <v>4</v>
      </c>
      <c r="H2275" s="109" t="b">
        <v>1</v>
      </c>
      <c r="I2275" s="108" t="s">
        <v>3208</v>
      </c>
      <c r="J2275" s="108" t="s">
        <v>6155</v>
      </c>
      <c r="K2275" s="110"/>
    </row>
    <row r="2276" spans="1:11" x14ac:dyDescent="0.3">
      <c r="A2276" s="108" t="s">
        <v>74</v>
      </c>
      <c r="B2276" s="108" t="s">
        <v>746</v>
      </c>
      <c r="C2276" s="110" t="s">
        <v>6152</v>
      </c>
      <c r="D2276" s="108" t="s">
        <v>3123</v>
      </c>
      <c r="E2276" s="108"/>
      <c r="F2276" s="109">
        <v>4</v>
      </c>
      <c r="G2276" s="109">
        <v>4</v>
      </c>
      <c r="H2276" s="109" t="b">
        <v>1</v>
      </c>
      <c r="I2276" s="108" t="s">
        <v>3208</v>
      </c>
      <c r="J2276" s="108" t="s">
        <v>6156</v>
      </c>
      <c r="K2276" s="110">
        <v>1</v>
      </c>
    </row>
    <row r="2277" spans="1:11" x14ac:dyDescent="0.3">
      <c r="A2277" s="108" t="s">
        <v>74</v>
      </c>
      <c r="B2277" s="108" t="s">
        <v>1646</v>
      </c>
      <c r="C2277" s="110" t="s">
        <v>6157</v>
      </c>
      <c r="D2277" s="108" t="s">
        <v>3132</v>
      </c>
      <c r="E2277" s="108"/>
      <c r="F2277" s="109">
        <v>1</v>
      </c>
      <c r="G2277" s="109">
        <v>1</v>
      </c>
      <c r="H2277" s="109" t="b">
        <v>1</v>
      </c>
      <c r="I2277" s="108" t="s">
        <v>3208</v>
      </c>
      <c r="J2277" s="108" t="s">
        <v>6158</v>
      </c>
      <c r="K2277" s="110">
        <v>1</v>
      </c>
    </row>
    <row r="2278" spans="1:11" x14ac:dyDescent="0.3">
      <c r="A2278" s="108" t="s">
        <v>74</v>
      </c>
      <c r="B2278" s="108" t="s">
        <v>3124</v>
      </c>
      <c r="C2278" s="110" t="s">
        <v>6159</v>
      </c>
      <c r="D2278" s="108" t="s">
        <v>3125</v>
      </c>
      <c r="E2278" s="108"/>
      <c r="F2278" s="109">
        <v>1</v>
      </c>
      <c r="G2278" s="109">
        <v>3</v>
      </c>
      <c r="H2278" s="109" t="b">
        <v>1</v>
      </c>
      <c r="I2278" s="108" t="s">
        <v>3208</v>
      </c>
      <c r="J2278" s="108" t="s">
        <v>6160</v>
      </c>
      <c r="K2278" s="110"/>
    </row>
    <row r="2279" spans="1:11" x14ac:dyDescent="0.3">
      <c r="A2279" s="108" t="s">
        <v>74</v>
      </c>
      <c r="B2279" s="108" t="s">
        <v>3124</v>
      </c>
      <c r="C2279" s="110" t="s">
        <v>6159</v>
      </c>
      <c r="D2279" s="108" t="s">
        <v>3125</v>
      </c>
      <c r="E2279" s="108"/>
      <c r="F2279" s="109">
        <v>2</v>
      </c>
      <c r="G2279" s="109">
        <v>3</v>
      </c>
      <c r="H2279" s="109" t="b">
        <v>1</v>
      </c>
      <c r="I2279" s="108" t="s">
        <v>3208</v>
      </c>
      <c r="J2279" s="108" t="s">
        <v>6161</v>
      </c>
      <c r="K2279" s="110"/>
    </row>
    <row r="2280" spans="1:11" x14ac:dyDescent="0.3">
      <c r="A2280" s="108" t="s">
        <v>74</v>
      </c>
      <c r="B2280" s="108" t="s">
        <v>3124</v>
      </c>
      <c r="C2280" s="110" t="s">
        <v>6159</v>
      </c>
      <c r="D2280" s="108" t="s">
        <v>3125</v>
      </c>
      <c r="E2280" s="108"/>
      <c r="F2280" s="109">
        <v>3</v>
      </c>
      <c r="G2280" s="109">
        <v>3</v>
      </c>
      <c r="H2280" s="109" t="b">
        <v>1</v>
      </c>
      <c r="I2280" s="108" t="s">
        <v>3208</v>
      </c>
      <c r="J2280" s="108" t="s">
        <v>6162</v>
      </c>
      <c r="K2280" s="110"/>
    </row>
    <row r="2281" spans="1:11" x14ac:dyDescent="0.3">
      <c r="A2281" s="108" t="s">
        <v>74</v>
      </c>
      <c r="B2281" s="108" t="s">
        <v>2072</v>
      </c>
      <c r="C2281" s="110" t="s">
        <v>6163</v>
      </c>
      <c r="D2281" s="108" t="s">
        <v>3121</v>
      </c>
      <c r="E2281" s="108" t="s">
        <v>3207</v>
      </c>
      <c r="F2281" s="109">
        <v>1</v>
      </c>
      <c r="G2281" s="109">
        <v>6</v>
      </c>
      <c r="H2281" s="109" t="b">
        <v>1</v>
      </c>
      <c r="I2281" s="108" t="s">
        <v>3208</v>
      </c>
      <c r="J2281" s="108" t="s">
        <v>3122</v>
      </c>
      <c r="K2281" s="110"/>
    </row>
    <row r="2282" spans="1:11" x14ac:dyDescent="0.3">
      <c r="A2282" s="108" t="s">
        <v>74</v>
      </c>
      <c r="B2282" s="108" t="s">
        <v>2072</v>
      </c>
      <c r="C2282" s="110" t="s">
        <v>6163</v>
      </c>
      <c r="D2282" s="108" t="s">
        <v>3121</v>
      </c>
      <c r="E2282" s="108"/>
      <c r="F2282" s="109">
        <v>2</v>
      </c>
      <c r="G2282" s="109">
        <v>6</v>
      </c>
      <c r="H2282" s="109" t="b">
        <v>1</v>
      </c>
      <c r="I2282" s="108" t="s">
        <v>3208</v>
      </c>
      <c r="J2282" s="108" t="s">
        <v>6164</v>
      </c>
      <c r="K2282" s="110"/>
    </row>
    <row r="2283" spans="1:11" x14ac:dyDescent="0.3">
      <c r="A2283" s="108" t="s">
        <v>74</v>
      </c>
      <c r="B2283" s="108" t="s">
        <v>2072</v>
      </c>
      <c r="C2283" s="110" t="s">
        <v>6163</v>
      </c>
      <c r="D2283" s="108" t="s">
        <v>3121</v>
      </c>
      <c r="E2283" s="108"/>
      <c r="F2283" s="109">
        <v>3</v>
      </c>
      <c r="G2283" s="109">
        <v>6</v>
      </c>
      <c r="H2283" s="109" t="b">
        <v>1</v>
      </c>
      <c r="I2283" s="108" t="s">
        <v>3208</v>
      </c>
      <c r="J2283" s="108" t="s">
        <v>6165</v>
      </c>
      <c r="K2283" s="110">
        <v>1</v>
      </c>
    </row>
    <row r="2284" spans="1:11" x14ac:dyDescent="0.3">
      <c r="A2284" s="108" t="s">
        <v>74</v>
      </c>
      <c r="B2284" s="108" t="s">
        <v>2072</v>
      </c>
      <c r="C2284" s="110" t="s">
        <v>6163</v>
      </c>
      <c r="D2284" s="108" t="s">
        <v>3121</v>
      </c>
      <c r="E2284" s="108"/>
      <c r="F2284" s="109">
        <v>4</v>
      </c>
      <c r="G2284" s="109">
        <v>6</v>
      </c>
      <c r="H2284" s="109" t="b">
        <v>1</v>
      </c>
      <c r="I2284" s="108" t="s">
        <v>3208</v>
      </c>
      <c r="J2284" s="108" t="s">
        <v>6166</v>
      </c>
      <c r="K2284" s="110">
        <v>1</v>
      </c>
    </row>
    <row r="2285" spans="1:11" x14ac:dyDescent="0.3">
      <c r="A2285" s="108" t="s">
        <v>74</v>
      </c>
      <c r="B2285" s="108" t="s">
        <v>2072</v>
      </c>
      <c r="C2285" s="110" t="s">
        <v>6163</v>
      </c>
      <c r="D2285" s="108" t="s">
        <v>3121</v>
      </c>
      <c r="E2285" s="108"/>
      <c r="F2285" s="109">
        <v>5</v>
      </c>
      <c r="G2285" s="109">
        <v>6</v>
      </c>
      <c r="H2285" s="109" t="b">
        <v>1</v>
      </c>
      <c r="I2285" s="108" t="s">
        <v>3208</v>
      </c>
      <c r="J2285" s="108" t="s">
        <v>6167</v>
      </c>
      <c r="K2285" s="110"/>
    </row>
    <row r="2286" spans="1:11" x14ac:dyDescent="0.3">
      <c r="A2286" s="108" t="s">
        <v>74</v>
      </c>
      <c r="B2286" s="108" t="s">
        <v>2072</v>
      </c>
      <c r="C2286" s="110" t="s">
        <v>6163</v>
      </c>
      <c r="D2286" s="108" t="s">
        <v>3121</v>
      </c>
      <c r="E2286" s="108"/>
      <c r="F2286" s="109">
        <v>6</v>
      </c>
      <c r="G2286" s="109">
        <v>6</v>
      </c>
      <c r="H2286" s="109" t="b">
        <v>1</v>
      </c>
      <c r="I2286" s="108" t="s">
        <v>3208</v>
      </c>
      <c r="J2286" s="108" t="s">
        <v>6168</v>
      </c>
      <c r="K2286" s="110"/>
    </row>
    <row r="2287" spans="1:11" x14ac:dyDescent="0.3">
      <c r="A2287" s="108" t="s">
        <v>3145</v>
      </c>
      <c r="B2287" s="108" t="s">
        <v>749</v>
      </c>
      <c r="C2287" s="110" t="s">
        <v>6169</v>
      </c>
      <c r="D2287" s="108" t="s">
        <v>3149</v>
      </c>
      <c r="E2287" s="108"/>
      <c r="F2287" s="109">
        <v>1</v>
      </c>
      <c r="G2287" s="109">
        <v>2</v>
      </c>
      <c r="H2287" s="109" t="b">
        <v>1</v>
      </c>
      <c r="I2287" s="108" t="s">
        <v>3208</v>
      </c>
      <c r="J2287" s="108" t="s">
        <v>6170</v>
      </c>
      <c r="K2287" s="110"/>
    </row>
    <row r="2288" spans="1:11" x14ac:dyDescent="0.3">
      <c r="A2288" s="108" t="s">
        <v>3145</v>
      </c>
      <c r="B2288" s="108" t="s">
        <v>749</v>
      </c>
      <c r="C2288" s="110" t="s">
        <v>6169</v>
      </c>
      <c r="D2288" s="108" t="s">
        <v>3149</v>
      </c>
      <c r="E2288" s="108"/>
      <c r="F2288" s="109">
        <v>2</v>
      </c>
      <c r="G2288" s="109">
        <v>2</v>
      </c>
      <c r="H2288" s="109" t="b">
        <v>1</v>
      </c>
      <c r="I2288" s="108" t="s">
        <v>3208</v>
      </c>
      <c r="J2288" s="108" t="s">
        <v>6171</v>
      </c>
      <c r="K2288" s="110">
        <v>1</v>
      </c>
    </row>
    <row r="2289" spans="1:11" x14ac:dyDescent="0.3">
      <c r="A2289" s="108" t="s">
        <v>3145</v>
      </c>
      <c r="B2289" s="108" t="s">
        <v>730</v>
      </c>
      <c r="C2289" s="110" t="s">
        <v>6172</v>
      </c>
      <c r="D2289" s="108" t="s">
        <v>3150</v>
      </c>
      <c r="E2289" s="108" t="s">
        <v>3207</v>
      </c>
      <c r="F2289" s="109">
        <v>1</v>
      </c>
      <c r="G2289" s="109">
        <v>1</v>
      </c>
      <c r="H2289" s="109" t="b">
        <v>1</v>
      </c>
      <c r="I2289" s="108" t="s">
        <v>3208</v>
      </c>
      <c r="J2289" s="108" t="s">
        <v>3151</v>
      </c>
      <c r="K2289" s="110"/>
    </row>
    <row r="2290" spans="1:11" x14ac:dyDescent="0.3">
      <c r="A2290" s="108" t="s">
        <v>3145</v>
      </c>
      <c r="B2290" s="108" t="s">
        <v>544</v>
      </c>
      <c r="C2290" s="110" t="s">
        <v>6173</v>
      </c>
      <c r="D2290" s="108" t="s">
        <v>3147</v>
      </c>
      <c r="E2290" s="108" t="s">
        <v>3207</v>
      </c>
      <c r="F2290" s="109">
        <v>1</v>
      </c>
      <c r="G2290" s="109">
        <v>4</v>
      </c>
      <c r="H2290" s="109" t="b">
        <v>1</v>
      </c>
      <c r="I2290" s="108" t="s">
        <v>3208</v>
      </c>
      <c r="J2290" s="108" t="s">
        <v>3148</v>
      </c>
      <c r="K2290" s="110">
        <v>1</v>
      </c>
    </row>
    <row r="2291" spans="1:11" x14ac:dyDescent="0.3">
      <c r="A2291" s="108" t="s">
        <v>3145</v>
      </c>
      <c r="B2291" s="108" t="s">
        <v>544</v>
      </c>
      <c r="C2291" s="110" t="s">
        <v>6173</v>
      </c>
      <c r="D2291" s="108" t="s">
        <v>3147</v>
      </c>
      <c r="E2291" s="108"/>
      <c r="F2291" s="109">
        <v>2</v>
      </c>
      <c r="G2291" s="109">
        <v>4</v>
      </c>
      <c r="H2291" s="109" t="b">
        <v>1</v>
      </c>
      <c r="I2291" s="108" t="s">
        <v>3208</v>
      </c>
      <c r="J2291" s="108" t="s">
        <v>6174</v>
      </c>
      <c r="K2291" s="110"/>
    </row>
    <row r="2292" spans="1:11" x14ac:dyDescent="0.3">
      <c r="A2292" s="108" t="s">
        <v>3145</v>
      </c>
      <c r="B2292" s="108" t="s">
        <v>544</v>
      </c>
      <c r="C2292" s="110" t="s">
        <v>6173</v>
      </c>
      <c r="D2292" s="108" t="s">
        <v>3147</v>
      </c>
      <c r="E2292" s="108"/>
      <c r="F2292" s="109">
        <v>3</v>
      </c>
      <c r="G2292" s="109">
        <v>4</v>
      </c>
      <c r="H2292" s="109" t="b">
        <v>1</v>
      </c>
      <c r="I2292" s="108" t="s">
        <v>3208</v>
      </c>
      <c r="J2292" s="108" t="s">
        <v>6175</v>
      </c>
      <c r="K2292" s="110"/>
    </row>
    <row r="2293" spans="1:11" x14ac:dyDescent="0.3">
      <c r="A2293" s="108" t="s">
        <v>3145</v>
      </c>
      <c r="B2293" s="108" t="s">
        <v>544</v>
      </c>
      <c r="C2293" s="110" t="s">
        <v>6173</v>
      </c>
      <c r="D2293" s="108" t="s">
        <v>3147</v>
      </c>
      <c r="E2293" s="108"/>
      <c r="F2293" s="109">
        <v>4</v>
      </c>
      <c r="G2293" s="109">
        <v>4</v>
      </c>
      <c r="H2293" s="109" t="b">
        <v>1</v>
      </c>
      <c r="I2293" s="108" t="s">
        <v>3208</v>
      </c>
      <c r="J2293" s="108" t="s">
        <v>6176</v>
      </c>
      <c r="K2293" s="110">
        <v>1</v>
      </c>
    </row>
    <row r="2294" spans="1:11" x14ac:dyDescent="0.3">
      <c r="A2294" s="108" t="s">
        <v>3145</v>
      </c>
      <c r="B2294" s="108" t="s">
        <v>611</v>
      </c>
      <c r="C2294" s="110" t="s">
        <v>6177</v>
      </c>
      <c r="D2294" s="108" t="s">
        <v>1002</v>
      </c>
      <c r="E2294" s="108" t="s">
        <v>3207</v>
      </c>
      <c r="F2294" s="109">
        <v>1</v>
      </c>
      <c r="G2294" s="109">
        <v>5</v>
      </c>
      <c r="H2294" s="109" t="b">
        <v>1</v>
      </c>
      <c r="I2294" s="108" t="s">
        <v>3208</v>
      </c>
      <c r="J2294" s="108" t="s">
        <v>3146</v>
      </c>
      <c r="K2294" s="110"/>
    </row>
    <row r="2295" spans="1:11" x14ac:dyDescent="0.3">
      <c r="A2295" s="108" t="s">
        <v>3145</v>
      </c>
      <c r="B2295" s="108" t="s">
        <v>611</v>
      </c>
      <c r="C2295" s="110" t="s">
        <v>6177</v>
      </c>
      <c r="D2295" s="108" t="s">
        <v>1002</v>
      </c>
      <c r="E2295" s="108"/>
      <c r="F2295" s="109">
        <v>2</v>
      </c>
      <c r="G2295" s="109">
        <v>5</v>
      </c>
      <c r="H2295" s="109" t="b">
        <v>1</v>
      </c>
      <c r="I2295" s="108" t="s">
        <v>3208</v>
      </c>
      <c r="J2295" s="108" t="s">
        <v>6178</v>
      </c>
      <c r="K2295" s="110"/>
    </row>
    <row r="2296" spans="1:11" x14ac:dyDescent="0.3">
      <c r="A2296" s="108" t="s">
        <v>3145</v>
      </c>
      <c r="B2296" s="108" t="s">
        <v>611</v>
      </c>
      <c r="C2296" s="110" t="s">
        <v>6177</v>
      </c>
      <c r="D2296" s="108" t="s">
        <v>1002</v>
      </c>
      <c r="E2296" s="108"/>
      <c r="F2296" s="109">
        <v>3</v>
      </c>
      <c r="G2296" s="109">
        <v>5</v>
      </c>
      <c r="H2296" s="109" t="b">
        <v>1</v>
      </c>
      <c r="I2296" s="108" t="s">
        <v>3208</v>
      </c>
      <c r="J2296" s="108" t="s">
        <v>6179</v>
      </c>
      <c r="K2296" s="110"/>
    </row>
    <row r="2297" spans="1:11" x14ac:dyDescent="0.3">
      <c r="A2297" s="108" t="s">
        <v>3145</v>
      </c>
      <c r="B2297" s="108" t="s">
        <v>611</v>
      </c>
      <c r="C2297" s="110" t="s">
        <v>6177</v>
      </c>
      <c r="D2297" s="108" t="s">
        <v>1002</v>
      </c>
      <c r="E2297" s="108"/>
      <c r="F2297" s="109">
        <v>4</v>
      </c>
      <c r="G2297" s="109">
        <v>5</v>
      </c>
      <c r="H2297" s="109" t="b">
        <v>1</v>
      </c>
      <c r="I2297" s="108" t="s">
        <v>3208</v>
      </c>
      <c r="J2297" s="108" t="s">
        <v>6180</v>
      </c>
      <c r="K2297" s="110">
        <v>1</v>
      </c>
    </row>
    <row r="2298" spans="1:11" x14ac:dyDescent="0.3">
      <c r="A2298" s="108" t="s">
        <v>3145</v>
      </c>
      <c r="B2298" s="108" t="s">
        <v>611</v>
      </c>
      <c r="C2298" s="110" t="s">
        <v>6177</v>
      </c>
      <c r="D2298" s="108" t="s">
        <v>1002</v>
      </c>
      <c r="E2298" s="108"/>
      <c r="F2298" s="109">
        <v>5</v>
      </c>
      <c r="G2298" s="109">
        <v>5</v>
      </c>
      <c r="H2298" s="109" t="b">
        <v>1</v>
      </c>
      <c r="I2298" s="108" t="s">
        <v>3208</v>
      </c>
      <c r="J2298" s="108" t="s">
        <v>6181</v>
      </c>
      <c r="K2298" s="110"/>
    </row>
    <row r="2299" spans="1:11" x14ac:dyDescent="0.3">
      <c r="A2299" s="108" t="s">
        <v>3158</v>
      </c>
      <c r="B2299" s="108" t="s">
        <v>495</v>
      </c>
      <c r="C2299" s="110" t="s">
        <v>6182</v>
      </c>
      <c r="D2299" s="108" t="s">
        <v>882</v>
      </c>
      <c r="E2299" s="108" t="s">
        <v>3207</v>
      </c>
      <c r="F2299" s="109">
        <v>1</v>
      </c>
      <c r="G2299" s="109">
        <v>4</v>
      </c>
      <c r="H2299" s="109" t="b">
        <v>1</v>
      </c>
      <c r="I2299" s="108" t="s">
        <v>3208</v>
      </c>
      <c r="J2299" s="108" t="s">
        <v>3161</v>
      </c>
      <c r="K2299" s="110"/>
    </row>
    <row r="2300" spans="1:11" x14ac:dyDescent="0.3">
      <c r="A2300" s="108" t="s">
        <v>3158</v>
      </c>
      <c r="B2300" s="108" t="s">
        <v>495</v>
      </c>
      <c r="C2300" s="110" t="s">
        <v>6182</v>
      </c>
      <c r="D2300" s="108" t="s">
        <v>882</v>
      </c>
      <c r="E2300" s="108"/>
      <c r="F2300" s="109">
        <v>2</v>
      </c>
      <c r="G2300" s="109">
        <v>4</v>
      </c>
      <c r="H2300" s="109" t="b">
        <v>1</v>
      </c>
      <c r="I2300" s="108" t="s">
        <v>3208</v>
      </c>
      <c r="J2300" s="108" t="s">
        <v>6183</v>
      </c>
      <c r="K2300" s="110"/>
    </row>
    <row r="2301" spans="1:11" x14ac:dyDescent="0.3">
      <c r="A2301" s="108" t="s">
        <v>3158</v>
      </c>
      <c r="B2301" s="108" t="s">
        <v>495</v>
      </c>
      <c r="C2301" s="110" t="s">
        <v>6182</v>
      </c>
      <c r="D2301" s="108" t="s">
        <v>882</v>
      </c>
      <c r="E2301" s="108"/>
      <c r="F2301" s="109">
        <v>3</v>
      </c>
      <c r="G2301" s="109">
        <v>4</v>
      </c>
      <c r="H2301" s="109" t="b">
        <v>1</v>
      </c>
      <c r="I2301" s="108" t="s">
        <v>3208</v>
      </c>
      <c r="J2301" s="108" t="s">
        <v>6184</v>
      </c>
      <c r="K2301" s="110"/>
    </row>
    <row r="2302" spans="1:11" x14ac:dyDescent="0.3">
      <c r="A2302" s="108" t="s">
        <v>3158</v>
      </c>
      <c r="B2302" s="108" t="s">
        <v>495</v>
      </c>
      <c r="C2302" s="110" t="s">
        <v>6182</v>
      </c>
      <c r="D2302" s="108" t="s">
        <v>882</v>
      </c>
      <c r="E2302" s="108"/>
      <c r="F2302" s="109">
        <v>4</v>
      </c>
      <c r="G2302" s="109">
        <v>4</v>
      </c>
      <c r="H2302" s="109" t="b">
        <v>1</v>
      </c>
      <c r="I2302" s="108" t="s">
        <v>3208</v>
      </c>
      <c r="J2302" s="108" t="s">
        <v>6185</v>
      </c>
      <c r="K2302" s="110"/>
    </row>
    <row r="2303" spans="1:11" x14ac:dyDescent="0.3">
      <c r="A2303" s="108" t="s">
        <v>3158</v>
      </c>
      <c r="B2303" s="108" t="s">
        <v>506</v>
      </c>
      <c r="C2303" s="110" t="s">
        <v>6186</v>
      </c>
      <c r="D2303" s="108" t="s">
        <v>3166</v>
      </c>
      <c r="E2303" s="108" t="s">
        <v>3207</v>
      </c>
      <c r="F2303" s="109">
        <v>1</v>
      </c>
      <c r="G2303" s="109">
        <v>1</v>
      </c>
      <c r="H2303" s="109" t="b">
        <v>1</v>
      </c>
      <c r="I2303" s="108" t="s">
        <v>3208</v>
      </c>
      <c r="J2303" s="108" t="s">
        <v>3167</v>
      </c>
      <c r="K2303" s="110"/>
    </row>
    <row r="2304" spans="1:11" x14ac:dyDescent="0.3">
      <c r="A2304" s="108" t="s">
        <v>3158</v>
      </c>
      <c r="B2304" s="108" t="s">
        <v>794</v>
      </c>
      <c r="C2304" s="110" t="s">
        <v>6187</v>
      </c>
      <c r="D2304" s="108" t="s">
        <v>3159</v>
      </c>
      <c r="E2304" s="108" t="s">
        <v>3207</v>
      </c>
      <c r="F2304" s="109">
        <v>1</v>
      </c>
      <c r="G2304" s="109">
        <v>6</v>
      </c>
      <c r="H2304" s="109" t="b">
        <v>1</v>
      </c>
      <c r="I2304" s="108" t="s">
        <v>3208</v>
      </c>
      <c r="J2304" s="108" t="s">
        <v>3160</v>
      </c>
      <c r="K2304" s="110"/>
    </row>
    <row r="2305" spans="1:11" x14ac:dyDescent="0.3">
      <c r="A2305" s="108" t="s">
        <v>3158</v>
      </c>
      <c r="B2305" s="108" t="s">
        <v>794</v>
      </c>
      <c r="C2305" s="110" t="s">
        <v>6187</v>
      </c>
      <c r="D2305" s="108" t="s">
        <v>3159</v>
      </c>
      <c r="E2305" s="108"/>
      <c r="F2305" s="109">
        <v>2</v>
      </c>
      <c r="G2305" s="109">
        <v>6</v>
      </c>
      <c r="H2305" s="109" t="b">
        <v>1</v>
      </c>
      <c r="I2305" s="108" t="s">
        <v>3208</v>
      </c>
      <c r="J2305" s="108" t="s">
        <v>6188</v>
      </c>
      <c r="K2305" s="110"/>
    </row>
    <row r="2306" spans="1:11" x14ac:dyDescent="0.3">
      <c r="A2306" s="108" t="s">
        <v>3158</v>
      </c>
      <c r="B2306" s="108" t="s">
        <v>794</v>
      </c>
      <c r="C2306" s="110" t="s">
        <v>6187</v>
      </c>
      <c r="D2306" s="108" t="s">
        <v>3159</v>
      </c>
      <c r="E2306" s="108"/>
      <c r="F2306" s="109">
        <v>3</v>
      </c>
      <c r="G2306" s="109">
        <v>6</v>
      </c>
      <c r="H2306" s="109" t="b">
        <v>1</v>
      </c>
      <c r="I2306" s="108" t="s">
        <v>3208</v>
      </c>
      <c r="J2306" s="108" t="s">
        <v>6189</v>
      </c>
      <c r="K2306" s="110"/>
    </row>
    <row r="2307" spans="1:11" x14ac:dyDescent="0.3">
      <c r="A2307" s="108" t="s">
        <v>3158</v>
      </c>
      <c r="B2307" s="108" t="s">
        <v>794</v>
      </c>
      <c r="C2307" s="110" t="s">
        <v>6187</v>
      </c>
      <c r="D2307" s="108" t="s">
        <v>3159</v>
      </c>
      <c r="E2307" s="108"/>
      <c r="F2307" s="109">
        <v>4</v>
      </c>
      <c r="G2307" s="109">
        <v>6</v>
      </c>
      <c r="H2307" s="109" t="b">
        <v>1</v>
      </c>
      <c r="I2307" s="108" t="s">
        <v>3208</v>
      </c>
      <c r="J2307" s="108" t="s">
        <v>6190</v>
      </c>
      <c r="K2307" s="110"/>
    </row>
    <row r="2308" spans="1:11" x14ac:dyDescent="0.3">
      <c r="A2308" s="108" t="s">
        <v>3158</v>
      </c>
      <c r="B2308" s="108" t="s">
        <v>794</v>
      </c>
      <c r="C2308" s="110" t="s">
        <v>6187</v>
      </c>
      <c r="D2308" s="108" t="s">
        <v>3159</v>
      </c>
      <c r="E2308" s="108"/>
      <c r="F2308" s="109">
        <v>5</v>
      </c>
      <c r="G2308" s="109">
        <v>6</v>
      </c>
      <c r="H2308" s="109" t="b">
        <v>1</v>
      </c>
      <c r="I2308" s="108" t="s">
        <v>3208</v>
      </c>
      <c r="J2308" s="108" t="s">
        <v>6191</v>
      </c>
      <c r="K2308" s="110"/>
    </row>
    <row r="2309" spans="1:11" x14ac:dyDescent="0.3">
      <c r="A2309" s="108" t="s">
        <v>3158</v>
      </c>
      <c r="B2309" s="108" t="s">
        <v>794</v>
      </c>
      <c r="C2309" s="110" t="s">
        <v>6187</v>
      </c>
      <c r="D2309" s="108" t="s">
        <v>3159</v>
      </c>
      <c r="E2309" s="108"/>
      <c r="F2309" s="109">
        <v>6</v>
      </c>
      <c r="G2309" s="109">
        <v>6</v>
      </c>
      <c r="H2309" s="109" t="b">
        <v>1</v>
      </c>
      <c r="I2309" s="108" t="s">
        <v>3208</v>
      </c>
      <c r="J2309" s="108" t="s">
        <v>6192</v>
      </c>
      <c r="K2309" s="110"/>
    </row>
    <row r="2310" spans="1:11" x14ac:dyDescent="0.3">
      <c r="A2310" s="108" t="s">
        <v>3158</v>
      </c>
      <c r="B2310" s="108" t="s">
        <v>711</v>
      </c>
      <c r="C2310" s="110" t="s">
        <v>6193</v>
      </c>
      <c r="D2310" s="108" t="s">
        <v>3162</v>
      </c>
      <c r="E2310" s="108" t="s">
        <v>3207</v>
      </c>
      <c r="F2310" s="109">
        <v>1</v>
      </c>
      <c r="G2310" s="109">
        <v>2</v>
      </c>
      <c r="H2310" s="109" t="b">
        <v>1</v>
      </c>
      <c r="I2310" s="108" t="s">
        <v>3208</v>
      </c>
      <c r="J2310" s="108" t="s">
        <v>3163</v>
      </c>
      <c r="K2310" s="110"/>
    </row>
    <row r="2311" spans="1:11" x14ac:dyDescent="0.3">
      <c r="A2311" s="108" t="s">
        <v>3158</v>
      </c>
      <c r="B2311" s="108" t="s">
        <v>711</v>
      </c>
      <c r="C2311" s="110" t="s">
        <v>6193</v>
      </c>
      <c r="D2311" s="108" t="s">
        <v>3162</v>
      </c>
      <c r="E2311" s="108"/>
      <c r="F2311" s="109">
        <v>2</v>
      </c>
      <c r="G2311" s="109">
        <v>2</v>
      </c>
      <c r="H2311" s="109" t="b">
        <v>1</v>
      </c>
      <c r="I2311" s="108" t="s">
        <v>3208</v>
      </c>
      <c r="J2311" s="108" t="s">
        <v>6194</v>
      </c>
      <c r="K2311" s="110"/>
    </row>
    <row r="2312" spans="1:11" x14ac:dyDescent="0.3">
      <c r="A2312" s="108" t="s">
        <v>3158</v>
      </c>
      <c r="B2312" s="108" t="s">
        <v>3164</v>
      </c>
      <c r="C2312" s="110" t="s">
        <v>6195</v>
      </c>
      <c r="D2312" s="108" t="s">
        <v>3165</v>
      </c>
      <c r="E2312" s="108" t="s">
        <v>3207</v>
      </c>
      <c r="F2312" s="109">
        <v>1</v>
      </c>
      <c r="G2312" s="109">
        <v>1</v>
      </c>
      <c r="H2312" s="109" t="b">
        <v>1</v>
      </c>
      <c r="I2312" s="108" t="s">
        <v>3208</v>
      </c>
      <c r="J2312" s="108" t="s">
        <v>6196</v>
      </c>
      <c r="K2312" s="110"/>
    </row>
  </sheetData>
  <autoFilter ref="A1:K231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M171"/>
  <sheetViews>
    <sheetView rightToLeft="1" workbookViewId="0">
      <pane ySplit="2" topLeftCell="A6" activePane="bottomLeft" state="frozen"/>
      <selection pane="bottomLeft" activeCell="A6" sqref="A6"/>
    </sheetView>
  </sheetViews>
  <sheetFormatPr defaultColWidth="8.4140625" defaultRowHeight="15.5" x14ac:dyDescent="0.35"/>
  <cols>
    <col min="1" max="1" width="19.83203125" style="78" bestFit="1" customWidth="1"/>
    <col min="2" max="2" width="10.75" style="78" bestFit="1" customWidth="1"/>
    <col min="3" max="3" width="9.83203125" style="78" bestFit="1" customWidth="1"/>
    <col min="4" max="4" width="11.75" style="78" bestFit="1" customWidth="1"/>
    <col min="5" max="5" width="8.4140625" style="78"/>
    <col min="6" max="6" width="9.4140625" style="78" bestFit="1" customWidth="1"/>
    <col min="7" max="7" width="10.58203125" style="78" bestFit="1" customWidth="1"/>
    <col min="8" max="8" width="11.75" style="78" bestFit="1" customWidth="1"/>
    <col min="9" max="9" width="8.4140625" style="78"/>
    <col min="10" max="10" width="9.4140625" style="78" bestFit="1" customWidth="1"/>
    <col min="11" max="11" width="9.4140625" style="78" customWidth="1"/>
    <col min="12" max="12" width="9.75" style="100" bestFit="1" customWidth="1"/>
    <col min="13" max="13" width="12.83203125" style="100" bestFit="1" customWidth="1"/>
    <col min="14" max="14" width="12.75" style="78" bestFit="1" customWidth="1"/>
    <col min="15" max="15" width="10.58203125" style="78" bestFit="1" customWidth="1"/>
    <col min="16" max="16" width="8.4140625" style="78"/>
    <col min="17" max="17" width="14.83203125" style="78" bestFit="1" customWidth="1"/>
    <col min="18" max="18" width="10.58203125" style="78" bestFit="1" customWidth="1"/>
    <col min="19" max="256" width="8.4140625" style="78"/>
    <col min="257" max="257" width="19.83203125" style="78" bestFit="1" customWidth="1"/>
    <col min="258" max="258" width="10.75" style="78" bestFit="1" customWidth="1"/>
    <col min="259" max="259" width="9.83203125" style="78" bestFit="1" customWidth="1"/>
    <col min="260" max="260" width="11.75" style="78" bestFit="1" customWidth="1"/>
    <col min="261" max="261" width="8.4140625" style="78"/>
    <col min="262" max="262" width="9.4140625" style="78" bestFit="1" customWidth="1"/>
    <col min="263" max="263" width="10.58203125" style="78" bestFit="1" customWidth="1"/>
    <col min="264" max="264" width="11.75" style="78" bestFit="1" customWidth="1"/>
    <col min="265" max="265" width="8.4140625" style="78"/>
    <col min="266" max="266" width="9.4140625" style="78" bestFit="1" customWidth="1"/>
    <col min="267" max="267" width="9.4140625" style="78" customWidth="1"/>
    <col min="268" max="268" width="8.4140625" style="78"/>
    <col min="269" max="269" width="12.83203125" style="78" bestFit="1" customWidth="1"/>
    <col min="270" max="270" width="12.75" style="78" bestFit="1" customWidth="1"/>
    <col min="271" max="271" width="10.58203125" style="78" bestFit="1" customWidth="1"/>
    <col min="272" max="272" width="8.4140625" style="78"/>
    <col min="273" max="273" width="14.83203125" style="78" bestFit="1" customWidth="1"/>
    <col min="274" max="274" width="10.58203125" style="78" bestFit="1" customWidth="1"/>
    <col min="275" max="512" width="8.4140625" style="78"/>
    <col min="513" max="513" width="19.83203125" style="78" bestFit="1" customWidth="1"/>
    <col min="514" max="514" width="10.75" style="78" bestFit="1" customWidth="1"/>
    <col min="515" max="515" width="9.83203125" style="78" bestFit="1" customWidth="1"/>
    <col min="516" max="516" width="11.75" style="78" bestFit="1" customWidth="1"/>
    <col min="517" max="517" width="8.4140625" style="78"/>
    <col min="518" max="518" width="9.4140625" style="78" bestFit="1" customWidth="1"/>
    <col min="519" max="519" width="10.58203125" style="78" bestFit="1" customWidth="1"/>
    <col min="520" max="520" width="11.75" style="78" bestFit="1" customWidth="1"/>
    <col min="521" max="521" width="8.4140625" style="78"/>
    <col min="522" max="522" width="9.4140625" style="78" bestFit="1" customWidth="1"/>
    <col min="523" max="523" width="9.4140625" style="78" customWidth="1"/>
    <col min="524" max="524" width="8.4140625" style="78"/>
    <col min="525" max="525" width="12.83203125" style="78" bestFit="1" customWidth="1"/>
    <col min="526" max="526" width="12.75" style="78" bestFit="1" customWidth="1"/>
    <col min="527" max="527" width="10.58203125" style="78" bestFit="1" customWidth="1"/>
    <col min="528" max="528" width="8.4140625" style="78"/>
    <col min="529" max="529" width="14.83203125" style="78" bestFit="1" customWidth="1"/>
    <col min="530" max="530" width="10.58203125" style="78" bestFit="1" customWidth="1"/>
    <col min="531" max="768" width="8.4140625" style="78"/>
    <col min="769" max="769" width="19.83203125" style="78" bestFit="1" customWidth="1"/>
    <col min="770" max="770" width="10.75" style="78" bestFit="1" customWidth="1"/>
    <col min="771" max="771" width="9.83203125" style="78" bestFit="1" customWidth="1"/>
    <col min="772" max="772" width="11.75" style="78" bestFit="1" customWidth="1"/>
    <col min="773" max="773" width="8.4140625" style="78"/>
    <col min="774" max="774" width="9.4140625" style="78" bestFit="1" customWidth="1"/>
    <col min="775" max="775" width="10.58203125" style="78" bestFit="1" customWidth="1"/>
    <col min="776" max="776" width="11.75" style="78" bestFit="1" customWidth="1"/>
    <col min="777" max="777" width="8.4140625" style="78"/>
    <col min="778" max="778" width="9.4140625" style="78" bestFit="1" customWidth="1"/>
    <col min="779" max="779" width="9.4140625" style="78" customWidth="1"/>
    <col min="780" max="780" width="8.4140625" style="78"/>
    <col min="781" max="781" width="12.83203125" style="78" bestFit="1" customWidth="1"/>
    <col min="782" max="782" width="12.75" style="78" bestFit="1" customWidth="1"/>
    <col min="783" max="783" width="10.58203125" style="78" bestFit="1" customWidth="1"/>
    <col min="784" max="784" width="8.4140625" style="78"/>
    <col min="785" max="785" width="14.83203125" style="78" bestFit="1" customWidth="1"/>
    <col min="786" max="786" width="10.58203125" style="78" bestFit="1" customWidth="1"/>
    <col min="787" max="1024" width="8.4140625" style="78"/>
    <col min="1025" max="1025" width="19.83203125" style="78" bestFit="1" customWidth="1"/>
    <col min="1026" max="1026" width="10.75" style="78" bestFit="1" customWidth="1"/>
    <col min="1027" max="1027" width="9.83203125" style="78" bestFit="1" customWidth="1"/>
    <col min="1028" max="1028" width="11.75" style="78" bestFit="1" customWidth="1"/>
    <col min="1029" max="1029" width="8.4140625" style="78"/>
    <col min="1030" max="1030" width="9.4140625" style="78" bestFit="1" customWidth="1"/>
    <col min="1031" max="1031" width="10.58203125" style="78" bestFit="1" customWidth="1"/>
    <col min="1032" max="1032" width="11.75" style="78" bestFit="1" customWidth="1"/>
    <col min="1033" max="1033" width="8.4140625" style="78"/>
    <col min="1034" max="1034" width="9.4140625" style="78" bestFit="1" customWidth="1"/>
    <col min="1035" max="1035" width="9.4140625" style="78" customWidth="1"/>
    <col min="1036" max="1036" width="8.4140625" style="78"/>
    <col min="1037" max="1037" width="12.83203125" style="78" bestFit="1" customWidth="1"/>
    <col min="1038" max="1038" width="12.75" style="78" bestFit="1" customWidth="1"/>
    <col min="1039" max="1039" width="10.58203125" style="78" bestFit="1" customWidth="1"/>
    <col min="1040" max="1040" width="8.4140625" style="78"/>
    <col min="1041" max="1041" width="14.83203125" style="78" bestFit="1" customWidth="1"/>
    <col min="1042" max="1042" width="10.58203125" style="78" bestFit="1" customWidth="1"/>
    <col min="1043" max="1280" width="8.4140625" style="78"/>
    <col min="1281" max="1281" width="19.83203125" style="78" bestFit="1" customWidth="1"/>
    <col min="1282" max="1282" width="10.75" style="78" bestFit="1" customWidth="1"/>
    <col min="1283" max="1283" width="9.83203125" style="78" bestFit="1" customWidth="1"/>
    <col min="1284" max="1284" width="11.75" style="78" bestFit="1" customWidth="1"/>
    <col min="1285" max="1285" width="8.4140625" style="78"/>
    <col min="1286" max="1286" width="9.4140625" style="78" bestFit="1" customWidth="1"/>
    <col min="1287" max="1287" width="10.58203125" style="78" bestFit="1" customWidth="1"/>
    <col min="1288" max="1288" width="11.75" style="78" bestFit="1" customWidth="1"/>
    <col min="1289" max="1289" width="8.4140625" style="78"/>
    <col min="1290" max="1290" width="9.4140625" style="78" bestFit="1" customWidth="1"/>
    <col min="1291" max="1291" width="9.4140625" style="78" customWidth="1"/>
    <col min="1292" max="1292" width="8.4140625" style="78"/>
    <col min="1293" max="1293" width="12.83203125" style="78" bestFit="1" customWidth="1"/>
    <col min="1294" max="1294" width="12.75" style="78" bestFit="1" customWidth="1"/>
    <col min="1295" max="1295" width="10.58203125" style="78" bestFit="1" customWidth="1"/>
    <col min="1296" max="1296" width="8.4140625" style="78"/>
    <col min="1297" max="1297" width="14.83203125" style="78" bestFit="1" customWidth="1"/>
    <col min="1298" max="1298" width="10.58203125" style="78" bestFit="1" customWidth="1"/>
    <col min="1299" max="1536" width="8.4140625" style="78"/>
    <col min="1537" max="1537" width="19.83203125" style="78" bestFit="1" customWidth="1"/>
    <col min="1538" max="1538" width="10.75" style="78" bestFit="1" customWidth="1"/>
    <col min="1539" max="1539" width="9.83203125" style="78" bestFit="1" customWidth="1"/>
    <col min="1540" max="1540" width="11.75" style="78" bestFit="1" customWidth="1"/>
    <col min="1541" max="1541" width="8.4140625" style="78"/>
    <col min="1542" max="1542" width="9.4140625" style="78" bestFit="1" customWidth="1"/>
    <col min="1543" max="1543" width="10.58203125" style="78" bestFit="1" customWidth="1"/>
    <col min="1544" max="1544" width="11.75" style="78" bestFit="1" customWidth="1"/>
    <col min="1545" max="1545" width="8.4140625" style="78"/>
    <col min="1546" max="1546" width="9.4140625" style="78" bestFit="1" customWidth="1"/>
    <col min="1547" max="1547" width="9.4140625" style="78" customWidth="1"/>
    <col min="1548" max="1548" width="8.4140625" style="78"/>
    <col min="1549" max="1549" width="12.83203125" style="78" bestFit="1" customWidth="1"/>
    <col min="1550" max="1550" width="12.75" style="78" bestFit="1" customWidth="1"/>
    <col min="1551" max="1551" width="10.58203125" style="78" bestFit="1" customWidth="1"/>
    <col min="1552" max="1552" width="8.4140625" style="78"/>
    <col min="1553" max="1553" width="14.83203125" style="78" bestFit="1" customWidth="1"/>
    <col min="1554" max="1554" width="10.58203125" style="78" bestFit="1" customWidth="1"/>
    <col min="1555" max="1792" width="8.4140625" style="78"/>
    <col min="1793" max="1793" width="19.83203125" style="78" bestFit="1" customWidth="1"/>
    <col min="1794" max="1794" width="10.75" style="78" bestFit="1" customWidth="1"/>
    <col min="1795" max="1795" width="9.83203125" style="78" bestFit="1" customWidth="1"/>
    <col min="1796" max="1796" width="11.75" style="78" bestFit="1" customWidth="1"/>
    <col min="1797" max="1797" width="8.4140625" style="78"/>
    <col min="1798" max="1798" width="9.4140625" style="78" bestFit="1" customWidth="1"/>
    <col min="1799" max="1799" width="10.58203125" style="78" bestFit="1" customWidth="1"/>
    <col min="1800" max="1800" width="11.75" style="78" bestFit="1" customWidth="1"/>
    <col min="1801" max="1801" width="8.4140625" style="78"/>
    <col min="1802" max="1802" width="9.4140625" style="78" bestFit="1" customWidth="1"/>
    <col min="1803" max="1803" width="9.4140625" style="78" customWidth="1"/>
    <col min="1804" max="1804" width="8.4140625" style="78"/>
    <col min="1805" max="1805" width="12.83203125" style="78" bestFit="1" customWidth="1"/>
    <col min="1806" max="1806" width="12.75" style="78" bestFit="1" customWidth="1"/>
    <col min="1807" max="1807" width="10.58203125" style="78" bestFit="1" customWidth="1"/>
    <col min="1808" max="1808" width="8.4140625" style="78"/>
    <col min="1809" max="1809" width="14.83203125" style="78" bestFit="1" customWidth="1"/>
    <col min="1810" max="1810" width="10.58203125" style="78" bestFit="1" customWidth="1"/>
    <col min="1811" max="2048" width="8.4140625" style="78"/>
    <col min="2049" max="2049" width="19.83203125" style="78" bestFit="1" customWidth="1"/>
    <col min="2050" max="2050" width="10.75" style="78" bestFit="1" customWidth="1"/>
    <col min="2051" max="2051" width="9.83203125" style="78" bestFit="1" customWidth="1"/>
    <col min="2052" max="2052" width="11.75" style="78" bestFit="1" customWidth="1"/>
    <col min="2053" max="2053" width="8.4140625" style="78"/>
    <col min="2054" max="2054" width="9.4140625" style="78" bestFit="1" customWidth="1"/>
    <col min="2055" max="2055" width="10.58203125" style="78" bestFit="1" customWidth="1"/>
    <col min="2056" max="2056" width="11.75" style="78" bestFit="1" customWidth="1"/>
    <col min="2057" max="2057" width="8.4140625" style="78"/>
    <col min="2058" max="2058" width="9.4140625" style="78" bestFit="1" customWidth="1"/>
    <col min="2059" max="2059" width="9.4140625" style="78" customWidth="1"/>
    <col min="2060" max="2060" width="8.4140625" style="78"/>
    <col min="2061" max="2061" width="12.83203125" style="78" bestFit="1" customWidth="1"/>
    <col min="2062" max="2062" width="12.75" style="78" bestFit="1" customWidth="1"/>
    <col min="2063" max="2063" width="10.58203125" style="78" bestFit="1" customWidth="1"/>
    <col min="2064" max="2064" width="8.4140625" style="78"/>
    <col min="2065" max="2065" width="14.83203125" style="78" bestFit="1" customWidth="1"/>
    <col min="2066" max="2066" width="10.58203125" style="78" bestFit="1" customWidth="1"/>
    <col min="2067" max="2304" width="8.4140625" style="78"/>
    <col min="2305" max="2305" width="19.83203125" style="78" bestFit="1" customWidth="1"/>
    <col min="2306" max="2306" width="10.75" style="78" bestFit="1" customWidth="1"/>
    <col min="2307" max="2307" width="9.83203125" style="78" bestFit="1" customWidth="1"/>
    <col min="2308" max="2308" width="11.75" style="78" bestFit="1" customWidth="1"/>
    <col min="2309" max="2309" width="8.4140625" style="78"/>
    <col min="2310" max="2310" width="9.4140625" style="78" bestFit="1" customWidth="1"/>
    <col min="2311" max="2311" width="10.58203125" style="78" bestFit="1" customWidth="1"/>
    <col min="2312" max="2312" width="11.75" style="78" bestFit="1" customWidth="1"/>
    <col min="2313" max="2313" width="8.4140625" style="78"/>
    <col min="2314" max="2314" width="9.4140625" style="78" bestFit="1" customWidth="1"/>
    <col min="2315" max="2315" width="9.4140625" style="78" customWidth="1"/>
    <col min="2316" max="2316" width="8.4140625" style="78"/>
    <col min="2317" max="2317" width="12.83203125" style="78" bestFit="1" customWidth="1"/>
    <col min="2318" max="2318" width="12.75" style="78" bestFit="1" customWidth="1"/>
    <col min="2319" max="2319" width="10.58203125" style="78" bestFit="1" customWidth="1"/>
    <col min="2320" max="2320" width="8.4140625" style="78"/>
    <col min="2321" max="2321" width="14.83203125" style="78" bestFit="1" customWidth="1"/>
    <col min="2322" max="2322" width="10.58203125" style="78" bestFit="1" customWidth="1"/>
    <col min="2323" max="2560" width="8.4140625" style="78"/>
    <col min="2561" max="2561" width="19.83203125" style="78" bestFit="1" customWidth="1"/>
    <col min="2562" max="2562" width="10.75" style="78" bestFit="1" customWidth="1"/>
    <col min="2563" max="2563" width="9.83203125" style="78" bestFit="1" customWidth="1"/>
    <col min="2564" max="2564" width="11.75" style="78" bestFit="1" customWidth="1"/>
    <col min="2565" max="2565" width="8.4140625" style="78"/>
    <col min="2566" max="2566" width="9.4140625" style="78" bestFit="1" customWidth="1"/>
    <col min="2567" max="2567" width="10.58203125" style="78" bestFit="1" customWidth="1"/>
    <col min="2568" max="2568" width="11.75" style="78" bestFit="1" customWidth="1"/>
    <col min="2569" max="2569" width="8.4140625" style="78"/>
    <col min="2570" max="2570" width="9.4140625" style="78" bestFit="1" customWidth="1"/>
    <col min="2571" max="2571" width="9.4140625" style="78" customWidth="1"/>
    <col min="2572" max="2572" width="8.4140625" style="78"/>
    <col min="2573" max="2573" width="12.83203125" style="78" bestFit="1" customWidth="1"/>
    <col min="2574" max="2574" width="12.75" style="78" bestFit="1" customWidth="1"/>
    <col min="2575" max="2575" width="10.58203125" style="78" bestFit="1" customWidth="1"/>
    <col min="2576" max="2576" width="8.4140625" style="78"/>
    <col min="2577" max="2577" width="14.83203125" style="78" bestFit="1" customWidth="1"/>
    <col min="2578" max="2578" width="10.58203125" style="78" bestFit="1" customWidth="1"/>
    <col min="2579" max="2816" width="8.4140625" style="78"/>
    <col min="2817" max="2817" width="19.83203125" style="78" bestFit="1" customWidth="1"/>
    <col min="2818" max="2818" width="10.75" style="78" bestFit="1" customWidth="1"/>
    <col min="2819" max="2819" width="9.83203125" style="78" bestFit="1" customWidth="1"/>
    <col min="2820" max="2820" width="11.75" style="78" bestFit="1" customWidth="1"/>
    <col min="2821" max="2821" width="8.4140625" style="78"/>
    <col min="2822" max="2822" width="9.4140625" style="78" bestFit="1" customWidth="1"/>
    <col min="2823" max="2823" width="10.58203125" style="78" bestFit="1" customWidth="1"/>
    <col min="2824" max="2824" width="11.75" style="78" bestFit="1" customWidth="1"/>
    <col min="2825" max="2825" width="8.4140625" style="78"/>
    <col min="2826" max="2826" width="9.4140625" style="78" bestFit="1" customWidth="1"/>
    <col min="2827" max="2827" width="9.4140625" style="78" customWidth="1"/>
    <col min="2828" max="2828" width="8.4140625" style="78"/>
    <col min="2829" max="2829" width="12.83203125" style="78" bestFit="1" customWidth="1"/>
    <col min="2830" max="2830" width="12.75" style="78" bestFit="1" customWidth="1"/>
    <col min="2831" max="2831" width="10.58203125" style="78" bestFit="1" customWidth="1"/>
    <col min="2832" max="2832" width="8.4140625" style="78"/>
    <col min="2833" max="2833" width="14.83203125" style="78" bestFit="1" customWidth="1"/>
    <col min="2834" max="2834" width="10.58203125" style="78" bestFit="1" customWidth="1"/>
    <col min="2835" max="3072" width="8.4140625" style="78"/>
    <col min="3073" max="3073" width="19.83203125" style="78" bestFit="1" customWidth="1"/>
    <col min="3074" max="3074" width="10.75" style="78" bestFit="1" customWidth="1"/>
    <col min="3075" max="3075" width="9.83203125" style="78" bestFit="1" customWidth="1"/>
    <col min="3076" max="3076" width="11.75" style="78" bestFit="1" customWidth="1"/>
    <col min="3077" max="3077" width="8.4140625" style="78"/>
    <col min="3078" max="3078" width="9.4140625" style="78" bestFit="1" customWidth="1"/>
    <col min="3079" max="3079" width="10.58203125" style="78" bestFit="1" customWidth="1"/>
    <col min="3080" max="3080" width="11.75" style="78" bestFit="1" customWidth="1"/>
    <col min="3081" max="3081" width="8.4140625" style="78"/>
    <col min="3082" max="3082" width="9.4140625" style="78" bestFit="1" customWidth="1"/>
    <col min="3083" max="3083" width="9.4140625" style="78" customWidth="1"/>
    <col min="3084" max="3084" width="8.4140625" style="78"/>
    <col min="3085" max="3085" width="12.83203125" style="78" bestFit="1" customWidth="1"/>
    <col min="3086" max="3086" width="12.75" style="78" bestFit="1" customWidth="1"/>
    <col min="3087" max="3087" width="10.58203125" style="78" bestFit="1" customWidth="1"/>
    <col min="3088" max="3088" width="8.4140625" style="78"/>
    <col min="3089" max="3089" width="14.83203125" style="78" bestFit="1" customWidth="1"/>
    <col min="3090" max="3090" width="10.58203125" style="78" bestFit="1" customWidth="1"/>
    <col min="3091" max="3328" width="8.4140625" style="78"/>
    <col min="3329" max="3329" width="19.83203125" style="78" bestFit="1" customWidth="1"/>
    <col min="3330" max="3330" width="10.75" style="78" bestFit="1" customWidth="1"/>
    <col min="3331" max="3331" width="9.83203125" style="78" bestFit="1" customWidth="1"/>
    <col min="3332" max="3332" width="11.75" style="78" bestFit="1" customWidth="1"/>
    <col min="3333" max="3333" width="8.4140625" style="78"/>
    <col min="3334" max="3334" width="9.4140625" style="78" bestFit="1" customWidth="1"/>
    <col min="3335" max="3335" width="10.58203125" style="78" bestFit="1" customWidth="1"/>
    <col min="3336" max="3336" width="11.75" style="78" bestFit="1" customWidth="1"/>
    <col min="3337" max="3337" width="8.4140625" style="78"/>
    <col min="3338" max="3338" width="9.4140625" style="78" bestFit="1" customWidth="1"/>
    <col min="3339" max="3339" width="9.4140625" style="78" customWidth="1"/>
    <col min="3340" max="3340" width="8.4140625" style="78"/>
    <col min="3341" max="3341" width="12.83203125" style="78" bestFit="1" customWidth="1"/>
    <col min="3342" max="3342" width="12.75" style="78" bestFit="1" customWidth="1"/>
    <col min="3343" max="3343" width="10.58203125" style="78" bestFit="1" customWidth="1"/>
    <col min="3344" max="3344" width="8.4140625" style="78"/>
    <col min="3345" max="3345" width="14.83203125" style="78" bestFit="1" customWidth="1"/>
    <col min="3346" max="3346" width="10.58203125" style="78" bestFit="1" customWidth="1"/>
    <col min="3347" max="3584" width="8.4140625" style="78"/>
    <col min="3585" max="3585" width="19.83203125" style="78" bestFit="1" customWidth="1"/>
    <col min="3586" max="3586" width="10.75" style="78" bestFit="1" customWidth="1"/>
    <col min="3587" max="3587" width="9.83203125" style="78" bestFit="1" customWidth="1"/>
    <col min="3588" max="3588" width="11.75" style="78" bestFit="1" customWidth="1"/>
    <col min="3589" max="3589" width="8.4140625" style="78"/>
    <col min="3590" max="3590" width="9.4140625" style="78" bestFit="1" customWidth="1"/>
    <col min="3591" max="3591" width="10.58203125" style="78" bestFit="1" customWidth="1"/>
    <col min="3592" max="3592" width="11.75" style="78" bestFit="1" customWidth="1"/>
    <col min="3593" max="3593" width="8.4140625" style="78"/>
    <col min="3594" max="3594" width="9.4140625" style="78" bestFit="1" customWidth="1"/>
    <col min="3595" max="3595" width="9.4140625" style="78" customWidth="1"/>
    <col min="3596" max="3596" width="8.4140625" style="78"/>
    <col min="3597" max="3597" width="12.83203125" style="78" bestFit="1" customWidth="1"/>
    <col min="3598" max="3598" width="12.75" style="78" bestFit="1" customWidth="1"/>
    <col min="3599" max="3599" width="10.58203125" style="78" bestFit="1" customWidth="1"/>
    <col min="3600" max="3600" width="8.4140625" style="78"/>
    <col min="3601" max="3601" width="14.83203125" style="78" bestFit="1" customWidth="1"/>
    <col min="3602" max="3602" width="10.58203125" style="78" bestFit="1" customWidth="1"/>
    <col min="3603" max="3840" width="8.4140625" style="78"/>
    <col min="3841" max="3841" width="19.83203125" style="78" bestFit="1" customWidth="1"/>
    <col min="3842" max="3842" width="10.75" style="78" bestFit="1" customWidth="1"/>
    <col min="3843" max="3843" width="9.83203125" style="78" bestFit="1" customWidth="1"/>
    <col min="3844" max="3844" width="11.75" style="78" bestFit="1" customWidth="1"/>
    <col min="3845" max="3845" width="8.4140625" style="78"/>
    <col min="3846" max="3846" width="9.4140625" style="78" bestFit="1" customWidth="1"/>
    <col min="3847" max="3847" width="10.58203125" style="78" bestFit="1" customWidth="1"/>
    <col min="3848" max="3848" width="11.75" style="78" bestFit="1" customWidth="1"/>
    <col min="3849" max="3849" width="8.4140625" style="78"/>
    <col min="3850" max="3850" width="9.4140625" style="78" bestFit="1" customWidth="1"/>
    <col min="3851" max="3851" width="9.4140625" style="78" customWidth="1"/>
    <col min="3852" max="3852" width="8.4140625" style="78"/>
    <col min="3853" max="3853" width="12.83203125" style="78" bestFit="1" customWidth="1"/>
    <col min="3854" max="3854" width="12.75" style="78" bestFit="1" customWidth="1"/>
    <col min="3855" max="3855" width="10.58203125" style="78" bestFit="1" customWidth="1"/>
    <col min="3856" max="3856" width="8.4140625" style="78"/>
    <col min="3857" max="3857" width="14.83203125" style="78" bestFit="1" customWidth="1"/>
    <col min="3858" max="3858" width="10.58203125" style="78" bestFit="1" customWidth="1"/>
    <col min="3859" max="4096" width="8.4140625" style="78"/>
    <col min="4097" max="4097" width="19.83203125" style="78" bestFit="1" customWidth="1"/>
    <col min="4098" max="4098" width="10.75" style="78" bestFit="1" customWidth="1"/>
    <col min="4099" max="4099" width="9.83203125" style="78" bestFit="1" customWidth="1"/>
    <col min="4100" max="4100" width="11.75" style="78" bestFit="1" customWidth="1"/>
    <col min="4101" max="4101" width="8.4140625" style="78"/>
    <col min="4102" max="4102" width="9.4140625" style="78" bestFit="1" customWidth="1"/>
    <col min="4103" max="4103" width="10.58203125" style="78" bestFit="1" customWidth="1"/>
    <col min="4104" max="4104" width="11.75" style="78" bestFit="1" customWidth="1"/>
    <col min="4105" max="4105" width="8.4140625" style="78"/>
    <col min="4106" max="4106" width="9.4140625" style="78" bestFit="1" customWidth="1"/>
    <col min="4107" max="4107" width="9.4140625" style="78" customWidth="1"/>
    <col min="4108" max="4108" width="8.4140625" style="78"/>
    <col min="4109" max="4109" width="12.83203125" style="78" bestFit="1" customWidth="1"/>
    <col min="4110" max="4110" width="12.75" style="78" bestFit="1" customWidth="1"/>
    <col min="4111" max="4111" width="10.58203125" style="78" bestFit="1" customWidth="1"/>
    <col min="4112" max="4112" width="8.4140625" style="78"/>
    <col min="4113" max="4113" width="14.83203125" style="78" bestFit="1" customWidth="1"/>
    <col min="4114" max="4114" width="10.58203125" style="78" bestFit="1" customWidth="1"/>
    <col min="4115" max="4352" width="8.4140625" style="78"/>
    <col min="4353" max="4353" width="19.83203125" style="78" bestFit="1" customWidth="1"/>
    <col min="4354" max="4354" width="10.75" style="78" bestFit="1" customWidth="1"/>
    <col min="4355" max="4355" width="9.83203125" style="78" bestFit="1" customWidth="1"/>
    <col min="4356" max="4356" width="11.75" style="78" bestFit="1" customWidth="1"/>
    <col min="4357" max="4357" width="8.4140625" style="78"/>
    <col min="4358" max="4358" width="9.4140625" style="78" bestFit="1" customWidth="1"/>
    <col min="4359" max="4359" width="10.58203125" style="78" bestFit="1" customWidth="1"/>
    <col min="4360" max="4360" width="11.75" style="78" bestFit="1" customWidth="1"/>
    <col min="4361" max="4361" width="8.4140625" style="78"/>
    <col min="4362" max="4362" width="9.4140625" style="78" bestFit="1" customWidth="1"/>
    <col min="4363" max="4363" width="9.4140625" style="78" customWidth="1"/>
    <col min="4364" max="4364" width="8.4140625" style="78"/>
    <col min="4365" max="4365" width="12.83203125" style="78" bestFit="1" customWidth="1"/>
    <col min="4366" max="4366" width="12.75" style="78" bestFit="1" customWidth="1"/>
    <col min="4367" max="4367" width="10.58203125" style="78" bestFit="1" customWidth="1"/>
    <col min="4368" max="4368" width="8.4140625" style="78"/>
    <col min="4369" max="4369" width="14.83203125" style="78" bestFit="1" customWidth="1"/>
    <col min="4370" max="4370" width="10.58203125" style="78" bestFit="1" customWidth="1"/>
    <col min="4371" max="4608" width="8.4140625" style="78"/>
    <col min="4609" max="4609" width="19.83203125" style="78" bestFit="1" customWidth="1"/>
    <col min="4610" max="4610" width="10.75" style="78" bestFit="1" customWidth="1"/>
    <col min="4611" max="4611" width="9.83203125" style="78" bestFit="1" customWidth="1"/>
    <col min="4612" max="4612" width="11.75" style="78" bestFit="1" customWidth="1"/>
    <col min="4613" max="4613" width="8.4140625" style="78"/>
    <col min="4614" max="4614" width="9.4140625" style="78" bestFit="1" customWidth="1"/>
    <col min="4615" max="4615" width="10.58203125" style="78" bestFit="1" customWidth="1"/>
    <col min="4616" max="4616" width="11.75" style="78" bestFit="1" customWidth="1"/>
    <col min="4617" max="4617" width="8.4140625" style="78"/>
    <col min="4618" max="4618" width="9.4140625" style="78" bestFit="1" customWidth="1"/>
    <col min="4619" max="4619" width="9.4140625" style="78" customWidth="1"/>
    <col min="4620" max="4620" width="8.4140625" style="78"/>
    <col min="4621" max="4621" width="12.83203125" style="78" bestFit="1" customWidth="1"/>
    <col min="4622" max="4622" width="12.75" style="78" bestFit="1" customWidth="1"/>
    <col min="4623" max="4623" width="10.58203125" style="78" bestFit="1" customWidth="1"/>
    <col min="4624" max="4624" width="8.4140625" style="78"/>
    <col min="4625" max="4625" width="14.83203125" style="78" bestFit="1" customWidth="1"/>
    <col min="4626" max="4626" width="10.58203125" style="78" bestFit="1" customWidth="1"/>
    <col min="4627" max="4864" width="8.4140625" style="78"/>
    <col min="4865" max="4865" width="19.83203125" style="78" bestFit="1" customWidth="1"/>
    <col min="4866" max="4866" width="10.75" style="78" bestFit="1" customWidth="1"/>
    <col min="4867" max="4867" width="9.83203125" style="78" bestFit="1" customWidth="1"/>
    <col min="4868" max="4868" width="11.75" style="78" bestFit="1" customWidth="1"/>
    <col min="4869" max="4869" width="8.4140625" style="78"/>
    <col min="4870" max="4870" width="9.4140625" style="78" bestFit="1" customWidth="1"/>
    <col min="4871" max="4871" width="10.58203125" style="78" bestFit="1" customWidth="1"/>
    <col min="4872" max="4872" width="11.75" style="78" bestFit="1" customWidth="1"/>
    <col min="4873" max="4873" width="8.4140625" style="78"/>
    <col min="4874" max="4874" width="9.4140625" style="78" bestFit="1" customWidth="1"/>
    <col min="4875" max="4875" width="9.4140625" style="78" customWidth="1"/>
    <col min="4876" max="4876" width="8.4140625" style="78"/>
    <col min="4877" max="4877" width="12.83203125" style="78" bestFit="1" customWidth="1"/>
    <col min="4878" max="4878" width="12.75" style="78" bestFit="1" customWidth="1"/>
    <col min="4879" max="4879" width="10.58203125" style="78" bestFit="1" customWidth="1"/>
    <col min="4880" max="4880" width="8.4140625" style="78"/>
    <col min="4881" max="4881" width="14.83203125" style="78" bestFit="1" customWidth="1"/>
    <col min="4882" max="4882" width="10.58203125" style="78" bestFit="1" customWidth="1"/>
    <col min="4883" max="5120" width="8.4140625" style="78"/>
    <col min="5121" max="5121" width="19.83203125" style="78" bestFit="1" customWidth="1"/>
    <col min="5122" max="5122" width="10.75" style="78" bestFit="1" customWidth="1"/>
    <col min="5123" max="5123" width="9.83203125" style="78" bestFit="1" customWidth="1"/>
    <col min="5124" max="5124" width="11.75" style="78" bestFit="1" customWidth="1"/>
    <col min="5125" max="5125" width="8.4140625" style="78"/>
    <col min="5126" max="5126" width="9.4140625" style="78" bestFit="1" customWidth="1"/>
    <col min="5127" max="5127" width="10.58203125" style="78" bestFit="1" customWidth="1"/>
    <col min="5128" max="5128" width="11.75" style="78" bestFit="1" customWidth="1"/>
    <col min="5129" max="5129" width="8.4140625" style="78"/>
    <col min="5130" max="5130" width="9.4140625" style="78" bestFit="1" customWidth="1"/>
    <col min="5131" max="5131" width="9.4140625" style="78" customWidth="1"/>
    <col min="5132" max="5132" width="8.4140625" style="78"/>
    <col min="5133" max="5133" width="12.83203125" style="78" bestFit="1" customWidth="1"/>
    <col min="5134" max="5134" width="12.75" style="78" bestFit="1" customWidth="1"/>
    <col min="5135" max="5135" width="10.58203125" style="78" bestFit="1" customWidth="1"/>
    <col min="5136" max="5136" width="8.4140625" style="78"/>
    <col min="5137" max="5137" width="14.83203125" style="78" bestFit="1" customWidth="1"/>
    <col min="5138" max="5138" width="10.58203125" style="78" bestFit="1" customWidth="1"/>
    <col min="5139" max="5376" width="8.4140625" style="78"/>
    <col min="5377" max="5377" width="19.83203125" style="78" bestFit="1" customWidth="1"/>
    <col min="5378" max="5378" width="10.75" style="78" bestFit="1" customWidth="1"/>
    <col min="5379" max="5379" width="9.83203125" style="78" bestFit="1" customWidth="1"/>
    <col min="5380" max="5380" width="11.75" style="78" bestFit="1" customWidth="1"/>
    <col min="5381" max="5381" width="8.4140625" style="78"/>
    <col min="5382" max="5382" width="9.4140625" style="78" bestFit="1" customWidth="1"/>
    <col min="5383" max="5383" width="10.58203125" style="78" bestFit="1" customWidth="1"/>
    <col min="5384" max="5384" width="11.75" style="78" bestFit="1" customWidth="1"/>
    <col min="5385" max="5385" width="8.4140625" style="78"/>
    <col min="5386" max="5386" width="9.4140625" style="78" bestFit="1" customWidth="1"/>
    <col min="5387" max="5387" width="9.4140625" style="78" customWidth="1"/>
    <col min="5388" max="5388" width="8.4140625" style="78"/>
    <col min="5389" max="5389" width="12.83203125" style="78" bestFit="1" customWidth="1"/>
    <col min="5390" max="5390" width="12.75" style="78" bestFit="1" customWidth="1"/>
    <col min="5391" max="5391" width="10.58203125" style="78" bestFit="1" customWidth="1"/>
    <col min="5392" max="5392" width="8.4140625" style="78"/>
    <col min="5393" max="5393" width="14.83203125" style="78" bestFit="1" customWidth="1"/>
    <col min="5394" max="5394" width="10.58203125" style="78" bestFit="1" customWidth="1"/>
    <col min="5395" max="5632" width="8.4140625" style="78"/>
    <col min="5633" max="5633" width="19.83203125" style="78" bestFit="1" customWidth="1"/>
    <col min="5634" max="5634" width="10.75" style="78" bestFit="1" customWidth="1"/>
    <col min="5635" max="5635" width="9.83203125" style="78" bestFit="1" customWidth="1"/>
    <col min="5636" max="5636" width="11.75" style="78" bestFit="1" customWidth="1"/>
    <col min="5637" max="5637" width="8.4140625" style="78"/>
    <col min="5638" max="5638" width="9.4140625" style="78" bestFit="1" customWidth="1"/>
    <col min="5639" max="5639" width="10.58203125" style="78" bestFit="1" customWidth="1"/>
    <col min="5640" max="5640" width="11.75" style="78" bestFit="1" customWidth="1"/>
    <col min="5641" max="5641" width="8.4140625" style="78"/>
    <col min="5642" max="5642" width="9.4140625" style="78" bestFit="1" customWidth="1"/>
    <col min="5643" max="5643" width="9.4140625" style="78" customWidth="1"/>
    <col min="5644" max="5644" width="8.4140625" style="78"/>
    <col min="5645" max="5645" width="12.83203125" style="78" bestFit="1" customWidth="1"/>
    <col min="5646" max="5646" width="12.75" style="78" bestFit="1" customWidth="1"/>
    <col min="5647" max="5647" width="10.58203125" style="78" bestFit="1" customWidth="1"/>
    <col min="5648" max="5648" width="8.4140625" style="78"/>
    <col min="5649" max="5649" width="14.83203125" style="78" bestFit="1" customWidth="1"/>
    <col min="5650" max="5650" width="10.58203125" style="78" bestFit="1" customWidth="1"/>
    <col min="5651" max="5888" width="8.4140625" style="78"/>
    <col min="5889" max="5889" width="19.83203125" style="78" bestFit="1" customWidth="1"/>
    <col min="5890" max="5890" width="10.75" style="78" bestFit="1" customWidth="1"/>
    <col min="5891" max="5891" width="9.83203125" style="78" bestFit="1" customWidth="1"/>
    <col min="5892" max="5892" width="11.75" style="78" bestFit="1" customWidth="1"/>
    <col min="5893" max="5893" width="8.4140625" style="78"/>
    <col min="5894" max="5894" width="9.4140625" style="78" bestFit="1" customWidth="1"/>
    <col min="5895" max="5895" width="10.58203125" style="78" bestFit="1" customWidth="1"/>
    <col min="5896" max="5896" width="11.75" style="78" bestFit="1" customWidth="1"/>
    <col min="5897" max="5897" width="8.4140625" style="78"/>
    <col min="5898" max="5898" width="9.4140625" style="78" bestFit="1" customWidth="1"/>
    <col min="5899" max="5899" width="9.4140625" style="78" customWidth="1"/>
    <col min="5900" max="5900" width="8.4140625" style="78"/>
    <col min="5901" max="5901" width="12.83203125" style="78" bestFit="1" customWidth="1"/>
    <col min="5902" max="5902" width="12.75" style="78" bestFit="1" customWidth="1"/>
    <col min="5903" max="5903" width="10.58203125" style="78" bestFit="1" customWidth="1"/>
    <col min="5904" max="5904" width="8.4140625" style="78"/>
    <col min="5905" max="5905" width="14.83203125" style="78" bestFit="1" customWidth="1"/>
    <col min="5906" max="5906" width="10.58203125" style="78" bestFit="1" customWidth="1"/>
    <col min="5907" max="6144" width="8.4140625" style="78"/>
    <col min="6145" max="6145" width="19.83203125" style="78" bestFit="1" customWidth="1"/>
    <col min="6146" max="6146" width="10.75" style="78" bestFit="1" customWidth="1"/>
    <col min="6147" max="6147" width="9.83203125" style="78" bestFit="1" customWidth="1"/>
    <col min="6148" max="6148" width="11.75" style="78" bestFit="1" customWidth="1"/>
    <col min="6149" max="6149" width="8.4140625" style="78"/>
    <col min="6150" max="6150" width="9.4140625" style="78" bestFit="1" customWidth="1"/>
    <col min="6151" max="6151" width="10.58203125" style="78" bestFit="1" customWidth="1"/>
    <col min="6152" max="6152" width="11.75" style="78" bestFit="1" customWidth="1"/>
    <col min="6153" max="6153" width="8.4140625" style="78"/>
    <col min="6154" max="6154" width="9.4140625" style="78" bestFit="1" customWidth="1"/>
    <col min="6155" max="6155" width="9.4140625" style="78" customWidth="1"/>
    <col min="6156" max="6156" width="8.4140625" style="78"/>
    <col min="6157" max="6157" width="12.83203125" style="78" bestFit="1" customWidth="1"/>
    <col min="6158" max="6158" width="12.75" style="78" bestFit="1" customWidth="1"/>
    <col min="6159" max="6159" width="10.58203125" style="78" bestFit="1" customWidth="1"/>
    <col min="6160" max="6160" width="8.4140625" style="78"/>
    <col min="6161" max="6161" width="14.83203125" style="78" bestFit="1" customWidth="1"/>
    <col min="6162" max="6162" width="10.58203125" style="78" bestFit="1" customWidth="1"/>
    <col min="6163" max="6400" width="8.4140625" style="78"/>
    <col min="6401" max="6401" width="19.83203125" style="78" bestFit="1" customWidth="1"/>
    <col min="6402" max="6402" width="10.75" style="78" bestFit="1" customWidth="1"/>
    <col min="6403" max="6403" width="9.83203125" style="78" bestFit="1" customWidth="1"/>
    <col min="6404" max="6404" width="11.75" style="78" bestFit="1" customWidth="1"/>
    <col min="6405" max="6405" width="8.4140625" style="78"/>
    <col min="6406" max="6406" width="9.4140625" style="78" bestFit="1" customWidth="1"/>
    <col min="6407" max="6407" width="10.58203125" style="78" bestFit="1" customWidth="1"/>
    <col min="6408" max="6408" width="11.75" style="78" bestFit="1" customWidth="1"/>
    <col min="6409" max="6409" width="8.4140625" style="78"/>
    <col min="6410" max="6410" width="9.4140625" style="78" bestFit="1" customWidth="1"/>
    <col min="6411" max="6411" width="9.4140625" style="78" customWidth="1"/>
    <col min="6412" max="6412" width="8.4140625" style="78"/>
    <col min="6413" max="6413" width="12.83203125" style="78" bestFit="1" customWidth="1"/>
    <col min="6414" max="6414" width="12.75" style="78" bestFit="1" customWidth="1"/>
    <col min="6415" max="6415" width="10.58203125" style="78" bestFit="1" customWidth="1"/>
    <col min="6416" max="6416" width="8.4140625" style="78"/>
    <col min="6417" max="6417" width="14.83203125" style="78" bestFit="1" customWidth="1"/>
    <col min="6418" max="6418" width="10.58203125" style="78" bestFit="1" customWidth="1"/>
    <col min="6419" max="6656" width="8.4140625" style="78"/>
    <col min="6657" max="6657" width="19.83203125" style="78" bestFit="1" customWidth="1"/>
    <col min="6658" max="6658" width="10.75" style="78" bestFit="1" customWidth="1"/>
    <col min="6659" max="6659" width="9.83203125" style="78" bestFit="1" customWidth="1"/>
    <col min="6660" max="6660" width="11.75" style="78" bestFit="1" customWidth="1"/>
    <col min="6661" max="6661" width="8.4140625" style="78"/>
    <col min="6662" max="6662" width="9.4140625" style="78" bestFit="1" customWidth="1"/>
    <col min="6663" max="6663" width="10.58203125" style="78" bestFit="1" customWidth="1"/>
    <col min="6664" max="6664" width="11.75" style="78" bestFit="1" customWidth="1"/>
    <col min="6665" max="6665" width="8.4140625" style="78"/>
    <col min="6666" max="6666" width="9.4140625" style="78" bestFit="1" customWidth="1"/>
    <col min="6667" max="6667" width="9.4140625" style="78" customWidth="1"/>
    <col min="6668" max="6668" width="8.4140625" style="78"/>
    <col min="6669" max="6669" width="12.83203125" style="78" bestFit="1" customWidth="1"/>
    <col min="6670" max="6670" width="12.75" style="78" bestFit="1" customWidth="1"/>
    <col min="6671" max="6671" width="10.58203125" style="78" bestFit="1" customWidth="1"/>
    <col min="6672" max="6672" width="8.4140625" style="78"/>
    <col min="6673" max="6673" width="14.83203125" style="78" bestFit="1" customWidth="1"/>
    <col min="6674" max="6674" width="10.58203125" style="78" bestFit="1" customWidth="1"/>
    <col min="6675" max="6912" width="8.4140625" style="78"/>
    <col min="6913" max="6913" width="19.83203125" style="78" bestFit="1" customWidth="1"/>
    <col min="6914" max="6914" width="10.75" style="78" bestFit="1" customWidth="1"/>
    <col min="6915" max="6915" width="9.83203125" style="78" bestFit="1" customWidth="1"/>
    <col min="6916" max="6916" width="11.75" style="78" bestFit="1" customWidth="1"/>
    <col min="6917" max="6917" width="8.4140625" style="78"/>
    <col min="6918" max="6918" width="9.4140625" style="78" bestFit="1" customWidth="1"/>
    <col min="6919" max="6919" width="10.58203125" style="78" bestFit="1" customWidth="1"/>
    <col min="6920" max="6920" width="11.75" style="78" bestFit="1" customWidth="1"/>
    <col min="6921" max="6921" width="8.4140625" style="78"/>
    <col min="6922" max="6922" width="9.4140625" style="78" bestFit="1" customWidth="1"/>
    <col min="6923" max="6923" width="9.4140625" style="78" customWidth="1"/>
    <col min="6924" max="6924" width="8.4140625" style="78"/>
    <col min="6925" max="6925" width="12.83203125" style="78" bestFit="1" customWidth="1"/>
    <col min="6926" max="6926" width="12.75" style="78" bestFit="1" customWidth="1"/>
    <col min="6927" max="6927" width="10.58203125" style="78" bestFit="1" customWidth="1"/>
    <col min="6928" max="6928" width="8.4140625" style="78"/>
    <col min="6929" max="6929" width="14.83203125" style="78" bestFit="1" customWidth="1"/>
    <col min="6930" max="6930" width="10.58203125" style="78" bestFit="1" customWidth="1"/>
    <col min="6931" max="7168" width="8.4140625" style="78"/>
    <col min="7169" max="7169" width="19.83203125" style="78" bestFit="1" customWidth="1"/>
    <col min="7170" max="7170" width="10.75" style="78" bestFit="1" customWidth="1"/>
    <col min="7171" max="7171" width="9.83203125" style="78" bestFit="1" customWidth="1"/>
    <col min="7172" max="7172" width="11.75" style="78" bestFit="1" customWidth="1"/>
    <col min="7173" max="7173" width="8.4140625" style="78"/>
    <col min="7174" max="7174" width="9.4140625" style="78" bestFit="1" customWidth="1"/>
    <col min="7175" max="7175" width="10.58203125" style="78" bestFit="1" customWidth="1"/>
    <col min="7176" max="7176" width="11.75" style="78" bestFit="1" customWidth="1"/>
    <col min="7177" max="7177" width="8.4140625" style="78"/>
    <col min="7178" max="7178" width="9.4140625" style="78" bestFit="1" customWidth="1"/>
    <col min="7179" max="7179" width="9.4140625" style="78" customWidth="1"/>
    <col min="7180" max="7180" width="8.4140625" style="78"/>
    <col min="7181" max="7181" width="12.83203125" style="78" bestFit="1" customWidth="1"/>
    <col min="7182" max="7182" width="12.75" style="78" bestFit="1" customWidth="1"/>
    <col min="7183" max="7183" width="10.58203125" style="78" bestFit="1" customWidth="1"/>
    <col min="7184" max="7184" width="8.4140625" style="78"/>
    <col min="7185" max="7185" width="14.83203125" style="78" bestFit="1" customWidth="1"/>
    <col min="7186" max="7186" width="10.58203125" style="78" bestFit="1" customWidth="1"/>
    <col min="7187" max="7424" width="8.4140625" style="78"/>
    <col min="7425" max="7425" width="19.83203125" style="78" bestFit="1" customWidth="1"/>
    <col min="7426" max="7426" width="10.75" style="78" bestFit="1" customWidth="1"/>
    <col min="7427" max="7427" width="9.83203125" style="78" bestFit="1" customWidth="1"/>
    <col min="7428" max="7428" width="11.75" style="78" bestFit="1" customWidth="1"/>
    <col min="7429" max="7429" width="8.4140625" style="78"/>
    <col min="7430" max="7430" width="9.4140625" style="78" bestFit="1" customWidth="1"/>
    <col min="7431" max="7431" width="10.58203125" style="78" bestFit="1" customWidth="1"/>
    <col min="7432" max="7432" width="11.75" style="78" bestFit="1" customWidth="1"/>
    <col min="7433" max="7433" width="8.4140625" style="78"/>
    <col min="7434" max="7434" width="9.4140625" style="78" bestFit="1" customWidth="1"/>
    <col min="7435" max="7435" width="9.4140625" style="78" customWidth="1"/>
    <col min="7436" max="7436" width="8.4140625" style="78"/>
    <col min="7437" max="7437" width="12.83203125" style="78" bestFit="1" customWidth="1"/>
    <col min="7438" max="7438" width="12.75" style="78" bestFit="1" customWidth="1"/>
    <col min="7439" max="7439" width="10.58203125" style="78" bestFit="1" customWidth="1"/>
    <col min="7440" max="7440" width="8.4140625" style="78"/>
    <col min="7441" max="7441" width="14.83203125" style="78" bestFit="1" customWidth="1"/>
    <col min="7442" max="7442" width="10.58203125" style="78" bestFit="1" customWidth="1"/>
    <col min="7443" max="7680" width="8.4140625" style="78"/>
    <col min="7681" max="7681" width="19.83203125" style="78" bestFit="1" customWidth="1"/>
    <col min="7682" max="7682" width="10.75" style="78" bestFit="1" customWidth="1"/>
    <col min="7683" max="7683" width="9.83203125" style="78" bestFit="1" customWidth="1"/>
    <col min="7684" max="7684" width="11.75" style="78" bestFit="1" customWidth="1"/>
    <col min="7685" max="7685" width="8.4140625" style="78"/>
    <col min="7686" max="7686" width="9.4140625" style="78" bestFit="1" customWidth="1"/>
    <col min="7687" max="7687" width="10.58203125" style="78" bestFit="1" customWidth="1"/>
    <col min="7688" max="7688" width="11.75" style="78" bestFit="1" customWidth="1"/>
    <col min="7689" max="7689" width="8.4140625" style="78"/>
    <col min="7690" max="7690" width="9.4140625" style="78" bestFit="1" customWidth="1"/>
    <col min="7691" max="7691" width="9.4140625" style="78" customWidth="1"/>
    <col min="7692" max="7692" width="8.4140625" style="78"/>
    <col min="7693" max="7693" width="12.83203125" style="78" bestFit="1" customWidth="1"/>
    <col min="7694" max="7694" width="12.75" style="78" bestFit="1" customWidth="1"/>
    <col min="7695" max="7695" width="10.58203125" style="78" bestFit="1" customWidth="1"/>
    <col min="7696" max="7696" width="8.4140625" style="78"/>
    <col min="7697" max="7697" width="14.83203125" style="78" bestFit="1" customWidth="1"/>
    <col min="7698" max="7698" width="10.58203125" style="78" bestFit="1" customWidth="1"/>
    <col min="7699" max="7936" width="8.4140625" style="78"/>
    <col min="7937" max="7937" width="19.83203125" style="78" bestFit="1" customWidth="1"/>
    <col min="7938" max="7938" width="10.75" style="78" bestFit="1" customWidth="1"/>
    <col min="7939" max="7939" width="9.83203125" style="78" bestFit="1" customWidth="1"/>
    <col min="7940" max="7940" width="11.75" style="78" bestFit="1" customWidth="1"/>
    <col min="7941" max="7941" width="8.4140625" style="78"/>
    <col min="7942" max="7942" width="9.4140625" style="78" bestFit="1" customWidth="1"/>
    <col min="7943" max="7943" width="10.58203125" style="78" bestFit="1" customWidth="1"/>
    <col min="7944" max="7944" width="11.75" style="78" bestFit="1" customWidth="1"/>
    <col min="7945" max="7945" width="8.4140625" style="78"/>
    <col min="7946" max="7946" width="9.4140625" style="78" bestFit="1" customWidth="1"/>
    <col min="7947" max="7947" width="9.4140625" style="78" customWidth="1"/>
    <col min="7948" max="7948" width="8.4140625" style="78"/>
    <col min="7949" max="7949" width="12.83203125" style="78" bestFit="1" customWidth="1"/>
    <col min="7950" max="7950" width="12.75" style="78" bestFit="1" customWidth="1"/>
    <col min="7951" max="7951" width="10.58203125" style="78" bestFit="1" customWidth="1"/>
    <col min="7952" max="7952" width="8.4140625" style="78"/>
    <col min="7953" max="7953" width="14.83203125" style="78" bestFit="1" customWidth="1"/>
    <col min="7954" max="7954" width="10.58203125" style="78" bestFit="1" customWidth="1"/>
    <col min="7955" max="8192" width="8.4140625" style="78"/>
    <col min="8193" max="8193" width="19.83203125" style="78" bestFit="1" customWidth="1"/>
    <col min="8194" max="8194" width="10.75" style="78" bestFit="1" customWidth="1"/>
    <col min="8195" max="8195" width="9.83203125" style="78" bestFit="1" customWidth="1"/>
    <col min="8196" max="8196" width="11.75" style="78" bestFit="1" customWidth="1"/>
    <col min="8197" max="8197" width="8.4140625" style="78"/>
    <col min="8198" max="8198" width="9.4140625" style="78" bestFit="1" customWidth="1"/>
    <col min="8199" max="8199" width="10.58203125" style="78" bestFit="1" customWidth="1"/>
    <col min="8200" max="8200" width="11.75" style="78" bestFit="1" customWidth="1"/>
    <col min="8201" max="8201" width="8.4140625" style="78"/>
    <col min="8202" max="8202" width="9.4140625" style="78" bestFit="1" customWidth="1"/>
    <col min="8203" max="8203" width="9.4140625" style="78" customWidth="1"/>
    <col min="8204" max="8204" width="8.4140625" style="78"/>
    <col min="8205" max="8205" width="12.83203125" style="78" bestFit="1" customWidth="1"/>
    <col min="8206" max="8206" width="12.75" style="78" bestFit="1" customWidth="1"/>
    <col min="8207" max="8207" width="10.58203125" style="78" bestFit="1" customWidth="1"/>
    <col min="8208" max="8208" width="8.4140625" style="78"/>
    <col min="8209" max="8209" width="14.83203125" style="78" bestFit="1" customWidth="1"/>
    <col min="8210" max="8210" width="10.58203125" style="78" bestFit="1" customWidth="1"/>
    <col min="8211" max="8448" width="8.4140625" style="78"/>
    <col min="8449" max="8449" width="19.83203125" style="78" bestFit="1" customWidth="1"/>
    <col min="8450" max="8450" width="10.75" style="78" bestFit="1" customWidth="1"/>
    <col min="8451" max="8451" width="9.83203125" style="78" bestFit="1" customWidth="1"/>
    <col min="8452" max="8452" width="11.75" style="78" bestFit="1" customWidth="1"/>
    <col min="8453" max="8453" width="8.4140625" style="78"/>
    <col min="8454" max="8454" width="9.4140625" style="78" bestFit="1" customWidth="1"/>
    <col min="8455" max="8455" width="10.58203125" style="78" bestFit="1" customWidth="1"/>
    <col min="8456" max="8456" width="11.75" style="78" bestFit="1" customWidth="1"/>
    <col min="8457" max="8457" width="8.4140625" style="78"/>
    <col min="8458" max="8458" width="9.4140625" style="78" bestFit="1" customWidth="1"/>
    <col min="8459" max="8459" width="9.4140625" style="78" customWidth="1"/>
    <col min="8460" max="8460" width="8.4140625" style="78"/>
    <col min="8461" max="8461" width="12.83203125" style="78" bestFit="1" customWidth="1"/>
    <col min="8462" max="8462" width="12.75" style="78" bestFit="1" customWidth="1"/>
    <col min="8463" max="8463" width="10.58203125" style="78" bestFit="1" customWidth="1"/>
    <col min="8464" max="8464" width="8.4140625" style="78"/>
    <col min="8465" max="8465" width="14.83203125" style="78" bestFit="1" customWidth="1"/>
    <col min="8466" max="8466" width="10.58203125" style="78" bestFit="1" customWidth="1"/>
    <col min="8467" max="8704" width="8.4140625" style="78"/>
    <col min="8705" max="8705" width="19.83203125" style="78" bestFit="1" customWidth="1"/>
    <col min="8706" max="8706" width="10.75" style="78" bestFit="1" customWidth="1"/>
    <col min="8707" max="8707" width="9.83203125" style="78" bestFit="1" customWidth="1"/>
    <col min="8708" max="8708" width="11.75" style="78" bestFit="1" customWidth="1"/>
    <col min="8709" max="8709" width="8.4140625" style="78"/>
    <col min="8710" max="8710" width="9.4140625" style="78" bestFit="1" customWidth="1"/>
    <col min="8711" max="8711" width="10.58203125" style="78" bestFit="1" customWidth="1"/>
    <col min="8712" max="8712" width="11.75" style="78" bestFit="1" customWidth="1"/>
    <col min="8713" max="8713" width="8.4140625" style="78"/>
    <col min="8714" max="8714" width="9.4140625" style="78" bestFit="1" customWidth="1"/>
    <col min="8715" max="8715" width="9.4140625" style="78" customWidth="1"/>
    <col min="8716" max="8716" width="8.4140625" style="78"/>
    <col min="8717" max="8717" width="12.83203125" style="78" bestFit="1" customWidth="1"/>
    <col min="8718" max="8718" width="12.75" style="78" bestFit="1" customWidth="1"/>
    <col min="8719" max="8719" width="10.58203125" style="78" bestFit="1" customWidth="1"/>
    <col min="8720" max="8720" width="8.4140625" style="78"/>
    <col min="8721" max="8721" width="14.83203125" style="78" bestFit="1" customWidth="1"/>
    <col min="8722" max="8722" width="10.58203125" style="78" bestFit="1" customWidth="1"/>
    <col min="8723" max="8960" width="8.4140625" style="78"/>
    <col min="8961" max="8961" width="19.83203125" style="78" bestFit="1" customWidth="1"/>
    <col min="8962" max="8962" width="10.75" style="78" bestFit="1" customWidth="1"/>
    <col min="8963" max="8963" width="9.83203125" style="78" bestFit="1" customWidth="1"/>
    <col min="8964" max="8964" width="11.75" style="78" bestFit="1" customWidth="1"/>
    <col min="8965" max="8965" width="8.4140625" style="78"/>
    <col min="8966" max="8966" width="9.4140625" style="78" bestFit="1" customWidth="1"/>
    <col min="8967" max="8967" width="10.58203125" style="78" bestFit="1" customWidth="1"/>
    <col min="8968" max="8968" width="11.75" style="78" bestFit="1" customWidth="1"/>
    <col min="8969" max="8969" width="8.4140625" style="78"/>
    <col min="8970" max="8970" width="9.4140625" style="78" bestFit="1" customWidth="1"/>
    <col min="8971" max="8971" width="9.4140625" style="78" customWidth="1"/>
    <col min="8972" max="8972" width="8.4140625" style="78"/>
    <col min="8973" max="8973" width="12.83203125" style="78" bestFit="1" customWidth="1"/>
    <col min="8974" max="8974" width="12.75" style="78" bestFit="1" customWidth="1"/>
    <col min="8975" max="8975" width="10.58203125" style="78" bestFit="1" customWidth="1"/>
    <col min="8976" max="8976" width="8.4140625" style="78"/>
    <col min="8977" max="8977" width="14.83203125" style="78" bestFit="1" customWidth="1"/>
    <col min="8978" max="8978" width="10.58203125" style="78" bestFit="1" customWidth="1"/>
    <col min="8979" max="9216" width="8.4140625" style="78"/>
    <col min="9217" max="9217" width="19.83203125" style="78" bestFit="1" customWidth="1"/>
    <col min="9218" max="9218" width="10.75" style="78" bestFit="1" customWidth="1"/>
    <col min="9219" max="9219" width="9.83203125" style="78" bestFit="1" customWidth="1"/>
    <col min="9220" max="9220" width="11.75" style="78" bestFit="1" customWidth="1"/>
    <col min="9221" max="9221" width="8.4140625" style="78"/>
    <col min="9222" max="9222" width="9.4140625" style="78" bestFit="1" customWidth="1"/>
    <col min="9223" max="9223" width="10.58203125" style="78" bestFit="1" customWidth="1"/>
    <col min="9224" max="9224" width="11.75" style="78" bestFit="1" customWidth="1"/>
    <col min="9225" max="9225" width="8.4140625" style="78"/>
    <col min="9226" max="9226" width="9.4140625" style="78" bestFit="1" customWidth="1"/>
    <col min="9227" max="9227" width="9.4140625" style="78" customWidth="1"/>
    <col min="9228" max="9228" width="8.4140625" style="78"/>
    <col min="9229" max="9229" width="12.83203125" style="78" bestFit="1" customWidth="1"/>
    <col min="9230" max="9230" width="12.75" style="78" bestFit="1" customWidth="1"/>
    <col min="9231" max="9231" width="10.58203125" style="78" bestFit="1" customWidth="1"/>
    <col min="9232" max="9232" width="8.4140625" style="78"/>
    <col min="9233" max="9233" width="14.83203125" style="78" bestFit="1" customWidth="1"/>
    <col min="9234" max="9234" width="10.58203125" style="78" bestFit="1" customWidth="1"/>
    <col min="9235" max="9472" width="8.4140625" style="78"/>
    <col min="9473" max="9473" width="19.83203125" style="78" bestFit="1" customWidth="1"/>
    <col min="9474" max="9474" width="10.75" style="78" bestFit="1" customWidth="1"/>
    <col min="9475" max="9475" width="9.83203125" style="78" bestFit="1" customWidth="1"/>
    <col min="9476" max="9476" width="11.75" style="78" bestFit="1" customWidth="1"/>
    <col min="9477" max="9477" width="8.4140625" style="78"/>
    <col min="9478" max="9478" width="9.4140625" style="78" bestFit="1" customWidth="1"/>
    <col min="9479" max="9479" width="10.58203125" style="78" bestFit="1" customWidth="1"/>
    <col min="9480" max="9480" width="11.75" style="78" bestFit="1" customWidth="1"/>
    <col min="9481" max="9481" width="8.4140625" style="78"/>
    <col min="9482" max="9482" width="9.4140625" style="78" bestFit="1" customWidth="1"/>
    <col min="9483" max="9483" width="9.4140625" style="78" customWidth="1"/>
    <col min="9484" max="9484" width="8.4140625" style="78"/>
    <col min="9485" max="9485" width="12.83203125" style="78" bestFit="1" customWidth="1"/>
    <col min="9486" max="9486" width="12.75" style="78" bestFit="1" customWidth="1"/>
    <col min="9487" max="9487" width="10.58203125" style="78" bestFit="1" customWidth="1"/>
    <col min="9488" max="9488" width="8.4140625" style="78"/>
    <col min="9489" max="9489" width="14.83203125" style="78" bestFit="1" customWidth="1"/>
    <col min="9490" max="9490" width="10.58203125" style="78" bestFit="1" customWidth="1"/>
    <col min="9491" max="9728" width="8.4140625" style="78"/>
    <col min="9729" max="9729" width="19.83203125" style="78" bestFit="1" customWidth="1"/>
    <col min="9730" max="9730" width="10.75" style="78" bestFit="1" customWidth="1"/>
    <col min="9731" max="9731" width="9.83203125" style="78" bestFit="1" customWidth="1"/>
    <col min="9732" max="9732" width="11.75" style="78" bestFit="1" customWidth="1"/>
    <col min="9733" max="9733" width="8.4140625" style="78"/>
    <col min="9734" max="9734" width="9.4140625" style="78" bestFit="1" customWidth="1"/>
    <col min="9735" max="9735" width="10.58203125" style="78" bestFit="1" customWidth="1"/>
    <col min="9736" max="9736" width="11.75" style="78" bestFit="1" customWidth="1"/>
    <col min="9737" max="9737" width="8.4140625" style="78"/>
    <col min="9738" max="9738" width="9.4140625" style="78" bestFit="1" customWidth="1"/>
    <col min="9739" max="9739" width="9.4140625" style="78" customWidth="1"/>
    <col min="9740" max="9740" width="8.4140625" style="78"/>
    <col min="9741" max="9741" width="12.83203125" style="78" bestFit="1" customWidth="1"/>
    <col min="9742" max="9742" width="12.75" style="78" bestFit="1" customWidth="1"/>
    <col min="9743" max="9743" width="10.58203125" style="78" bestFit="1" customWidth="1"/>
    <col min="9744" max="9744" width="8.4140625" style="78"/>
    <col min="9745" max="9745" width="14.83203125" style="78" bestFit="1" customWidth="1"/>
    <col min="9746" max="9746" width="10.58203125" style="78" bestFit="1" customWidth="1"/>
    <col min="9747" max="9984" width="8.4140625" style="78"/>
    <col min="9985" max="9985" width="19.83203125" style="78" bestFit="1" customWidth="1"/>
    <col min="9986" max="9986" width="10.75" style="78" bestFit="1" customWidth="1"/>
    <col min="9987" max="9987" width="9.83203125" style="78" bestFit="1" customWidth="1"/>
    <col min="9988" max="9988" width="11.75" style="78" bestFit="1" customWidth="1"/>
    <col min="9989" max="9989" width="8.4140625" style="78"/>
    <col min="9990" max="9990" width="9.4140625" style="78" bestFit="1" customWidth="1"/>
    <col min="9991" max="9991" width="10.58203125" style="78" bestFit="1" customWidth="1"/>
    <col min="9992" max="9992" width="11.75" style="78" bestFit="1" customWidth="1"/>
    <col min="9993" max="9993" width="8.4140625" style="78"/>
    <col min="9994" max="9994" width="9.4140625" style="78" bestFit="1" customWidth="1"/>
    <col min="9995" max="9995" width="9.4140625" style="78" customWidth="1"/>
    <col min="9996" max="9996" width="8.4140625" style="78"/>
    <col min="9997" max="9997" width="12.83203125" style="78" bestFit="1" customWidth="1"/>
    <col min="9998" max="9998" width="12.75" style="78" bestFit="1" customWidth="1"/>
    <col min="9999" max="9999" width="10.58203125" style="78" bestFit="1" customWidth="1"/>
    <col min="10000" max="10000" width="8.4140625" style="78"/>
    <col min="10001" max="10001" width="14.83203125" style="78" bestFit="1" customWidth="1"/>
    <col min="10002" max="10002" width="10.58203125" style="78" bestFit="1" customWidth="1"/>
    <col min="10003" max="10240" width="8.4140625" style="78"/>
    <col min="10241" max="10241" width="19.83203125" style="78" bestFit="1" customWidth="1"/>
    <col min="10242" max="10242" width="10.75" style="78" bestFit="1" customWidth="1"/>
    <col min="10243" max="10243" width="9.83203125" style="78" bestFit="1" customWidth="1"/>
    <col min="10244" max="10244" width="11.75" style="78" bestFit="1" customWidth="1"/>
    <col min="10245" max="10245" width="8.4140625" style="78"/>
    <col min="10246" max="10246" width="9.4140625" style="78" bestFit="1" customWidth="1"/>
    <col min="10247" max="10247" width="10.58203125" style="78" bestFit="1" customWidth="1"/>
    <col min="10248" max="10248" width="11.75" style="78" bestFit="1" customWidth="1"/>
    <col min="10249" max="10249" width="8.4140625" style="78"/>
    <col min="10250" max="10250" width="9.4140625" style="78" bestFit="1" customWidth="1"/>
    <col min="10251" max="10251" width="9.4140625" style="78" customWidth="1"/>
    <col min="10252" max="10252" width="8.4140625" style="78"/>
    <col min="10253" max="10253" width="12.83203125" style="78" bestFit="1" customWidth="1"/>
    <col min="10254" max="10254" width="12.75" style="78" bestFit="1" customWidth="1"/>
    <col min="10255" max="10255" width="10.58203125" style="78" bestFit="1" customWidth="1"/>
    <col min="10256" max="10256" width="8.4140625" style="78"/>
    <col min="10257" max="10257" width="14.83203125" style="78" bestFit="1" customWidth="1"/>
    <col min="10258" max="10258" width="10.58203125" style="78" bestFit="1" customWidth="1"/>
    <col min="10259" max="10496" width="8.4140625" style="78"/>
    <col min="10497" max="10497" width="19.83203125" style="78" bestFit="1" customWidth="1"/>
    <col min="10498" max="10498" width="10.75" style="78" bestFit="1" customWidth="1"/>
    <col min="10499" max="10499" width="9.83203125" style="78" bestFit="1" customWidth="1"/>
    <col min="10500" max="10500" width="11.75" style="78" bestFit="1" customWidth="1"/>
    <col min="10501" max="10501" width="8.4140625" style="78"/>
    <col min="10502" max="10502" width="9.4140625" style="78" bestFit="1" customWidth="1"/>
    <col min="10503" max="10503" width="10.58203125" style="78" bestFit="1" customWidth="1"/>
    <col min="10504" max="10504" width="11.75" style="78" bestFit="1" customWidth="1"/>
    <col min="10505" max="10505" width="8.4140625" style="78"/>
    <col min="10506" max="10506" width="9.4140625" style="78" bestFit="1" customWidth="1"/>
    <col min="10507" max="10507" width="9.4140625" style="78" customWidth="1"/>
    <col min="10508" max="10508" width="8.4140625" style="78"/>
    <col min="10509" max="10509" width="12.83203125" style="78" bestFit="1" customWidth="1"/>
    <col min="10510" max="10510" width="12.75" style="78" bestFit="1" customWidth="1"/>
    <col min="10511" max="10511" width="10.58203125" style="78" bestFit="1" customWidth="1"/>
    <col min="10512" max="10512" width="8.4140625" style="78"/>
    <col min="10513" max="10513" width="14.83203125" style="78" bestFit="1" customWidth="1"/>
    <col min="10514" max="10514" width="10.58203125" style="78" bestFit="1" customWidth="1"/>
    <col min="10515" max="10752" width="8.4140625" style="78"/>
    <col min="10753" max="10753" width="19.83203125" style="78" bestFit="1" customWidth="1"/>
    <col min="10754" max="10754" width="10.75" style="78" bestFit="1" customWidth="1"/>
    <col min="10755" max="10755" width="9.83203125" style="78" bestFit="1" customWidth="1"/>
    <col min="10756" max="10756" width="11.75" style="78" bestFit="1" customWidth="1"/>
    <col min="10757" max="10757" width="8.4140625" style="78"/>
    <col min="10758" max="10758" width="9.4140625" style="78" bestFit="1" customWidth="1"/>
    <col min="10759" max="10759" width="10.58203125" style="78" bestFit="1" customWidth="1"/>
    <col min="10760" max="10760" width="11.75" style="78" bestFit="1" customWidth="1"/>
    <col min="10761" max="10761" width="8.4140625" style="78"/>
    <col min="10762" max="10762" width="9.4140625" style="78" bestFit="1" customWidth="1"/>
    <col min="10763" max="10763" width="9.4140625" style="78" customWidth="1"/>
    <col min="10764" max="10764" width="8.4140625" style="78"/>
    <col min="10765" max="10765" width="12.83203125" style="78" bestFit="1" customWidth="1"/>
    <col min="10766" max="10766" width="12.75" style="78" bestFit="1" customWidth="1"/>
    <col min="10767" max="10767" width="10.58203125" style="78" bestFit="1" customWidth="1"/>
    <col min="10768" max="10768" width="8.4140625" style="78"/>
    <col min="10769" max="10769" width="14.83203125" style="78" bestFit="1" customWidth="1"/>
    <col min="10770" max="10770" width="10.58203125" style="78" bestFit="1" customWidth="1"/>
    <col min="10771" max="11008" width="8.4140625" style="78"/>
    <col min="11009" max="11009" width="19.83203125" style="78" bestFit="1" customWidth="1"/>
    <col min="11010" max="11010" width="10.75" style="78" bestFit="1" customWidth="1"/>
    <col min="11011" max="11011" width="9.83203125" style="78" bestFit="1" customWidth="1"/>
    <col min="11012" max="11012" width="11.75" style="78" bestFit="1" customWidth="1"/>
    <col min="11013" max="11013" width="8.4140625" style="78"/>
    <col min="11014" max="11014" width="9.4140625" style="78" bestFit="1" customWidth="1"/>
    <col min="11015" max="11015" width="10.58203125" style="78" bestFit="1" customWidth="1"/>
    <col min="11016" max="11016" width="11.75" style="78" bestFit="1" customWidth="1"/>
    <col min="11017" max="11017" width="8.4140625" style="78"/>
    <col min="11018" max="11018" width="9.4140625" style="78" bestFit="1" customWidth="1"/>
    <col min="11019" max="11019" width="9.4140625" style="78" customWidth="1"/>
    <col min="11020" max="11020" width="8.4140625" style="78"/>
    <col min="11021" max="11021" width="12.83203125" style="78" bestFit="1" customWidth="1"/>
    <col min="11022" max="11022" width="12.75" style="78" bestFit="1" customWidth="1"/>
    <col min="11023" max="11023" width="10.58203125" style="78" bestFit="1" customWidth="1"/>
    <col min="11024" max="11024" width="8.4140625" style="78"/>
    <col min="11025" max="11025" width="14.83203125" style="78" bestFit="1" customWidth="1"/>
    <col min="11026" max="11026" width="10.58203125" style="78" bestFit="1" customWidth="1"/>
    <col min="11027" max="11264" width="8.4140625" style="78"/>
    <col min="11265" max="11265" width="19.83203125" style="78" bestFit="1" customWidth="1"/>
    <col min="11266" max="11266" width="10.75" style="78" bestFit="1" customWidth="1"/>
    <col min="11267" max="11267" width="9.83203125" style="78" bestFit="1" customWidth="1"/>
    <col min="11268" max="11268" width="11.75" style="78" bestFit="1" customWidth="1"/>
    <col min="11269" max="11269" width="8.4140625" style="78"/>
    <col min="11270" max="11270" width="9.4140625" style="78" bestFit="1" customWidth="1"/>
    <col min="11271" max="11271" width="10.58203125" style="78" bestFit="1" customWidth="1"/>
    <col min="11272" max="11272" width="11.75" style="78" bestFit="1" customWidth="1"/>
    <col min="11273" max="11273" width="8.4140625" style="78"/>
    <col min="11274" max="11274" width="9.4140625" style="78" bestFit="1" customWidth="1"/>
    <col min="11275" max="11275" width="9.4140625" style="78" customWidth="1"/>
    <col min="11276" max="11276" width="8.4140625" style="78"/>
    <col min="11277" max="11277" width="12.83203125" style="78" bestFit="1" customWidth="1"/>
    <col min="11278" max="11278" width="12.75" style="78" bestFit="1" customWidth="1"/>
    <col min="11279" max="11279" width="10.58203125" style="78" bestFit="1" customWidth="1"/>
    <col min="11280" max="11280" width="8.4140625" style="78"/>
    <col min="11281" max="11281" width="14.83203125" style="78" bestFit="1" customWidth="1"/>
    <col min="11282" max="11282" width="10.58203125" style="78" bestFit="1" customWidth="1"/>
    <col min="11283" max="11520" width="8.4140625" style="78"/>
    <col min="11521" max="11521" width="19.83203125" style="78" bestFit="1" customWidth="1"/>
    <col min="11522" max="11522" width="10.75" style="78" bestFit="1" customWidth="1"/>
    <col min="11523" max="11523" width="9.83203125" style="78" bestFit="1" customWidth="1"/>
    <col min="11524" max="11524" width="11.75" style="78" bestFit="1" customWidth="1"/>
    <col min="11525" max="11525" width="8.4140625" style="78"/>
    <col min="11526" max="11526" width="9.4140625" style="78" bestFit="1" customWidth="1"/>
    <col min="11527" max="11527" width="10.58203125" style="78" bestFit="1" customWidth="1"/>
    <col min="11528" max="11528" width="11.75" style="78" bestFit="1" customWidth="1"/>
    <col min="11529" max="11529" width="8.4140625" style="78"/>
    <col min="11530" max="11530" width="9.4140625" style="78" bestFit="1" customWidth="1"/>
    <col min="11531" max="11531" width="9.4140625" style="78" customWidth="1"/>
    <col min="11532" max="11532" width="8.4140625" style="78"/>
    <col min="11533" max="11533" width="12.83203125" style="78" bestFit="1" customWidth="1"/>
    <col min="11534" max="11534" width="12.75" style="78" bestFit="1" customWidth="1"/>
    <col min="11535" max="11535" width="10.58203125" style="78" bestFit="1" customWidth="1"/>
    <col min="11536" max="11536" width="8.4140625" style="78"/>
    <col min="11537" max="11537" width="14.83203125" style="78" bestFit="1" customWidth="1"/>
    <col min="11538" max="11538" width="10.58203125" style="78" bestFit="1" customWidth="1"/>
    <col min="11539" max="11776" width="8.4140625" style="78"/>
    <col min="11777" max="11777" width="19.83203125" style="78" bestFit="1" customWidth="1"/>
    <col min="11778" max="11778" width="10.75" style="78" bestFit="1" customWidth="1"/>
    <col min="11779" max="11779" width="9.83203125" style="78" bestFit="1" customWidth="1"/>
    <col min="11780" max="11780" width="11.75" style="78" bestFit="1" customWidth="1"/>
    <col min="11781" max="11781" width="8.4140625" style="78"/>
    <col min="11782" max="11782" width="9.4140625" style="78" bestFit="1" customWidth="1"/>
    <col min="11783" max="11783" width="10.58203125" style="78" bestFit="1" customWidth="1"/>
    <col min="11784" max="11784" width="11.75" style="78" bestFit="1" customWidth="1"/>
    <col min="11785" max="11785" width="8.4140625" style="78"/>
    <col min="11786" max="11786" width="9.4140625" style="78" bestFit="1" customWidth="1"/>
    <col min="11787" max="11787" width="9.4140625" style="78" customWidth="1"/>
    <col min="11788" max="11788" width="8.4140625" style="78"/>
    <col min="11789" max="11789" width="12.83203125" style="78" bestFit="1" customWidth="1"/>
    <col min="11790" max="11790" width="12.75" style="78" bestFit="1" customWidth="1"/>
    <col min="11791" max="11791" width="10.58203125" style="78" bestFit="1" customWidth="1"/>
    <col min="11792" max="11792" width="8.4140625" style="78"/>
    <col min="11793" max="11793" width="14.83203125" style="78" bestFit="1" customWidth="1"/>
    <col min="11794" max="11794" width="10.58203125" style="78" bestFit="1" customWidth="1"/>
    <col min="11795" max="12032" width="8.4140625" style="78"/>
    <col min="12033" max="12033" width="19.83203125" style="78" bestFit="1" customWidth="1"/>
    <col min="12034" max="12034" width="10.75" style="78" bestFit="1" customWidth="1"/>
    <col min="12035" max="12035" width="9.83203125" style="78" bestFit="1" customWidth="1"/>
    <col min="12036" max="12036" width="11.75" style="78" bestFit="1" customWidth="1"/>
    <col min="12037" max="12037" width="8.4140625" style="78"/>
    <col min="12038" max="12038" width="9.4140625" style="78" bestFit="1" customWidth="1"/>
    <col min="12039" max="12039" width="10.58203125" style="78" bestFit="1" customWidth="1"/>
    <col min="12040" max="12040" width="11.75" style="78" bestFit="1" customWidth="1"/>
    <col min="12041" max="12041" width="8.4140625" style="78"/>
    <col min="12042" max="12042" width="9.4140625" style="78" bestFit="1" customWidth="1"/>
    <col min="12043" max="12043" width="9.4140625" style="78" customWidth="1"/>
    <col min="12044" max="12044" width="8.4140625" style="78"/>
    <col min="12045" max="12045" width="12.83203125" style="78" bestFit="1" customWidth="1"/>
    <col min="12046" max="12046" width="12.75" style="78" bestFit="1" customWidth="1"/>
    <col min="12047" max="12047" width="10.58203125" style="78" bestFit="1" customWidth="1"/>
    <col min="12048" max="12048" width="8.4140625" style="78"/>
    <col min="12049" max="12049" width="14.83203125" style="78" bestFit="1" customWidth="1"/>
    <col min="12050" max="12050" width="10.58203125" style="78" bestFit="1" customWidth="1"/>
    <col min="12051" max="12288" width="8.4140625" style="78"/>
    <col min="12289" max="12289" width="19.83203125" style="78" bestFit="1" customWidth="1"/>
    <col min="12290" max="12290" width="10.75" style="78" bestFit="1" customWidth="1"/>
    <col min="12291" max="12291" width="9.83203125" style="78" bestFit="1" customWidth="1"/>
    <col min="12292" max="12292" width="11.75" style="78" bestFit="1" customWidth="1"/>
    <col min="12293" max="12293" width="8.4140625" style="78"/>
    <col min="12294" max="12294" width="9.4140625" style="78" bestFit="1" customWidth="1"/>
    <col min="12295" max="12295" width="10.58203125" style="78" bestFit="1" customWidth="1"/>
    <col min="12296" max="12296" width="11.75" style="78" bestFit="1" customWidth="1"/>
    <col min="12297" max="12297" width="8.4140625" style="78"/>
    <col min="12298" max="12298" width="9.4140625" style="78" bestFit="1" customWidth="1"/>
    <col min="12299" max="12299" width="9.4140625" style="78" customWidth="1"/>
    <col min="12300" max="12300" width="8.4140625" style="78"/>
    <col min="12301" max="12301" width="12.83203125" style="78" bestFit="1" customWidth="1"/>
    <col min="12302" max="12302" width="12.75" style="78" bestFit="1" customWidth="1"/>
    <col min="12303" max="12303" width="10.58203125" style="78" bestFit="1" customWidth="1"/>
    <col min="12304" max="12304" width="8.4140625" style="78"/>
    <col min="12305" max="12305" width="14.83203125" style="78" bestFit="1" customWidth="1"/>
    <col min="12306" max="12306" width="10.58203125" style="78" bestFit="1" customWidth="1"/>
    <col min="12307" max="12544" width="8.4140625" style="78"/>
    <col min="12545" max="12545" width="19.83203125" style="78" bestFit="1" customWidth="1"/>
    <col min="12546" max="12546" width="10.75" style="78" bestFit="1" customWidth="1"/>
    <col min="12547" max="12547" width="9.83203125" style="78" bestFit="1" customWidth="1"/>
    <col min="12548" max="12548" width="11.75" style="78" bestFit="1" customWidth="1"/>
    <col min="12549" max="12549" width="8.4140625" style="78"/>
    <col min="12550" max="12550" width="9.4140625" style="78" bestFit="1" customWidth="1"/>
    <col min="12551" max="12551" width="10.58203125" style="78" bestFit="1" customWidth="1"/>
    <col min="12552" max="12552" width="11.75" style="78" bestFit="1" customWidth="1"/>
    <col min="12553" max="12553" width="8.4140625" style="78"/>
    <col min="12554" max="12554" width="9.4140625" style="78" bestFit="1" customWidth="1"/>
    <col min="12555" max="12555" width="9.4140625" style="78" customWidth="1"/>
    <col min="12556" max="12556" width="8.4140625" style="78"/>
    <col min="12557" max="12557" width="12.83203125" style="78" bestFit="1" customWidth="1"/>
    <col min="12558" max="12558" width="12.75" style="78" bestFit="1" customWidth="1"/>
    <col min="12559" max="12559" width="10.58203125" style="78" bestFit="1" customWidth="1"/>
    <col min="12560" max="12560" width="8.4140625" style="78"/>
    <col min="12561" max="12561" width="14.83203125" style="78" bestFit="1" customWidth="1"/>
    <col min="12562" max="12562" width="10.58203125" style="78" bestFit="1" customWidth="1"/>
    <col min="12563" max="12800" width="8.4140625" style="78"/>
    <col min="12801" max="12801" width="19.83203125" style="78" bestFit="1" customWidth="1"/>
    <col min="12802" max="12802" width="10.75" style="78" bestFit="1" customWidth="1"/>
    <col min="12803" max="12803" width="9.83203125" style="78" bestFit="1" customWidth="1"/>
    <col min="12804" max="12804" width="11.75" style="78" bestFit="1" customWidth="1"/>
    <col min="12805" max="12805" width="8.4140625" style="78"/>
    <col min="12806" max="12806" width="9.4140625" style="78" bestFit="1" customWidth="1"/>
    <col min="12807" max="12807" width="10.58203125" style="78" bestFit="1" customWidth="1"/>
    <col min="12808" max="12808" width="11.75" style="78" bestFit="1" customWidth="1"/>
    <col min="12809" max="12809" width="8.4140625" style="78"/>
    <col min="12810" max="12810" width="9.4140625" style="78" bestFit="1" customWidth="1"/>
    <col min="12811" max="12811" width="9.4140625" style="78" customWidth="1"/>
    <col min="12812" max="12812" width="8.4140625" style="78"/>
    <col min="12813" max="12813" width="12.83203125" style="78" bestFit="1" customWidth="1"/>
    <col min="12814" max="12814" width="12.75" style="78" bestFit="1" customWidth="1"/>
    <col min="12815" max="12815" width="10.58203125" style="78" bestFit="1" customWidth="1"/>
    <col min="12816" max="12816" width="8.4140625" style="78"/>
    <col min="12817" max="12817" width="14.83203125" style="78" bestFit="1" customWidth="1"/>
    <col min="12818" max="12818" width="10.58203125" style="78" bestFit="1" customWidth="1"/>
    <col min="12819" max="13056" width="8.4140625" style="78"/>
    <col min="13057" max="13057" width="19.83203125" style="78" bestFit="1" customWidth="1"/>
    <col min="13058" max="13058" width="10.75" style="78" bestFit="1" customWidth="1"/>
    <col min="13059" max="13059" width="9.83203125" style="78" bestFit="1" customWidth="1"/>
    <col min="13060" max="13060" width="11.75" style="78" bestFit="1" customWidth="1"/>
    <col min="13061" max="13061" width="8.4140625" style="78"/>
    <col min="13062" max="13062" width="9.4140625" style="78" bestFit="1" customWidth="1"/>
    <col min="13063" max="13063" width="10.58203125" style="78" bestFit="1" customWidth="1"/>
    <col min="13064" max="13064" width="11.75" style="78" bestFit="1" customWidth="1"/>
    <col min="13065" max="13065" width="8.4140625" style="78"/>
    <col min="13066" max="13066" width="9.4140625" style="78" bestFit="1" customWidth="1"/>
    <col min="13067" max="13067" width="9.4140625" style="78" customWidth="1"/>
    <col min="13068" max="13068" width="8.4140625" style="78"/>
    <col min="13069" max="13069" width="12.83203125" style="78" bestFit="1" customWidth="1"/>
    <col min="13070" max="13070" width="12.75" style="78" bestFit="1" customWidth="1"/>
    <col min="13071" max="13071" width="10.58203125" style="78" bestFit="1" customWidth="1"/>
    <col min="13072" max="13072" width="8.4140625" style="78"/>
    <col min="13073" max="13073" width="14.83203125" style="78" bestFit="1" customWidth="1"/>
    <col min="13074" max="13074" width="10.58203125" style="78" bestFit="1" customWidth="1"/>
    <col min="13075" max="13312" width="8.4140625" style="78"/>
    <col min="13313" max="13313" width="19.83203125" style="78" bestFit="1" customWidth="1"/>
    <col min="13314" max="13314" width="10.75" style="78" bestFit="1" customWidth="1"/>
    <col min="13315" max="13315" width="9.83203125" style="78" bestFit="1" customWidth="1"/>
    <col min="13316" max="13316" width="11.75" style="78" bestFit="1" customWidth="1"/>
    <col min="13317" max="13317" width="8.4140625" style="78"/>
    <col min="13318" max="13318" width="9.4140625" style="78" bestFit="1" customWidth="1"/>
    <col min="13319" max="13319" width="10.58203125" style="78" bestFit="1" customWidth="1"/>
    <col min="13320" max="13320" width="11.75" style="78" bestFit="1" customWidth="1"/>
    <col min="13321" max="13321" width="8.4140625" style="78"/>
    <col min="13322" max="13322" width="9.4140625" style="78" bestFit="1" customWidth="1"/>
    <col min="13323" max="13323" width="9.4140625" style="78" customWidth="1"/>
    <col min="13324" max="13324" width="8.4140625" style="78"/>
    <col min="13325" max="13325" width="12.83203125" style="78" bestFit="1" customWidth="1"/>
    <col min="13326" max="13326" width="12.75" style="78" bestFit="1" customWidth="1"/>
    <col min="13327" max="13327" width="10.58203125" style="78" bestFit="1" customWidth="1"/>
    <col min="13328" max="13328" width="8.4140625" style="78"/>
    <col min="13329" max="13329" width="14.83203125" style="78" bestFit="1" customWidth="1"/>
    <col min="13330" max="13330" width="10.58203125" style="78" bestFit="1" customWidth="1"/>
    <col min="13331" max="13568" width="8.4140625" style="78"/>
    <col min="13569" max="13569" width="19.83203125" style="78" bestFit="1" customWidth="1"/>
    <col min="13570" max="13570" width="10.75" style="78" bestFit="1" customWidth="1"/>
    <col min="13571" max="13571" width="9.83203125" style="78" bestFit="1" customWidth="1"/>
    <col min="13572" max="13572" width="11.75" style="78" bestFit="1" customWidth="1"/>
    <col min="13573" max="13573" width="8.4140625" style="78"/>
    <col min="13574" max="13574" width="9.4140625" style="78" bestFit="1" customWidth="1"/>
    <col min="13575" max="13575" width="10.58203125" style="78" bestFit="1" customWidth="1"/>
    <col min="13576" max="13576" width="11.75" style="78" bestFit="1" customWidth="1"/>
    <col min="13577" max="13577" width="8.4140625" style="78"/>
    <col min="13578" max="13578" width="9.4140625" style="78" bestFit="1" customWidth="1"/>
    <col min="13579" max="13579" width="9.4140625" style="78" customWidth="1"/>
    <col min="13580" max="13580" width="8.4140625" style="78"/>
    <col min="13581" max="13581" width="12.83203125" style="78" bestFit="1" customWidth="1"/>
    <col min="13582" max="13582" width="12.75" style="78" bestFit="1" customWidth="1"/>
    <col min="13583" max="13583" width="10.58203125" style="78" bestFit="1" customWidth="1"/>
    <col min="13584" max="13584" width="8.4140625" style="78"/>
    <col min="13585" max="13585" width="14.83203125" style="78" bestFit="1" customWidth="1"/>
    <col min="13586" max="13586" width="10.58203125" style="78" bestFit="1" customWidth="1"/>
    <col min="13587" max="13824" width="8.4140625" style="78"/>
    <col min="13825" max="13825" width="19.83203125" style="78" bestFit="1" customWidth="1"/>
    <col min="13826" max="13826" width="10.75" style="78" bestFit="1" customWidth="1"/>
    <col min="13827" max="13827" width="9.83203125" style="78" bestFit="1" customWidth="1"/>
    <col min="13828" max="13828" width="11.75" style="78" bestFit="1" customWidth="1"/>
    <col min="13829" max="13829" width="8.4140625" style="78"/>
    <col min="13830" max="13830" width="9.4140625" style="78" bestFit="1" customWidth="1"/>
    <col min="13831" max="13831" width="10.58203125" style="78" bestFit="1" customWidth="1"/>
    <col min="13832" max="13832" width="11.75" style="78" bestFit="1" customWidth="1"/>
    <col min="13833" max="13833" width="8.4140625" style="78"/>
    <col min="13834" max="13834" width="9.4140625" style="78" bestFit="1" customWidth="1"/>
    <col min="13835" max="13835" width="9.4140625" style="78" customWidth="1"/>
    <col min="13836" max="13836" width="8.4140625" style="78"/>
    <col min="13837" max="13837" width="12.83203125" style="78" bestFit="1" customWidth="1"/>
    <col min="13838" max="13838" width="12.75" style="78" bestFit="1" customWidth="1"/>
    <col min="13839" max="13839" width="10.58203125" style="78" bestFit="1" customWidth="1"/>
    <col min="13840" max="13840" width="8.4140625" style="78"/>
    <col min="13841" max="13841" width="14.83203125" style="78" bestFit="1" customWidth="1"/>
    <col min="13842" max="13842" width="10.58203125" style="78" bestFit="1" customWidth="1"/>
    <col min="13843" max="14080" width="8.4140625" style="78"/>
    <col min="14081" max="14081" width="19.83203125" style="78" bestFit="1" customWidth="1"/>
    <col min="14082" max="14082" width="10.75" style="78" bestFit="1" customWidth="1"/>
    <col min="14083" max="14083" width="9.83203125" style="78" bestFit="1" customWidth="1"/>
    <col min="14084" max="14084" width="11.75" style="78" bestFit="1" customWidth="1"/>
    <col min="14085" max="14085" width="8.4140625" style="78"/>
    <col min="14086" max="14086" width="9.4140625" style="78" bestFit="1" customWidth="1"/>
    <col min="14087" max="14087" width="10.58203125" style="78" bestFit="1" customWidth="1"/>
    <col min="14088" max="14088" width="11.75" style="78" bestFit="1" customWidth="1"/>
    <col min="14089" max="14089" width="8.4140625" style="78"/>
    <col min="14090" max="14090" width="9.4140625" style="78" bestFit="1" customWidth="1"/>
    <col min="14091" max="14091" width="9.4140625" style="78" customWidth="1"/>
    <col min="14092" max="14092" width="8.4140625" style="78"/>
    <col min="14093" max="14093" width="12.83203125" style="78" bestFit="1" customWidth="1"/>
    <col min="14094" max="14094" width="12.75" style="78" bestFit="1" customWidth="1"/>
    <col min="14095" max="14095" width="10.58203125" style="78" bestFit="1" customWidth="1"/>
    <col min="14096" max="14096" width="8.4140625" style="78"/>
    <col min="14097" max="14097" width="14.83203125" style="78" bestFit="1" customWidth="1"/>
    <col min="14098" max="14098" width="10.58203125" style="78" bestFit="1" customWidth="1"/>
    <col min="14099" max="14336" width="8.4140625" style="78"/>
    <col min="14337" max="14337" width="19.83203125" style="78" bestFit="1" customWidth="1"/>
    <col min="14338" max="14338" width="10.75" style="78" bestFit="1" customWidth="1"/>
    <col min="14339" max="14339" width="9.83203125" style="78" bestFit="1" customWidth="1"/>
    <col min="14340" max="14340" width="11.75" style="78" bestFit="1" customWidth="1"/>
    <col min="14341" max="14341" width="8.4140625" style="78"/>
    <col min="14342" max="14342" width="9.4140625" style="78" bestFit="1" customWidth="1"/>
    <col min="14343" max="14343" width="10.58203125" style="78" bestFit="1" customWidth="1"/>
    <col min="14344" max="14344" width="11.75" style="78" bestFit="1" customWidth="1"/>
    <col min="14345" max="14345" width="8.4140625" style="78"/>
    <col min="14346" max="14346" width="9.4140625" style="78" bestFit="1" customWidth="1"/>
    <col min="14347" max="14347" width="9.4140625" style="78" customWidth="1"/>
    <col min="14348" max="14348" width="8.4140625" style="78"/>
    <col min="14349" max="14349" width="12.83203125" style="78" bestFit="1" customWidth="1"/>
    <col min="14350" max="14350" width="12.75" style="78" bestFit="1" customWidth="1"/>
    <col min="14351" max="14351" width="10.58203125" style="78" bestFit="1" customWidth="1"/>
    <col min="14352" max="14352" width="8.4140625" style="78"/>
    <col min="14353" max="14353" width="14.83203125" style="78" bestFit="1" customWidth="1"/>
    <col min="14354" max="14354" width="10.58203125" style="78" bestFit="1" customWidth="1"/>
    <col min="14355" max="14592" width="8.4140625" style="78"/>
    <col min="14593" max="14593" width="19.83203125" style="78" bestFit="1" customWidth="1"/>
    <col min="14594" max="14594" width="10.75" style="78" bestFit="1" customWidth="1"/>
    <col min="14595" max="14595" width="9.83203125" style="78" bestFit="1" customWidth="1"/>
    <col min="14596" max="14596" width="11.75" style="78" bestFit="1" customWidth="1"/>
    <col min="14597" max="14597" width="8.4140625" style="78"/>
    <col min="14598" max="14598" width="9.4140625" style="78" bestFit="1" customWidth="1"/>
    <col min="14599" max="14599" width="10.58203125" style="78" bestFit="1" customWidth="1"/>
    <col min="14600" max="14600" width="11.75" style="78" bestFit="1" customWidth="1"/>
    <col min="14601" max="14601" width="8.4140625" style="78"/>
    <col min="14602" max="14602" width="9.4140625" style="78" bestFit="1" customWidth="1"/>
    <col min="14603" max="14603" width="9.4140625" style="78" customWidth="1"/>
    <col min="14604" max="14604" width="8.4140625" style="78"/>
    <col min="14605" max="14605" width="12.83203125" style="78" bestFit="1" customWidth="1"/>
    <col min="14606" max="14606" width="12.75" style="78" bestFit="1" customWidth="1"/>
    <col min="14607" max="14607" width="10.58203125" style="78" bestFit="1" customWidth="1"/>
    <col min="14608" max="14608" width="8.4140625" style="78"/>
    <col min="14609" max="14609" width="14.83203125" style="78" bestFit="1" customWidth="1"/>
    <col min="14610" max="14610" width="10.58203125" style="78" bestFit="1" customWidth="1"/>
    <col min="14611" max="14848" width="8.4140625" style="78"/>
    <col min="14849" max="14849" width="19.83203125" style="78" bestFit="1" customWidth="1"/>
    <col min="14850" max="14850" width="10.75" style="78" bestFit="1" customWidth="1"/>
    <col min="14851" max="14851" width="9.83203125" style="78" bestFit="1" customWidth="1"/>
    <col min="14852" max="14852" width="11.75" style="78" bestFit="1" customWidth="1"/>
    <col min="14853" max="14853" width="8.4140625" style="78"/>
    <col min="14854" max="14854" width="9.4140625" style="78" bestFit="1" customWidth="1"/>
    <col min="14855" max="14855" width="10.58203125" style="78" bestFit="1" customWidth="1"/>
    <col min="14856" max="14856" width="11.75" style="78" bestFit="1" customWidth="1"/>
    <col min="14857" max="14857" width="8.4140625" style="78"/>
    <col min="14858" max="14858" width="9.4140625" style="78" bestFit="1" customWidth="1"/>
    <col min="14859" max="14859" width="9.4140625" style="78" customWidth="1"/>
    <col min="14860" max="14860" width="8.4140625" style="78"/>
    <col min="14861" max="14861" width="12.83203125" style="78" bestFit="1" customWidth="1"/>
    <col min="14862" max="14862" width="12.75" style="78" bestFit="1" customWidth="1"/>
    <col min="14863" max="14863" width="10.58203125" style="78" bestFit="1" customWidth="1"/>
    <col min="14864" max="14864" width="8.4140625" style="78"/>
    <col min="14865" max="14865" width="14.83203125" style="78" bestFit="1" customWidth="1"/>
    <col min="14866" max="14866" width="10.58203125" style="78" bestFit="1" customWidth="1"/>
    <col min="14867" max="15104" width="8.4140625" style="78"/>
    <col min="15105" max="15105" width="19.83203125" style="78" bestFit="1" customWidth="1"/>
    <col min="15106" max="15106" width="10.75" style="78" bestFit="1" customWidth="1"/>
    <col min="15107" max="15107" width="9.83203125" style="78" bestFit="1" customWidth="1"/>
    <col min="15108" max="15108" width="11.75" style="78" bestFit="1" customWidth="1"/>
    <col min="15109" max="15109" width="8.4140625" style="78"/>
    <col min="15110" max="15110" width="9.4140625" style="78" bestFit="1" customWidth="1"/>
    <col min="15111" max="15111" width="10.58203125" style="78" bestFit="1" customWidth="1"/>
    <col min="15112" max="15112" width="11.75" style="78" bestFit="1" customWidth="1"/>
    <col min="15113" max="15113" width="8.4140625" style="78"/>
    <col min="15114" max="15114" width="9.4140625" style="78" bestFit="1" customWidth="1"/>
    <col min="15115" max="15115" width="9.4140625" style="78" customWidth="1"/>
    <col min="15116" max="15116" width="8.4140625" style="78"/>
    <col min="15117" max="15117" width="12.83203125" style="78" bestFit="1" customWidth="1"/>
    <col min="15118" max="15118" width="12.75" style="78" bestFit="1" customWidth="1"/>
    <col min="15119" max="15119" width="10.58203125" style="78" bestFit="1" customWidth="1"/>
    <col min="15120" max="15120" width="8.4140625" style="78"/>
    <col min="15121" max="15121" width="14.83203125" style="78" bestFit="1" customWidth="1"/>
    <col min="15122" max="15122" width="10.58203125" style="78" bestFit="1" customWidth="1"/>
    <col min="15123" max="15360" width="8.4140625" style="78"/>
    <col min="15361" max="15361" width="19.83203125" style="78" bestFit="1" customWidth="1"/>
    <col min="15362" max="15362" width="10.75" style="78" bestFit="1" customWidth="1"/>
    <col min="15363" max="15363" width="9.83203125" style="78" bestFit="1" customWidth="1"/>
    <col min="15364" max="15364" width="11.75" style="78" bestFit="1" customWidth="1"/>
    <col min="15365" max="15365" width="8.4140625" style="78"/>
    <col min="15366" max="15366" width="9.4140625" style="78" bestFit="1" customWidth="1"/>
    <col min="15367" max="15367" width="10.58203125" style="78" bestFit="1" customWidth="1"/>
    <col min="15368" max="15368" width="11.75" style="78" bestFit="1" customWidth="1"/>
    <col min="15369" max="15369" width="8.4140625" style="78"/>
    <col min="15370" max="15370" width="9.4140625" style="78" bestFit="1" customWidth="1"/>
    <col min="15371" max="15371" width="9.4140625" style="78" customWidth="1"/>
    <col min="15372" max="15372" width="8.4140625" style="78"/>
    <col min="15373" max="15373" width="12.83203125" style="78" bestFit="1" customWidth="1"/>
    <col min="15374" max="15374" width="12.75" style="78" bestFit="1" customWidth="1"/>
    <col min="15375" max="15375" width="10.58203125" style="78" bestFit="1" customWidth="1"/>
    <col min="15376" max="15376" width="8.4140625" style="78"/>
    <col min="15377" max="15377" width="14.83203125" style="78" bestFit="1" customWidth="1"/>
    <col min="15378" max="15378" width="10.58203125" style="78" bestFit="1" customWidth="1"/>
    <col min="15379" max="15616" width="8.4140625" style="78"/>
    <col min="15617" max="15617" width="19.83203125" style="78" bestFit="1" customWidth="1"/>
    <col min="15618" max="15618" width="10.75" style="78" bestFit="1" customWidth="1"/>
    <col min="15619" max="15619" width="9.83203125" style="78" bestFit="1" customWidth="1"/>
    <col min="15620" max="15620" width="11.75" style="78" bestFit="1" customWidth="1"/>
    <col min="15621" max="15621" width="8.4140625" style="78"/>
    <col min="15622" max="15622" width="9.4140625" style="78" bestFit="1" customWidth="1"/>
    <col min="15623" max="15623" width="10.58203125" style="78" bestFit="1" customWidth="1"/>
    <col min="15624" max="15624" width="11.75" style="78" bestFit="1" customWidth="1"/>
    <col min="15625" max="15625" width="8.4140625" style="78"/>
    <col min="15626" max="15626" width="9.4140625" style="78" bestFit="1" customWidth="1"/>
    <col min="15627" max="15627" width="9.4140625" style="78" customWidth="1"/>
    <col min="15628" max="15628" width="8.4140625" style="78"/>
    <col min="15629" max="15629" width="12.83203125" style="78" bestFit="1" customWidth="1"/>
    <col min="15630" max="15630" width="12.75" style="78" bestFit="1" customWidth="1"/>
    <col min="15631" max="15631" width="10.58203125" style="78" bestFit="1" customWidth="1"/>
    <col min="15632" max="15632" width="8.4140625" style="78"/>
    <col min="15633" max="15633" width="14.83203125" style="78" bestFit="1" customWidth="1"/>
    <col min="15634" max="15634" width="10.58203125" style="78" bestFit="1" customWidth="1"/>
    <col min="15635" max="15872" width="8.4140625" style="78"/>
    <col min="15873" max="15873" width="19.83203125" style="78" bestFit="1" customWidth="1"/>
    <col min="15874" max="15874" width="10.75" style="78" bestFit="1" customWidth="1"/>
    <col min="15875" max="15875" width="9.83203125" style="78" bestFit="1" customWidth="1"/>
    <col min="15876" max="15876" width="11.75" style="78" bestFit="1" customWidth="1"/>
    <col min="15877" max="15877" width="8.4140625" style="78"/>
    <col min="15878" max="15878" width="9.4140625" style="78" bestFit="1" customWidth="1"/>
    <col min="15879" max="15879" width="10.58203125" style="78" bestFit="1" customWidth="1"/>
    <col min="15880" max="15880" width="11.75" style="78" bestFit="1" customWidth="1"/>
    <col min="15881" max="15881" width="8.4140625" style="78"/>
    <col min="15882" max="15882" width="9.4140625" style="78" bestFit="1" customWidth="1"/>
    <col min="15883" max="15883" width="9.4140625" style="78" customWidth="1"/>
    <col min="15884" max="15884" width="8.4140625" style="78"/>
    <col min="15885" max="15885" width="12.83203125" style="78" bestFit="1" customWidth="1"/>
    <col min="15886" max="15886" width="12.75" style="78" bestFit="1" customWidth="1"/>
    <col min="15887" max="15887" width="10.58203125" style="78" bestFit="1" customWidth="1"/>
    <col min="15888" max="15888" width="8.4140625" style="78"/>
    <col min="15889" max="15889" width="14.83203125" style="78" bestFit="1" customWidth="1"/>
    <col min="15890" max="15890" width="10.58203125" style="78" bestFit="1" customWidth="1"/>
    <col min="15891" max="16128" width="8.4140625" style="78"/>
    <col min="16129" max="16129" width="19.83203125" style="78" bestFit="1" customWidth="1"/>
    <col min="16130" max="16130" width="10.75" style="78" bestFit="1" customWidth="1"/>
    <col min="16131" max="16131" width="9.83203125" style="78" bestFit="1" customWidth="1"/>
    <col min="16132" max="16132" width="11.75" style="78" bestFit="1" customWidth="1"/>
    <col min="16133" max="16133" width="8.4140625" style="78"/>
    <col min="16134" max="16134" width="9.4140625" style="78" bestFit="1" customWidth="1"/>
    <col min="16135" max="16135" width="10.58203125" style="78" bestFit="1" customWidth="1"/>
    <col min="16136" max="16136" width="11.75" style="78" bestFit="1" customWidth="1"/>
    <col min="16137" max="16137" width="8.4140625" style="78"/>
    <col min="16138" max="16138" width="9.4140625" style="78" bestFit="1" customWidth="1"/>
    <col min="16139" max="16139" width="9.4140625" style="78" customWidth="1"/>
    <col min="16140" max="16140" width="8.4140625" style="78"/>
    <col min="16141" max="16141" width="12.83203125" style="78" bestFit="1" customWidth="1"/>
    <col min="16142" max="16142" width="12.75" style="78" bestFit="1" customWidth="1"/>
    <col min="16143" max="16143" width="10.58203125" style="78" bestFit="1" customWidth="1"/>
    <col min="16144" max="16144" width="8.4140625" style="78"/>
    <col min="16145" max="16145" width="14.83203125" style="78" bestFit="1" customWidth="1"/>
    <col min="16146" max="16146" width="10.58203125" style="78" bestFit="1" customWidth="1"/>
    <col min="16147" max="16384" width="8.4140625" style="78"/>
  </cols>
  <sheetData>
    <row r="1" spans="1:13" ht="16" thickBot="1" x14ac:dyDescent="0.4">
      <c r="C1" s="138" t="s">
        <v>3172</v>
      </c>
      <c r="D1" s="139"/>
      <c r="E1" s="139"/>
      <c r="F1" s="140"/>
      <c r="G1" s="139" t="s">
        <v>3173</v>
      </c>
      <c r="H1" s="139"/>
      <c r="I1" s="139"/>
      <c r="J1" s="140"/>
      <c r="K1" s="79"/>
    </row>
    <row r="2" spans="1:13" ht="16" thickBot="1" x14ac:dyDescent="0.4">
      <c r="A2" s="80" t="s">
        <v>3174</v>
      </c>
      <c r="B2" s="81" t="s">
        <v>3175</v>
      </c>
      <c r="C2" s="81" t="s">
        <v>3176</v>
      </c>
      <c r="D2" s="81" t="s">
        <v>3177</v>
      </c>
      <c r="E2" s="81" t="s">
        <v>3178</v>
      </c>
      <c r="F2" s="81" t="s">
        <v>3179</v>
      </c>
      <c r="G2" s="81" t="s">
        <v>3176</v>
      </c>
      <c r="H2" s="81" t="s">
        <v>3177</v>
      </c>
      <c r="I2" s="81" t="s">
        <v>3178</v>
      </c>
      <c r="J2" s="82" t="s">
        <v>3179</v>
      </c>
      <c r="K2" s="83" t="s">
        <v>3191</v>
      </c>
      <c r="L2" s="100" t="s">
        <v>3192</v>
      </c>
      <c r="M2" s="100" t="s">
        <v>3193</v>
      </c>
    </row>
    <row r="3" spans="1:13" hidden="1" x14ac:dyDescent="0.35">
      <c r="A3" s="84" t="s">
        <v>491</v>
      </c>
      <c r="B3" s="84">
        <v>3961</v>
      </c>
      <c r="C3" s="84">
        <v>3544</v>
      </c>
      <c r="D3" s="85">
        <f>(C3/B3)</f>
        <v>0.89472355465791464</v>
      </c>
      <c r="E3" s="84">
        <v>96</v>
      </c>
      <c r="F3" s="84">
        <v>3448</v>
      </c>
      <c r="G3" s="84">
        <v>3577</v>
      </c>
      <c r="H3" s="85">
        <f>(G3/B3)</f>
        <v>0.90305478414541784</v>
      </c>
      <c r="I3" s="84">
        <v>109</v>
      </c>
      <c r="J3" s="84">
        <v>3468</v>
      </c>
      <c r="K3" s="78" t="str">
        <f>IF(VLOOKUP(A3,'חישוב בזב'!$I$2:$K$188,3,FALSE)=FALSE,"No","Yes")</f>
        <v>No</v>
      </c>
      <c r="L3" s="78"/>
      <c r="M3" s="78"/>
    </row>
    <row r="4" spans="1:13" hidden="1" x14ac:dyDescent="0.35">
      <c r="A4" s="86" t="s">
        <v>505</v>
      </c>
      <c r="B4" s="86">
        <v>7362</v>
      </c>
      <c r="C4" s="86">
        <v>6623</v>
      </c>
      <c r="D4" s="87">
        <f t="shared" ref="D4:D67" si="0">(C4/B4)</f>
        <v>0.89961966856832387</v>
      </c>
      <c r="E4" s="86">
        <v>237</v>
      </c>
      <c r="F4" s="86">
        <v>6386</v>
      </c>
      <c r="G4" s="86">
        <v>6627</v>
      </c>
      <c r="H4" s="87">
        <f t="shared" ref="H4:H67" si="1">(G4/B4)</f>
        <v>0.90016299918500409</v>
      </c>
      <c r="I4" s="86">
        <v>425</v>
      </c>
      <c r="J4" s="86">
        <v>6202</v>
      </c>
      <c r="K4" s="78" t="str">
        <f>IF(VLOOKUP(A4,'חישוב בזב'!$I$2:$K$188,3,FALSE)=FALSE,"No","Yes")</f>
        <v>No</v>
      </c>
      <c r="L4" s="78"/>
      <c r="M4" s="78"/>
    </row>
    <row r="5" spans="1:13" hidden="1" x14ac:dyDescent="0.35">
      <c r="A5" s="86" t="s">
        <v>538</v>
      </c>
      <c r="B5" s="86">
        <v>7631</v>
      </c>
      <c r="C5" s="86">
        <v>4913</v>
      </c>
      <c r="D5" s="87">
        <f t="shared" si="0"/>
        <v>0.64382125540558244</v>
      </c>
      <c r="E5" s="86">
        <v>138</v>
      </c>
      <c r="F5" s="86">
        <v>4775</v>
      </c>
      <c r="G5" s="86">
        <v>4909</v>
      </c>
      <c r="H5" s="87">
        <f t="shared" si="1"/>
        <v>0.64329707770934341</v>
      </c>
      <c r="I5" s="86">
        <v>130</v>
      </c>
      <c r="J5" s="86">
        <v>4779</v>
      </c>
      <c r="K5" s="78" t="str">
        <f>IF(VLOOKUP(A5,'חישוב בזב'!$I$2:$K$188,3,FALSE)=FALSE,"No","Yes")</f>
        <v>No</v>
      </c>
      <c r="L5" s="78"/>
      <c r="M5" s="78"/>
    </row>
    <row r="6" spans="1:13" x14ac:dyDescent="0.35">
      <c r="A6" s="86" t="s">
        <v>3180</v>
      </c>
      <c r="B6" s="86">
        <v>25761</v>
      </c>
      <c r="C6" s="86">
        <v>20892</v>
      </c>
      <c r="D6" s="87">
        <f t="shared" si="0"/>
        <v>0.81099336205892625</v>
      </c>
      <c r="E6" s="86">
        <v>498</v>
      </c>
      <c r="F6" s="86">
        <v>20394</v>
      </c>
      <c r="G6" s="86">
        <v>20891</v>
      </c>
      <c r="H6" s="87">
        <f t="shared" si="1"/>
        <v>0.81095454369007414</v>
      </c>
      <c r="I6" s="86">
        <v>864</v>
      </c>
      <c r="J6" s="86">
        <v>20027</v>
      </c>
      <c r="K6" s="78" t="s">
        <v>3189</v>
      </c>
      <c r="L6" s="100">
        <v>0</v>
      </c>
    </row>
    <row r="7" spans="1:13" x14ac:dyDescent="0.35">
      <c r="A7" s="86" t="s">
        <v>3</v>
      </c>
      <c r="B7" s="86">
        <v>25384</v>
      </c>
      <c r="C7" s="86">
        <v>15150</v>
      </c>
      <c r="D7" s="87">
        <f t="shared" si="0"/>
        <v>0.59683265048849665</v>
      </c>
      <c r="E7" s="86">
        <v>430</v>
      </c>
      <c r="F7" s="86">
        <v>14720</v>
      </c>
      <c r="G7" s="86">
        <v>15157</v>
      </c>
      <c r="H7" s="87">
        <f t="shared" si="1"/>
        <v>0.59710841474944842</v>
      </c>
      <c r="I7" s="86">
        <v>750</v>
      </c>
      <c r="J7" s="86">
        <v>14407</v>
      </c>
      <c r="K7" s="78" t="str">
        <f>IF(VLOOKUP(A7,'חישוב בזב'!$I$2:$K$188,3,FALSE)=FALSE,"No","Yes")</f>
        <v>Yes</v>
      </c>
      <c r="L7" s="100">
        <v>2</v>
      </c>
    </row>
    <row r="8" spans="1:13" x14ac:dyDescent="0.35">
      <c r="A8" s="86" t="s">
        <v>4</v>
      </c>
      <c r="B8" s="86">
        <v>14105</v>
      </c>
      <c r="C8" s="86">
        <v>9024</v>
      </c>
      <c r="D8" s="87">
        <f t="shared" si="0"/>
        <v>0.6397731300957108</v>
      </c>
      <c r="E8" s="86">
        <v>275</v>
      </c>
      <c r="F8" s="86">
        <v>8749</v>
      </c>
      <c r="G8" s="86">
        <v>9024</v>
      </c>
      <c r="H8" s="87">
        <f t="shared" si="1"/>
        <v>0.6397731300957108</v>
      </c>
      <c r="I8" s="86">
        <v>351</v>
      </c>
      <c r="J8" s="86">
        <v>8673</v>
      </c>
      <c r="K8" s="78" t="str">
        <f>IF(VLOOKUP(A8,'חישוב בזב'!$I$2:$K$188,3,FALSE)=FALSE,"No","Yes")</f>
        <v>Yes</v>
      </c>
      <c r="L8" s="100">
        <v>0</v>
      </c>
    </row>
    <row r="9" spans="1:13" hidden="1" x14ac:dyDescent="0.35">
      <c r="A9" s="86" t="s">
        <v>618</v>
      </c>
      <c r="B9" s="86">
        <v>4258</v>
      </c>
      <c r="C9" s="86">
        <v>2878</v>
      </c>
      <c r="D9" s="87">
        <f t="shared" si="0"/>
        <v>0.67590418036636923</v>
      </c>
      <c r="E9" s="86">
        <v>63</v>
      </c>
      <c r="F9" s="86">
        <v>2815</v>
      </c>
      <c r="G9" s="86">
        <v>2879</v>
      </c>
      <c r="H9" s="87">
        <f t="shared" si="1"/>
        <v>0.67613903240958195</v>
      </c>
      <c r="I9" s="86">
        <v>56</v>
      </c>
      <c r="J9" s="86">
        <v>2823</v>
      </c>
      <c r="K9" s="78" t="str">
        <f>IF(VLOOKUP(A9,'חישוב בזב'!$I$2:$K$188,3,FALSE)=FALSE,"No","Yes")</f>
        <v>No</v>
      </c>
      <c r="L9" s="78"/>
      <c r="M9" s="78"/>
    </row>
    <row r="10" spans="1:13" hidden="1" x14ac:dyDescent="0.35">
      <c r="A10" s="86" t="s">
        <v>625</v>
      </c>
      <c r="B10" s="86">
        <v>8730</v>
      </c>
      <c r="C10" s="86">
        <v>5425</v>
      </c>
      <c r="D10" s="87">
        <f t="shared" si="0"/>
        <v>0.62142038946162659</v>
      </c>
      <c r="E10" s="86">
        <v>135</v>
      </c>
      <c r="F10" s="86">
        <v>5290</v>
      </c>
      <c r="G10" s="86">
        <v>5425</v>
      </c>
      <c r="H10" s="87">
        <f t="shared" si="1"/>
        <v>0.62142038946162659</v>
      </c>
      <c r="I10" s="86">
        <v>148</v>
      </c>
      <c r="J10" s="86">
        <v>5277</v>
      </c>
      <c r="K10" s="78" t="str">
        <f>IF(VLOOKUP(A10,'חישוב בזב'!$I$2:$K$188,3,FALSE)=FALSE,"No","Yes")</f>
        <v>No</v>
      </c>
      <c r="L10" s="78"/>
      <c r="M10" s="78"/>
    </row>
    <row r="11" spans="1:13" x14ac:dyDescent="0.35">
      <c r="A11" s="86" t="s">
        <v>5</v>
      </c>
      <c r="B11" s="86">
        <v>46880</v>
      </c>
      <c r="C11" s="86">
        <v>21257</v>
      </c>
      <c r="D11" s="87">
        <f t="shared" si="0"/>
        <v>0.45343430034129695</v>
      </c>
      <c r="E11" s="86">
        <v>394</v>
      </c>
      <c r="F11" s="86">
        <v>20863</v>
      </c>
      <c r="G11" s="86">
        <v>21256</v>
      </c>
      <c r="H11" s="87">
        <f t="shared" si="1"/>
        <v>0.45341296928327646</v>
      </c>
      <c r="I11" s="86">
        <v>699</v>
      </c>
      <c r="J11" s="86">
        <v>20557</v>
      </c>
      <c r="K11" s="78" t="str">
        <f>IF(VLOOKUP(A11,'חישוב בזב'!$I$2:$K$188,3,FALSE)=FALSE,"No","Yes")</f>
        <v>Yes</v>
      </c>
      <c r="L11" s="100">
        <v>3</v>
      </c>
      <c r="M11" s="100">
        <v>1</v>
      </c>
    </row>
    <row r="12" spans="1:13" hidden="1" x14ac:dyDescent="0.35">
      <c r="A12" s="86" t="s">
        <v>651</v>
      </c>
      <c r="B12" s="86">
        <v>6991</v>
      </c>
      <c r="C12" s="86">
        <v>6160</v>
      </c>
      <c r="D12" s="87">
        <f t="shared" si="0"/>
        <v>0.88113288513803456</v>
      </c>
      <c r="E12" s="86">
        <v>166</v>
      </c>
      <c r="F12" s="86">
        <v>5994</v>
      </c>
      <c r="G12" s="86">
        <v>6158</v>
      </c>
      <c r="H12" s="87">
        <f t="shared" si="1"/>
        <v>0.88084680303247032</v>
      </c>
      <c r="I12" s="86">
        <v>169</v>
      </c>
      <c r="J12" s="86">
        <v>5989</v>
      </c>
      <c r="K12" s="78" t="str">
        <f>IF(VLOOKUP(A12,'חישוב בזב'!$I$2:$K$188,3,FALSE)=FALSE,"No","Yes")</f>
        <v>No</v>
      </c>
      <c r="L12" s="78"/>
      <c r="M12" s="78"/>
    </row>
    <row r="13" spans="1:13" hidden="1" x14ac:dyDescent="0.35">
      <c r="A13" s="86" t="s">
        <v>672</v>
      </c>
      <c r="B13" s="86">
        <v>2109</v>
      </c>
      <c r="C13" s="86">
        <v>1859</v>
      </c>
      <c r="D13" s="87">
        <f t="shared" si="0"/>
        <v>0.88146040777619727</v>
      </c>
      <c r="E13" s="86">
        <v>37</v>
      </c>
      <c r="F13" s="86">
        <v>1822</v>
      </c>
      <c r="G13" s="86">
        <v>1844</v>
      </c>
      <c r="H13" s="87">
        <f t="shared" si="1"/>
        <v>0.87434803224276914</v>
      </c>
      <c r="I13" s="86">
        <v>51</v>
      </c>
      <c r="J13" s="86">
        <v>1793</v>
      </c>
      <c r="K13" s="78" t="str">
        <f>IF(VLOOKUP(A13,'חישוב בזב'!$I$2:$K$188,3,FALSE)=FALSE,"No","Yes")</f>
        <v>No</v>
      </c>
      <c r="L13" s="78"/>
      <c r="M13" s="78"/>
    </row>
    <row r="14" spans="1:13" x14ac:dyDescent="0.35">
      <c r="A14" s="86" t="s">
        <v>6</v>
      </c>
      <c r="B14" s="86">
        <v>14261</v>
      </c>
      <c r="C14" s="86">
        <v>10711</v>
      </c>
      <c r="D14" s="87">
        <f t="shared" si="0"/>
        <v>0.75106934997545749</v>
      </c>
      <c r="E14" s="86">
        <v>260</v>
      </c>
      <c r="F14" s="86">
        <v>10451</v>
      </c>
      <c r="G14" s="86">
        <v>10711</v>
      </c>
      <c r="H14" s="87">
        <f t="shared" si="1"/>
        <v>0.75106934997545749</v>
      </c>
      <c r="I14" s="86">
        <v>417</v>
      </c>
      <c r="J14" s="86">
        <v>10294</v>
      </c>
      <c r="K14" s="78" t="str">
        <f>IF(VLOOKUP(A14,'חישוב בזב'!$I$2:$K$188,3,FALSE)=FALSE,"No","Yes")</f>
        <v>Yes</v>
      </c>
      <c r="L14" s="100">
        <v>0</v>
      </c>
    </row>
    <row r="15" spans="1:13" hidden="1" x14ac:dyDescent="0.35">
      <c r="A15" s="86" t="s">
        <v>694</v>
      </c>
      <c r="B15" s="86">
        <v>4758</v>
      </c>
      <c r="C15" s="86">
        <v>3069</v>
      </c>
      <c r="D15" s="87">
        <f t="shared" si="0"/>
        <v>0.64501891551071877</v>
      </c>
      <c r="E15" s="86">
        <v>66</v>
      </c>
      <c r="F15" s="86">
        <v>3003</v>
      </c>
      <c r="G15" s="86">
        <v>3069</v>
      </c>
      <c r="H15" s="87">
        <f t="shared" si="1"/>
        <v>0.64501891551071877</v>
      </c>
      <c r="I15" s="86">
        <v>100</v>
      </c>
      <c r="J15" s="86">
        <v>2969</v>
      </c>
      <c r="K15" s="78" t="str">
        <f>IF(VLOOKUP(A15,'חישוב בזב'!$I$2:$K$188,3,FALSE)=FALSE,"No","Yes")</f>
        <v>No</v>
      </c>
      <c r="L15" s="78"/>
      <c r="M15" s="78"/>
    </row>
    <row r="16" spans="1:13" hidden="1" x14ac:dyDescent="0.35">
      <c r="A16" s="86" t="s">
        <v>702</v>
      </c>
      <c r="B16" s="86">
        <v>2272</v>
      </c>
      <c r="C16" s="86">
        <v>1766</v>
      </c>
      <c r="D16" s="87">
        <f t="shared" si="0"/>
        <v>0.77728873239436624</v>
      </c>
      <c r="E16" s="86">
        <v>46</v>
      </c>
      <c r="F16" s="86">
        <v>1720</v>
      </c>
      <c r="G16" s="86">
        <v>1767</v>
      </c>
      <c r="H16" s="87">
        <f t="shared" si="1"/>
        <v>0.77772887323943662</v>
      </c>
      <c r="I16" s="86">
        <v>59</v>
      </c>
      <c r="J16" s="86">
        <v>1708</v>
      </c>
      <c r="K16" s="78" t="str">
        <f>IF(VLOOKUP(A16,'חישוב בזב'!$I$2:$K$188,3,FALSE)=FALSE,"No","Yes")</f>
        <v>No</v>
      </c>
      <c r="L16" s="78"/>
      <c r="M16" s="78"/>
    </row>
    <row r="17" spans="1:13" hidden="1" x14ac:dyDescent="0.35">
      <c r="A17" s="86" t="s">
        <v>721</v>
      </c>
      <c r="B17" s="86">
        <v>5142</v>
      </c>
      <c r="C17" s="86">
        <v>3456</v>
      </c>
      <c r="D17" s="87">
        <f t="shared" si="0"/>
        <v>0.67211201866977832</v>
      </c>
      <c r="E17" s="86">
        <v>62</v>
      </c>
      <c r="F17" s="86">
        <v>3394</v>
      </c>
      <c r="G17" s="86">
        <v>3454</v>
      </c>
      <c r="H17" s="87">
        <f t="shared" si="1"/>
        <v>0.67172306495527034</v>
      </c>
      <c r="I17" s="86">
        <v>93</v>
      </c>
      <c r="J17" s="86">
        <v>3361</v>
      </c>
      <c r="K17" s="78" t="str">
        <f>IF(VLOOKUP(A17,'חישוב בזב'!$I$2:$K$188,3,FALSE)=FALSE,"No","Yes")</f>
        <v>No</v>
      </c>
      <c r="L17" s="78"/>
      <c r="M17" s="78"/>
    </row>
    <row r="18" spans="1:13" x14ac:dyDescent="0.35">
      <c r="A18" s="86" t="s">
        <v>7</v>
      </c>
      <c r="B18" s="86">
        <v>13668</v>
      </c>
      <c r="C18" s="86">
        <v>7476</v>
      </c>
      <c r="D18" s="87">
        <f t="shared" si="0"/>
        <v>0.54697102721685686</v>
      </c>
      <c r="E18" s="86">
        <v>279</v>
      </c>
      <c r="F18" s="86">
        <v>7197</v>
      </c>
      <c r="G18" s="86">
        <v>7477</v>
      </c>
      <c r="H18" s="87">
        <f t="shared" si="1"/>
        <v>0.54704419081065259</v>
      </c>
      <c r="I18" s="86">
        <v>403</v>
      </c>
      <c r="J18" s="86">
        <v>7074</v>
      </c>
      <c r="K18" s="78" t="str">
        <f>IF(VLOOKUP(A18,'חישוב בזב'!$I$2:$K$188,3,FALSE)=FALSE,"No","Yes")</f>
        <v>Yes</v>
      </c>
      <c r="L18" s="100">
        <v>1</v>
      </c>
    </row>
    <row r="19" spans="1:13" x14ac:dyDescent="0.35">
      <c r="A19" s="86" t="s">
        <v>8</v>
      </c>
      <c r="B19" s="86">
        <v>161573</v>
      </c>
      <c r="C19" s="86">
        <v>91632</v>
      </c>
      <c r="D19" s="87">
        <f t="shared" si="0"/>
        <v>0.56712445767547792</v>
      </c>
      <c r="E19" s="86">
        <v>2516</v>
      </c>
      <c r="F19" s="86">
        <v>89116</v>
      </c>
      <c r="G19" s="86">
        <v>91615</v>
      </c>
      <c r="H19" s="87">
        <f t="shared" si="1"/>
        <v>0.56701924207633703</v>
      </c>
      <c r="I19" s="86">
        <v>2645</v>
      </c>
      <c r="J19" s="86">
        <v>88970</v>
      </c>
      <c r="K19" s="78" t="str">
        <f>IF(VLOOKUP(A19,'חישוב בזב'!$I$2:$K$188,3,FALSE)=FALSE,"No","Yes")</f>
        <v>Yes</v>
      </c>
      <c r="L19" s="100">
        <v>4</v>
      </c>
    </row>
    <row r="20" spans="1:13" x14ac:dyDescent="0.35">
      <c r="A20" s="86" t="s">
        <v>3181</v>
      </c>
      <c r="B20" s="86">
        <v>92061</v>
      </c>
      <c r="C20" s="86">
        <v>43735</v>
      </c>
      <c r="D20" s="87">
        <f t="shared" si="0"/>
        <v>0.47506544573706566</v>
      </c>
      <c r="E20" s="86">
        <v>1265</v>
      </c>
      <c r="F20" s="86">
        <v>42470</v>
      </c>
      <c r="G20" s="86">
        <v>43791</v>
      </c>
      <c r="H20" s="87">
        <f t="shared" si="1"/>
        <v>0.47567373806497865</v>
      </c>
      <c r="I20" s="86">
        <v>2253</v>
      </c>
      <c r="J20" s="86">
        <v>41538</v>
      </c>
      <c r="K20" s="78" t="s">
        <v>3189</v>
      </c>
      <c r="L20" s="100">
        <v>1</v>
      </c>
    </row>
    <row r="21" spans="1:13" hidden="1" x14ac:dyDescent="0.35">
      <c r="A21" s="86" t="s">
        <v>807</v>
      </c>
      <c r="B21" s="86">
        <v>5961</v>
      </c>
      <c r="C21" s="86">
        <v>4079</v>
      </c>
      <c r="D21" s="87">
        <f t="shared" si="0"/>
        <v>0.68428116087904711</v>
      </c>
      <c r="E21" s="86">
        <v>134</v>
      </c>
      <c r="F21" s="86">
        <v>3945</v>
      </c>
      <c r="G21" s="86">
        <v>4078</v>
      </c>
      <c r="H21" s="87">
        <f t="shared" si="1"/>
        <v>0.68411340379131014</v>
      </c>
      <c r="I21" s="86">
        <v>157</v>
      </c>
      <c r="J21" s="86">
        <v>3921</v>
      </c>
      <c r="K21" s="78" t="str">
        <f>IF(VLOOKUP(A21,'חישוב בזב'!$I$2:$K$188,3,FALSE)=FALSE,"No","Yes")</f>
        <v>No</v>
      </c>
      <c r="L21" s="78"/>
      <c r="M21" s="78"/>
    </row>
    <row r="22" spans="1:13" x14ac:dyDescent="0.35">
      <c r="A22" s="86" t="s">
        <v>10</v>
      </c>
      <c r="B22" s="86">
        <v>153752</v>
      </c>
      <c r="C22" s="86">
        <v>66054</v>
      </c>
      <c r="D22" s="87">
        <f t="shared" si="0"/>
        <v>0.42961392372131746</v>
      </c>
      <c r="E22" s="86">
        <v>1679</v>
      </c>
      <c r="F22" s="86">
        <v>64375</v>
      </c>
      <c r="G22" s="86">
        <v>66061</v>
      </c>
      <c r="H22" s="87">
        <f t="shared" si="1"/>
        <v>0.42965945158436963</v>
      </c>
      <c r="I22" s="86">
        <v>3285</v>
      </c>
      <c r="J22" s="86">
        <v>62776</v>
      </c>
      <c r="K22" s="78" t="str">
        <f>IF(VLOOKUP(A22,'חישוב בזב'!$I$2:$K$188,3,FALSE)=FALSE,"No","Yes")</f>
        <v>Yes</v>
      </c>
      <c r="L22" s="100">
        <v>5</v>
      </c>
      <c r="M22" s="100">
        <v>1</v>
      </c>
    </row>
    <row r="23" spans="1:13" hidden="1" x14ac:dyDescent="0.35">
      <c r="A23" s="86" t="s">
        <v>845</v>
      </c>
      <c r="B23" s="86">
        <v>4657</v>
      </c>
      <c r="C23" s="86">
        <v>4103</v>
      </c>
      <c r="D23" s="87">
        <f t="shared" si="0"/>
        <v>0.8810392956839167</v>
      </c>
      <c r="E23" s="86">
        <v>145</v>
      </c>
      <c r="F23" s="86">
        <v>3958</v>
      </c>
      <c r="G23" s="86">
        <v>4102</v>
      </c>
      <c r="H23" s="87">
        <f t="shared" si="1"/>
        <v>0.88082456517071073</v>
      </c>
      <c r="I23" s="86">
        <v>964</v>
      </c>
      <c r="J23" s="86">
        <v>3138</v>
      </c>
      <c r="K23" s="78" t="str">
        <f>IF(VLOOKUP(A23,'חישוב בזב'!$I$2:$K$188,3,FALSE)=FALSE,"No","Yes")</f>
        <v>No</v>
      </c>
      <c r="L23" s="78"/>
      <c r="M23" s="78"/>
    </row>
    <row r="24" spans="1:13" hidden="1" x14ac:dyDescent="0.35">
      <c r="A24" s="86" t="s">
        <v>864</v>
      </c>
      <c r="B24" s="86">
        <v>4669</v>
      </c>
      <c r="C24" s="86">
        <v>3889</v>
      </c>
      <c r="D24" s="87">
        <f t="shared" si="0"/>
        <v>0.83294067252088244</v>
      </c>
      <c r="E24" s="86">
        <v>160</v>
      </c>
      <c r="F24" s="86">
        <v>3729</v>
      </c>
      <c r="G24" s="86">
        <v>3895</v>
      </c>
      <c r="H24" s="87">
        <f t="shared" si="1"/>
        <v>0.83422574427072183</v>
      </c>
      <c r="I24" s="86">
        <v>140</v>
      </c>
      <c r="J24" s="86">
        <v>3755</v>
      </c>
      <c r="K24" s="78" t="str">
        <f>IF(VLOOKUP(A24,'חישוב בזב'!$I$2:$K$188,3,FALSE)=FALSE,"No","Yes")</f>
        <v>No</v>
      </c>
      <c r="L24" s="78"/>
      <c r="M24" s="78"/>
    </row>
    <row r="25" spans="1:13" hidden="1" x14ac:dyDescent="0.35">
      <c r="A25" s="86" t="s">
        <v>900</v>
      </c>
      <c r="B25" s="86">
        <v>2439</v>
      </c>
      <c r="C25" s="86">
        <v>1931</v>
      </c>
      <c r="D25" s="87">
        <f t="shared" si="0"/>
        <v>0.79171791717917184</v>
      </c>
      <c r="E25" s="86">
        <v>56</v>
      </c>
      <c r="F25" s="86">
        <v>1875</v>
      </c>
      <c r="G25" s="86">
        <v>1933</v>
      </c>
      <c r="H25" s="87">
        <f t="shared" si="1"/>
        <v>0.79253792537925383</v>
      </c>
      <c r="I25" s="86">
        <v>45</v>
      </c>
      <c r="J25" s="86">
        <v>1888</v>
      </c>
      <c r="K25" s="78" t="str">
        <f>IF(VLOOKUP(A25,'חישוב בזב'!$I$2:$K$188,3,FALSE)=FALSE,"No","Yes")</f>
        <v>No</v>
      </c>
      <c r="L25" s="78"/>
      <c r="M25" s="78"/>
    </row>
    <row r="26" spans="1:13" hidden="1" x14ac:dyDescent="0.35">
      <c r="A26" s="86" t="s">
        <v>910</v>
      </c>
      <c r="B26" s="86">
        <v>6868</v>
      </c>
      <c r="C26" s="86">
        <v>6520</v>
      </c>
      <c r="D26" s="87">
        <f t="shared" si="0"/>
        <v>0.94933022714036108</v>
      </c>
      <c r="E26" s="86">
        <v>172</v>
      </c>
      <c r="F26" s="86">
        <v>6348</v>
      </c>
      <c r="G26" s="86">
        <v>6517</v>
      </c>
      <c r="H26" s="87">
        <f t="shared" si="1"/>
        <v>0.94889341875364008</v>
      </c>
      <c r="I26" s="86">
        <v>189</v>
      </c>
      <c r="J26" s="86">
        <v>6328</v>
      </c>
      <c r="K26" s="78" t="str">
        <f>IF(VLOOKUP(A26,'חישוב בזב'!$I$2:$K$188,3,FALSE)=FALSE,"No","Yes")</f>
        <v>No</v>
      </c>
      <c r="L26" s="78"/>
      <c r="M26" s="78"/>
    </row>
    <row r="27" spans="1:13" hidden="1" x14ac:dyDescent="0.35">
      <c r="A27" s="86" t="s">
        <v>941</v>
      </c>
      <c r="B27" s="86">
        <v>4438</v>
      </c>
      <c r="C27" s="86">
        <v>3386</v>
      </c>
      <c r="D27" s="87">
        <f t="shared" si="0"/>
        <v>0.76295628661559256</v>
      </c>
      <c r="E27" s="86">
        <v>93</v>
      </c>
      <c r="F27" s="86">
        <v>3293</v>
      </c>
      <c r="G27" s="86">
        <v>3385</v>
      </c>
      <c r="H27" s="87">
        <f t="shared" si="1"/>
        <v>0.76273095989184314</v>
      </c>
      <c r="I27" s="86">
        <v>97</v>
      </c>
      <c r="J27" s="86">
        <v>3288</v>
      </c>
      <c r="K27" s="78" t="str">
        <f>IF(VLOOKUP(A27,'חישוב בזב'!$I$2:$K$188,3,FALSE)=FALSE,"No","Yes")</f>
        <v>No</v>
      </c>
      <c r="L27" s="78"/>
      <c r="M27" s="78"/>
    </row>
    <row r="28" spans="1:13" x14ac:dyDescent="0.35">
      <c r="A28" s="86" t="s">
        <v>11</v>
      </c>
      <c r="B28" s="86">
        <v>13049</v>
      </c>
      <c r="C28" s="86">
        <v>9255</v>
      </c>
      <c r="D28" s="87">
        <f t="shared" si="0"/>
        <v>0.7092497509387693</v>
      </c>
      <c r="E28" s="86">
        <v>285</v>
      </c>
      <c r="F28" s="86">
        <v>8970</v>
      </c>
      <c r="G28" s="86">
        <v>9254</v>
      </c>
      <c r="H28" s="87">
        <f t="shared" si="1"/>
        <v>0.70917311671392447</v>
      </c>
      <c r="I28" s="86">
        <v>334</v>
      </c>
      <c r="J28" s="86">
        <v>8920</v>
      </c>
      <c r="K28" s="78" t="str">
        <f>IF(VLOOKUP(A28,'חישוב בזב'!$I$2:$K$188,3,FALSE)=FALSE,"No","Yes")</f>
        <v>Yes</v>
      </c>
      <c r="L28" s="100">
        <v>0</v>
      </c>
    </row>
    <row r="29" spans="1:13" x14ac:dyDescent="0.35">
      <c r="A29" s="86" t="s">
        <v>12</v>
      </c>
      <c r="B29" s="86">
        <v>40101</v>
      </c>
      <c r="C29" s="86">
        <v>26913</v>
      </c>
      <c r="D29" s="87">
        <f t="shared" si="0"/>
        <v>0.67113039575072941</v>
      </c>
      <c r="E29" s="86">
        <v>539</v>
      </c>
      <c r="F29" s="86">
        <v>26374</v>
      </c>
      <c r="G29" s="86">
        <v>26955</v>
      </c>
      <c r="H29" s="87">
        <f t="shared" si="1"/>
        <v>0.67217775117827483</v>
      </c>
      <c r="I29" s="86">
        <v>484</v>
      </c>
      <c r="J29" s="86">
        <v>26471</v>
      </c>
      <c r="K29" s="78" t="str">
        <f>IF(VLOOKUP(A29,'חישוב בזב'!$I$2:$K$188,3,FALSE)=FALSE,"No","Yes")</f>
        <v>Yes</v>
      </c>
      <c r="L29" s="100">
        <v>2</v>
      </c>
    </row>
    <row r="30" spans="1:13" hidden="1" x14ac:dyDescent="0.35">
      <c r="A30" s="86" t="s">
        <v>3182</v>
      </c>
      <c r="B30" s="86">
        <v>5683</v>
      </c>
      <c r="C30" s="86">
        <v>3611</v>
      </c>
      <c r="D30" s="87">
        <f t="shared" si="0"/>
        <v>0.63540383600211159</v>
      </c>
      <c r="E30" s="86">
        <v>136</v>
      </c>
      <c r="F30" s="86">
        <v>3475</v>
      </c>
      <c r="G30" s="86">
        <v>3614</v>
      </c>
      <c r="H30" s="87">
        <f t="shared" si="1"/>
        <v>0.63593172620095018</v>
      </c>
      <c r="I30" s="86">
        <v>125</v>
      </c>
      <c r="J30" s="86">
        <v>3489</v>
      </c>
      <c r="K30" s="78" t="s">
        <v>3190</v>
      </c>
      <c r="L30" s="78"/>
      <c r="M30" s="78"/>
    </row>
    <row r="31" spans="1:13" hidden="1" x14ac:dyDescent="0.35">
      <c r="A31" s="86" t="s">
        <v>1014</v>
      </c>
      <c r="B31" s="86">
        <v>8007</v>
      </c>
      <c r="C31" s="86">
        <v>5638</v>
      </c>
      <c r="D31" s="87">
        <f t="shared" si="0"/>
        <v>0.70413388285250411</v>
      </c>
      <c r="E31" s="86">
        <v>120</v>
      </c>
      <c r="F31" s="86">
        <v>5518</v>
      </c>
      <c r="G31" s="86">
        <v>5642</v>
      </c>
      <c r="H31" s="87">
        <f t="shared" si="1"/>
        <v>0.70463344573498188</v>
      </c>
      <c r="I31" s="86">
        <v>120</v>
      </c>
      <c r="J31" s="86">
        <v>5522</v>
      </c>
      <c r="K31" s="78" t="str">
        <f>IF(VLOOKUP(A31,'חישוב בזב'!$I$2:$K$188,3,FALSE)=FALSE,"No","Yes")</f>
        <v>No</v>
      </c>
      <c r="L31" s="78"/>
      <c r="M31" s="78"/>
    </row>
    <row r="32" spans="1:13" hidden="1" x14ac:dyDescent="0.35">
      <c r="A32" s="86" t="s">
        <v>1051</v>
      </c>
      <c r="B32" s="86">
        <v>4037</v>
      </c>
      <c r="C32" s="86">
        <v>3270</v>
      </c>
      <c r="D32" s="87">
        <f t="shared" si="0"/>
        <v>0.8100074312608373</v>
      </c>
      <c r="E32" s="86">
        <v>160</v>
      </c>
      <c r="F32" s="86">
        <v>3110</v>
      </c>
      <c r="G32" s="86">
        <v>3274</v>
      </c>
      <c r="H32" s="87">
        <f t="shared" si="1"/>
        <v>0.81099826603913794</v>
      </c>
      <c r="I32" s="86">
        <v>114</v>
      </c>
      <c r="J32" s="86">
        <v>3160</v>
      </c>
      <c r="K32" s="78" t="str">
        <f>IF(VLOOKUP(A32,'חישוב בזב'!$I$2:$K$188,3,FALSE)=FALSE,"No","Yes")</f>
        <v>No</v>
      </c>
      <c r="L32" s="78"/>
      <c r="M32" s="78"/>
    </row>
    <row r="33" spans="1:13" x14ac:dyDescent="0.35">
      <c r="A33" s="86" t="s">
        <v>15</v>
      </c>
      <c r="B33" s="86">
        <v>129567</v>
      </c>
      <c r="C33" s="86">
        <v>48185</v>
      </c>
      <c r="D33" s="87">
        <f t="shared" si="0"/>
        <v>0.37189253436446007</v>
      </c>
      <c r="E33" s="86">
        <v>1521</v>
      </c>
      <c r="F33" s="86">
        <v>46664</v>
      </c>
      <c r="G33" s="86">
        <v>48151</v>
      </c>
      <c r="H33" s="87">
        <f t="shared" si="1"/>
        <v>0.37163012186745081</v>
      </c>
      <c r="I33" s="86">
        <v>3071</v>
      </c>
      <c r="J33" s="86">
        <v>45080</v>
      </c>
      <c r="K33" s="78" t="str">
        <f>IF(VLOOKUP(A33,'חישוב בזב'!$I$2:$K$188,3,FALSE)=FALSE,"No","Yes")</f>
        <v>Yes</v>
      </c>
      <c r="L33" s="100">
        <v>4</v>
      </c>
    </row>
    <row r="34" spans="1:13" hidden="1" x14ac:dyDescent="0.35">
      <c r="A34" s="86" t="s">
        <v>1187</v>
      </c>
      <c r="B34" s="86">
        <v>7874</v>
      </c>
      <c r="C34" s="86">
        <v>5365</v>
      </c>
      <c r="D34" s="87">
        <f t="shared" si="0"/>
        <v>0.68135636271272537</v>
      </c>
      <c r="E34" s="86">
        <v>133</v>
      </c>
      <c r="F34" s="86">
        <v>5232</v>
      </c>
      <c r="G34" s="86">
        <v>5359</v>
      </c>
      <c r="H34" s="87">
        <f t="shared" si="1"/>
        <v>0.68059436118872241</v>
      </c>
      <c r="I34" s="86">
        <v>240</v>
      </c>
      <c r="J34" s="86">
        <v>5119</v>
      </c>
      <c r="K34" s="78" t="str">
        <f>IF(VLOOKUP(A34,'חישוב בזב'!$I$2:$K$188,3,FALSE)=FALSE,"No","Yes")</f>
        <v>No</v>
      </c>
      <c r="L34" s="78"/>
      <c r="M34" s="78"/>
    </row>
    <row r="35" spans="1:13" x14ac:dyDescent="0.35">
      <c r="A35" s="86" t="s">
        <v>16</v>
      </c>
      <c r="B35" s="86">
        <v>14596</v>
      </c>
      <c r="C35" s="86">
        <v>9431</v>
      </c>
      <c r="D35" s="87">
        <f t="shared" si="0"/>
        <v>0.64613592765141137</v>
      </c>
      <c r="E35" s="86">
        <v>152</v>
      </c>
      <c r="F35" s="86">
        <v>9279</v>
      </c>
      <c r="G35" s="86">
        <v>9439</v>
      </c>
      <c r="H35" s="87">
        <f t="shared" si="1"/>
        <v>0.64668402302000549</v>
      </c>
      <c r="I35" s="86">
        <v>373</v>
      </c>
      <c r="J35" s="86">
        <v>9066</v>
      </c>
      <c r="K35" s="78" t="str">
        <f>IF(VLOOKUP(A35,'חישוב בזב'!$I$2:$K$188,3,FALSE)=FALSE,"No","Yes")</f>
        <v>Yes</v>
      </c>
      <c r="L35" s="100">
        <v>1</v>
      </c>
    </row>
    <row r="36" spans="1:13" x14ac:dyDescent="0.35">
      <c r="A36" s="86" t="s">
        <v>17</v>
      </c>
      <c r="B36" s="86">
        <v>44717</v>
      </c>
      <c r="C36" s="86">
        <v>18605</v>
      </c>
      <c r="D36" s="87">
        <f t="shared" si="0"/>
        <v>0.41606100588143213</v>
      </c>
      <c r="E36" s="86">
        <v>516</v>
      </c>
      <c r="F36" s="86">
        <v>18089</v>
      </c>
      <c r="G36" s="86">
        <v>18600</v>
      </c>
      <c r="H36" s="87">
        <f t="shared" si="1"/>
        <v>0.41594919158261956</v>
      </c>
      <c r="I36" s="86">
        <v>1325</v>
      </c>
      <c r="J36" s="86">
        <v>17275</v>
      </c>
      <c r="K36" s="78" t="str">
        <f>IF(VLOOKUP(A36,'חישוב בזב'!$I$2:$K$188,3,FALSE)=FALSE,"No","Yes")</f>
        <v>Yes</v>
      </c>
      <c r="L36" s="100">
        <v>5</v>
      </c>
      <c r="M36" s="100">
        <v>1</v>
      </c>
    </row>
    <row r="37" spans="1:13" hidden="1" x14ac:dyDescent="0.35">
      <c r="A37" s="86" t="s">
        <v>1099</v>
      </c>
      <c r="B37" s="86">
        <v>10945</v>
      </c>
      <c r="C37" s="86">
        <v>9208</v>
      </c>
      <c r="D37" s="87">
        <f t="shared" si="0"/>
        <v>0.84129739607126541</v>
      </c>
      <c r="E37" s="86">
        <v>418</v>
      </c>
      <c r="F37" s="86">
        <v>8790</v>
      </c>
      <c r="G37" s="86">
        <v>9208</v>
      </c>
      <c r="H37" s="87">
        <f t="shared" si="1"/>
        <v>0.84129739607126541</v>
      </c>
      <c r="I37" s="86">
        <v>398</v>
      </c>
      <c r="J37" s="86">
        <v>8810</v>
      </c>
      <c r="K37" s="78" t="str">
        <f>IF(VLOOKUP(A37,'חישוב בזב'!$I$2:$K$188,3,FALSE)=FALSE,"No","Yes")</f>
        <v>No</v>
      </c>
      <c r="L37" s="78"/>
      <c r="M37" s="78"/>
    </row>
    <row r="38" spans="1:13" hidden="1" x14ac:dyDescent="0.35">
      <c r="A38" s="86" t="s">
        <v>1218</v>
      </c>
      <c r="B38" s="86">
        <v>11751</v>
      </c>
      <c r="C38" s="86">
        <v>7751</v>
      </c>
      <c r="D38" s="87">
        <f t="shared" si="0"/>
        <v>0.6596034380052761</v>
      </c>
      <c r="E38" s="86">
        <v>217</v>
      </c>
      <c r="F38" s="86">
        <v>7534</v>
      </c>
      <c r="G38" s="86">
        <v>7748</v>
      </c>
      <c r="H38" s="87">
        <f t="shared" si="1"/>
        <v>0.65934814058378011</v>
      </c>
      <c r="I38" s="86">
        <v>292</v>
      </c>
      <c r="J38" s="86">
        <v>7456</v>
      </c>
      <c r="K38" s="78" t="str">
        <f>IF(VLOOKUP(A38,'חישוב בזב'!$I$2:$K$188,3,FALSE)=FALSE,"No","Yes")</f>
        <v>No</v>
      </c>
      <c r="L38" s="78"/>
      <c r="M38" s="78"/>
    </row>
    <row r="39" spans="1:13" hidden="1" x14ac:dyDescent="0.35">
      <c r="A39" s="86" t="s">
        <v>1123</v>
      </c>
      <c r="B39" s="86">
        <v>3675</v>
      </c>
      <c r="C39" s="86">
        <v>3482</v>
      </c>
      <c r="D39" s="87">
        <f t="shared" si="0"/>
        <v>0.94748299319727891</v>
      </c>
      <c r="E39" s="86">
        <v>165</v>
      </c>
      <c r="F39" s="86">
        <v>3317</v>
      </c>
      <c r="G39" s="86">
        <v>3482</v>
      </c>
      <c r="H39" s="87">
        <f t="shared" si="1"/>
        <v>0.94748299319727891</v>
      </c>
      <c r="I39" s="86">
        <v>73</v>
      </c>
      <c r="J39" s="86">
        <v>3409</v>
      </c>
      <c r="K39" s="78" t="str">
        <f>IF(VLOOKUP(A39,'חישוב בזב'!$I$2:$K$188,3,FALSE)=FALSE,"No","Yes")</f>
        <v>No</v>
      </c>
      <c r="L39" s="78"/>
      <c r="M39" s="78"/>
    </row>
    <row r="40" spans="1:13" hidden="1" x14ac:dyDescent="0.35">
      <c r="A40" s="86" t="s">
        <v>1145</v>
      </c>
      <c r="B40" s="86">
        <v>4831</v>
      </c>
      <c r="C40" s="86">
        <v>4497</v>
      </c>
      <c r="D40" s="87">
        <f t="shared" si="0"/>
        <v>0.93086317532601948</v>
      </c>
      <c r="E40" s="86">
        <v>77</v>
      </c>
      <c r="F40" s="86">
        <v>4420</v>
      </c>
      <c r="G40" s="86">
        <v>4488</v>
      </c>
      <c r="H40" s="87">
        <f t="shared" si="1"/>
        <v>0.92900020699648111</v>
      </c>
      <c r="I40" s="86">
        <v>72</v>
      </c>
      <c r="J40" s="86">
        <v>4416</v>
      </c>
      <c r="K40" s="78" t="str">
        <f>IF(VLOOKUP(A40,'חישוב בזב'!$I$2:$K$188,3,FALSE)=FALSE,"No","Yes")</f>
        <v>No</v>
      </c>
      <c r="L40" s="78"/>
      <c r="M40" s="78"/>
    </row>
    <row r="41" spans="1:13" hidden="1" x14ac:dyDescent="0.35">
      <c r="A41" s="86" t="s">
        <v>1230</v>
      </c>
      <c r="B41" s="86">
        <v>11351</v>
      </c>
      <c r="C41" s="86">
        <v>7009</v>
      </c>
      <c r="D41" s="87">
        <f t="shared" si="0"/>
        <v>0.61747863624350274</v>
      </c>
      <c r="E41" s="86">
        <v>156</v>
      </c>
      <c r="F41" s="86">
        <v>6853</v>
      </c>
      <c r="G41" s="86">
        <v>7008</v>
      </c>
      <c r="H41" s="87">
        <f t="shared" si="1"/>
        <v>0.61739053827856571</v>
      </c>
      <c r="I41" s="86">
        <v>348</v>
      </c>
      <c r="J41" s="86">
        <v>6660</v>
      </c>
      <c r="K41" s="78" t="str">
        <f>IF(VLOOKUP(A41,'חישוב בזב'!$I$2:$K$188,3,FALSE)=FALSE,"No","Yes")</f>
        <v>No</v>
      </c>
      <c r="L41" s="78"/>
      <c r="M41" s="78"/>
    </row>
    <row r="42" spans="1:13" hidden="1" x14ac:dyDescent="0.35">
      <c r="A42" s="86" t="s">
        <v>1247</v>
      </c>
      <c r="B42" s="86">
        <v>9953</v>
      </c>
      <c r="C42" s="86">
        <v>6416</v>
      </c>
      <c r="D42" s="87">
        <f t="shared" si="0"/>
        <v>0.64462975987139559</v>
      </c>
      <c r="E42" s="86">
        <v>136</v>
      </c>
      <c r="F42" s="86">
        <v>6280</v>
      </c>
      <c r="G42" s="86">
        <v>6414</v>
      </c>
      <c r="H42" s="87">
        <f t="shared" si="1"/>
        <v>0.64442881543253294</v>
      </c>
      <c r="I42" s="86">
        <v>167</v>
      </c>
      <c r="J42" s="86">
        <v>6247</v>
      </c>
      <c r="K42" s="78" t="str">
        <f>IF(VLOOKUP(A42,'חישוב בזב'!$I$2:$K$188,3,FALSE)=FALSE,"No","Yes")</f>
        <v>No</v>
      </c>
      <c r="L42" s="78"/>
      <c r="M42" s="78"/>
    </row>
    <row r="43" spans="1:13" hidden="1" x14ac:dyDescent="0.35">
      <c r="A43" s="86" t="s">
        <v>1158</v>
      </c>
      <c r="B43" s="86">
        <v>6774</v>
      </c>
      <c r="C43" s="86">
        <v>5835</v>
      </c>
      <c r="D43" s="87">
        <f t="shared" si="0"/>
        <v>0.8613817537643933</v>
      </c>
      <c r="E43" s="86">
        <v>153</v>
      </c>
      <c r="F43" s="86">
        <v>5682</v>
      </c>
      <c r="G43" s="86">
        <v>5840</v>
      </c>
      <c r="H43" s="87">
        <f t="shared" si="1"/>
        <v>0.86211987009152646</v>
      </c>
      <c r="I43" s="86">
        <v>144</v>
      </c>
      <c r="J43" s="86">
        <v>5696</v>
      </c>
      <c r="K43" s="78" t="str">
        <f>IF(VLOOKUP(A43,'חישוב בזב'!$I$2:$K$188,3,FALSE)=FALSE,"No","Yes")</f>
        <v>No</v>
      </c>
      <c r="L43" s="78"/>
      <c r="M43" s="78"/>
    </row>
    <row r="44" spans="1:13" hidden="1" x14ac:dyDescent="0.35">
      <c r="A44" s="86" t="s">
        <v>1172</v>
      </c>
      <c r="B44" s="86">
        <v>2099</v>
      </c>
      <c r="C44" s="86">
        <v>1758</v>
      </c>
      <c r="D44" s="87">
        <f t="shared" si="0"/>
        <v>0.83754168651738925</v>
      </c>
      <c r="E44" s="86">
        <v>84</v>
      </c>
      <c r="F44" s="86">
        <v>1674</v>
      </c>
      <c r="G44" s="86">
        <v>1758</v>
      </c>
      <c r="H44" s="87">
        <f t="shared" si="1"/>
        <v>0.83754168651738925</v>
      </c>
      <c r="I44" s="86">
        <v>73</v>
      </c>
      <c r="J44" s="86">
        <v>1685</v>
      </c>
      <c r="K44" s="78" t="str">
        <f>IF(VLOOKUP(A44,'חישוב בזב'!$I$2:$K$188,3,FALSE)=FALSE,"No","Yes")</f>
        <v>No</v>
      </c>
      <c r="L44" s="78"/>
      <c r="M44" s="78"/>
    </row>
    <row r="45" spans="1:13" hidden="1" x14ac:dyDescent="0.35">
      <c r="A45" s="86" t="s">
        <v>1312</v>
      </c>
      <c r="B45" s="86">
        <v>5592</v>
      </c>
      <c r="C45" s="86">
        <v>5355</v>
      </c>
      <c r="D45" s="87">
        <f t="shared" si="0"/>
        <v>0.95761802575107291</v>
      </c>
      <c r="E45" s="86">
        <v>123</v>
      </c>
      <c r="F45" s="86">
        <v>5232</v>
      </c>
      <c r="G45" s="86">
        <v>5353</v>
      </c>
      <c r="H45" s="87">
        <f t="shared" si="1"/>
        <v>0.95726037195994274</v>
      </c>
      <c r="I45" s="86">
        <v>110</v>
      </c>
      <c r="J45" s="86">
        <v>5243</v>
      </c>
      <c r="K45" s="78" t="str">
        <f>IF(VLOOKUP(A45,'חישוב בזב'!$I$2:$K$188,3,FALSE)=FALSE,"No","Yes")</f>
        <v>No</v>
      </c>
      <c r="L45" s="78"/>
      <c r="M45" s="78"/>
    </row>
    <row r="46" spans="1:13" x14ac:dyDescent="0.35">
      <c r="A46" s="86" t="s">
        <v>18</v>
      </c>
      <c r="B46" s="86">
        <v>27417</v>
      </c>
      <c r="C46" s="86">
        <v>16911</v>
      </c>
      <c r="D46" s="87">
        <f t="shared" si="0"/>
        <v>0.616807090491301</v>
      </c>
      <c r="E46" s="86">
        <v>470</v>
      </c>
      <c r="F46" s="86">
        <v>16441</v>
      </c>
      <c r="G46" s="86">
        <v>16922</v>
      </c>
      <c r="H46" s="87">
        <f t="shared" si="1"/>
        <v>0.61720830141882776</v>
      </c>
      <c r="I46" s="86">
        <v>627</v>
      </c>
      <c r="J46" s="86">
        <v>16295</v>
      </c>
      <c r="K46" s="78" t="str">
        <f>IF(VLOOKUP(A46,'חישוב בזב'!$I$2:$K$188,3,FALSE)=FALSE,"No","Yes")</f>
        <v>Yes</v>
      </c>
      <c r="L46" s="100">
        <v>1</v>
      </c>
    </row>
    <row r="47" spans="1:13" x14ac:dyDescent="0.35">
      <c r="A47" s="86" t="s">
        <v>19</v>
      </c>
      <c r="B47" s="86">
        <v>34803</v>
      </c>
      <c r="C47" s="86">
        <v>19674</v>
      </c>
      <c r="D47" s="87">
        <f t="shared" si="0"/>
        <v>0.56529609516420998</v>
      </c>
      <c r="E47" s="86">
        <v>470</v>
      </c>
      <c r="F47" s="86">
        <v>19204</v>
      </c>
      <c r="G47" s="86">
        <v>19647</v>
      </c>
      <c r="H47" s="87">
        <f t="shared" si="1"/>
        <v>0.56452029997414011</v>
      </c>
      <c r="I47" s="86">
        <v>793</v>
      </c>
      <c r="J47" s="86">
        <v>18854</v>
      </c>
      <c r="K47" s="78" t="str">
        <f>IF(VLOOKUP(A47,'חישוב בזב'!$I$2:$K$188,3,FALSE)=FALSE,"No","Yes")</f>
        <v>Yes</v>
      </c>
      <c r="L47" s="100">
        <v>2</v>
      </c>
    </row>
    <row r="48" spans="1:13" hidden="1" x14ac:dyDescent="0.35">
      <c r="A48" s="86" t="s">
        <v>1354</v>
      </c>
      <c r="B48" s="86">
        <v>2067</v>
      </c>
      <c r="C48" s="86">
        <v>1529</v>
      </c>
      <c r="D48" s="87">
        <f t="shared" si="0"/>
        <v>0.73971940009675863</v>
      </c>
      <c r="E48" s="86">
        <v>21</v>
      </c>
      <c r="F48" s="86">
        <v>1508</v>
      </c>
      <c r="G48" s="86">
        <v>1529</v>
      </c>
      <c r="H48" s="87">
        <f t="shared" si="1"/>
        <v>0.73971940009675863</v>
      </c>
      <c r="I48" s="86">
        <v>28</v>
      </c>
      <c r="J48" s="86">
        <v>1501</v>
      </c>
      <c r="K48" s="78" t="str">
        <f>IF(VLOOKUP(A48,'חישוב בזב'!$I$2:$K$188,3,FALSE)=FALSE,"No","Yes")</f>
        <v>No</v>
      </c>
      <c r="L48" s="78"/>
      <c r="M48" s="78"/>
    </row>
    <row r="49" spans="1:13" x14ac:dyDescent="0.35">
      <c r="A49" s="86" t="s">
        <v>1362</v>
      </c>
      <c r="B49" s="86">
        <v>77734</v>
      </c>
      <c r="C49" s="86">
        <v>33602</v>
      </c>
      <c r="D49" s="87">
        <f t="shared" si="0"/>
        <v>0.43226901999125222</v>
      </c>
      <c r="E49" s="86">
        <v>851</v>
      </c>
      <c r="F49" s="86">
        <v>32751</v>
      </c>
      <c r="G49" s="86">
        <v>33627</v>
      </c>
      <c r="H49" s="87">
        <f t="shared" si="1"/>
        <v>0.4325906295829367</v>
      </c>
      <c r="I49" s="86">
        <v>2160</v>
      </c>
      <c r="J49" s="86">
        <v>31467</v>
      </c>
      <c r="K49" s="78" t="str">
        <f>IF(VLOOKUP(A49,'חישוב בזב'!$I$2:$K$188,3,FALSE)=FALSE,"No","Yes")</f>
        <v>Yes</v>
      </c>
      <c r="L49" s="100">
        <v>5</v>
      </c>
    </row>
    <row r="50" spans="1:13" hidden="1" x14ac:dyDescent="0.35">
      <c r="A50" s="86" t="s">
        <v>1390</v>
      </c>
      <c r="B50" s="86">
        <v>12816</v>
      </c>
      <c r="C50" s="86">
        <v>7615</v>
      </c>
      <c r="D50" s="87">
        <f t="shared" si="0"/>
        <v>0.59417915106117358</v>
      </c>
      <c r="E50" s="86">
        <v>226</v>
      </c>
      <c r="F50" s="86">
        <v>7389</v>
      </c>
      <c r="G50" s="86">
        <v>7613</v>
      </c>
      <c r="H50" s="87">
        <f t="shared" si="1"/>
        <v>0.59402309612983772</v>
      </c>
      <c r="I50" s="86">
        <v>275</v>
      </c>
      <c r="J50" s="86">
        <v>7338</v>
      </c>
      <c r="K50" s="78" t="str">
        <f>IF(VLOOKUP(A50,'חישוב בזב'!$I$2:$K$188,3,FALSE)=FALSE,"No","Yes")</f>
        <v>No</v>
      </c>
      <c r="L50" s="78"/>
      <c r="M50" s="78"/>
    </row>
    <row r="51" spans="1:13" hidden="1" x14ac:dyDescent="0.35">
      <c r="A51" s="86" t="s">
        <v>1420</v>
      </c>
      <c r="B51" s="86">
        <v>3836</v>
      </c>
      <c r="C51" s="86">
        <v>3406</v>
      </c>
      <c r="D51" s="87">
        <f t="shared" si="0"/>
        <v>0.88790406673618349</v>
      </c>
      <c r="E51" s="86">
        <v>285</v>
      </c>
      <c r="F51" s="86">
        <v>3121</v>
      </c>
      <c r="G51" s="86">
        <v>3405</v>
      </c>
      <c r="H51" s="87">
        <f t="shared" si="1"/>
        <v>0.88764337851929098</v>
      </c>
      <c r="I51" s="86">
        <v>208</v>
      </c>
      <c r="J51" s="86">
        <v>3197</v>
      </c>
      <c r="K51" s="78" t="str">
        <f>IF(VLOOKUP(A51,'חישוב בזב'!$I$2:$K$188,3,FALSE)=FALSE,"No","Yes")</f>
        <v>No</v>
      </c>
      <c r="L51" s="78"/>
      <c r="M51" s="78"/>
    </row>
    <row r="52" spans="1:13" x14ac:dyDescent="0.35">
      <c r="A52" s="86" t="s">
        <v>21</v>
      </c>
      <c r="B52" s="86">
        <v>65823</v>
      </c>
      <c r="C52" s="86">
        <v>32750</v>
      </c>
      <c r="D52" s="87">
        <f t="shared" si="0"/>
        <v>0.49754645032891237</v>
      </c>
      <c r="E52" s="86">
        <v>894</v>
      </c>
      <c r="F52" s="86">
        <v>31856</v>
      </c>
      <c r="G52" s="86">
        <v>32750</v>
      </c>
      <c r="H52" s="87">
        <f t="shared" si="1"/>
        <v>0.49754645032891237</v>
      </c>
      <c r="I52" s="86">
        <v>1539</v>
      </c>
      <c r="J52" s="86">
        <v>31211</v>
      </c>
      <c r="K52" s="78" t="str">
        <f>IF(VLOOKUP(A52,'חישוב בזב'!$I$2:$K$188,3,FALSE)=FALSE,"No","Yes")</f>
        <v>Yes</v>
      </c>
      <c r="L52" s="100">
        <v>3</v>
      </c>
    </row>
    <row r="53" spans="1:13" x14ac:dyDescent="0.35">
      <c r="A53" s="86" t="s">
        <v>22</v>
      </c>
      <c r="B53" s="86">
        <v>153661</v>
      </c>
      <c r="C53" s="86">
        <v>61329</v>
      </c>
      <c r="D53" s="87">
        <f t="shared" si="0"/>
        <v>0.39911883952336635</v>
      </c>
      <c r="E53" s="86">
        <v>1367</v>
      </c>
      <c r="F53" s="86">
        <v>59962</v>
      </c>
      <c r="G53" s="86">
        <v>61316</v>
      </c>
      <c r="H53" s="87">
        <f t="shared" si="1"/>
        <v>0.39903423770507807</v>
      </c>
      <c r="I53" s="86">
        <v>4081</v>
      </c>
      <c r="J53" s="86">
        <v>57235</v>
      </c>
      <c r="K53" s="78" t="str">
        <f>IF(VLOOKUP(A53,'חישוב בזב'!$I$2:$K$188,3,FALSE)=FALSE,"No","Yes")</f>
        <v>Yes</v>
      </c>
      <c r="L53" s="100">
        <v>3</v>
      </c>
      <c r="M53" s="100">
        <v>1</v>
      </c>
    </row>
    <row r="54" spans="1:13" hidden="1" x14ac:dyDescent="0.35">
      <c r="A54" s="86" t="s">
        <v>1474</v>
      </c>
      <c r="B54" s="86">
        <v>4604</v>
      </c>
      <c r="C54" s="86">
        <v>4005</v>
      </c>
      <c r="D54" s="87">
        <f t="shared" si="0"/>
        <v>0.86989574283231974</v>
      </c>
      <c r="E54" s="86">
        <v>134</v>
      </c>
      <c r="F54" s="86">
        <v>3871</v>
      </c>
      <c r="G54" s="86">
        <v>4005</v>
      </c>
      <c r="H54" s="87">
        <f t="shared" si="1"/>
        <v>0.86989574283231974</v>
      </c>
      <c r="I54" s="86">
        <v>128</v>
      </c>
      <c r="J54" s="86">
        <v>3877</v>
      </c>
      <c r="K54" s="78" t="str">
        <f>IF(VLOOKUP(A54,'חישוב בזב'!$I$2:$K$188,3,FALSE)=FALSE,"No","Yes")</f>
        <v>No</v>
      </c>
      <c r="L54" s="78"/>
      <c r="M54" s="78"/>
    </row>
    <row r="55" spans="1:13" hidden="1" x14ac:dyDescent="0.35">
      <c r="A55" s="86" t="s">
        <v>1480</v>
      </c>
      <c r="B55" s="86">
        <v>3546</v>
      </c>
      <c r="C55" s="86">
        <v>3303</v>
      </c>
      <c r="D55" s="87">
        <f t="shared" si="0"/>
        <v>0.93147208121827407</v>
      </c>
      <c r="E55" s="86">
        <v>79</v>
      </c>
      <c r="F55" s="86">
        <v>3224</v>
      </c>
      <c r="G55" s="86">
        <v>3301</v>
      </c>
      <c r="H55" s="87">
        <f t="shared" si="1"/>
        <v>0.93090806542583193</v>
      </c>
      <c r="I55" s="86">
        <v>97</v>
      </c>
      <c r="J55" s="86">
        <v>3204</v>
      </c>
      <c r="K55" s="78" t="str">
        <f>IF(VLOOKUP(A55,'חישוב בזב'!$I$2:$K$188,3,FALSE)=FALSE,"No","Yes")</f>
        <v>No</v>
      </c>
      <c r="L55" s="78"/>
      <c r="M55" s="78"/>
    </row>
    <row r="56" spans="1:13" x14ac:dyDescent="0.35">
      <c r="A56" s="86" t="s">
        <v>23</v>
      </c>
      <c r="B56" s="86">
        <v>243975</v>
      </c>
      <c r="C56" s="86">
        <v>93833</v>
      </c>
      <c r="D56" s="87">
        <f t="shared" si="0"/>
        <v>0.38460088123783176</v>
      </c>
      <c r="E56" s="86">
        <v>2461</v>
      </c>
      <c r="F56" s="86">
        <v>91372</v>
      </c>
      <c r="G56" s="86">
        <v>94025</v>
      </c>
      <c r="H56" s="87">
        <f t="shared" si="1"/>
        <v>0.38538784711548313</v>
      </c>
      <c r="I56" s="86">
        <v>4417</v>
      </c>
      <c r="J56" s="86">
        <v>89608</v>
      </c>
      <c r="K56" s="78" t="str">
        <f>IF(VLOOKUP(A56,'חישוב בזב'!$I$2:$K$188,3,FALSE)=FALSE,"No","Yes")</f>
        <v>Yes</v>
      </c>
      <c r="L56" s="100">
        <v>5</v>
      </c>
    </row>
    <row r="57" spans="1:13" hidden="1" x14ac:dyDescent="0.35">
      <c r="A57" s="86" t="s">
        <v>1523</v>
      </c>
      <c r="B57" s="86">
        <v>6651</v>
      </c>
      <c r="C57" s="86">
        <v>5029</v>
      </c>
      <c r="D57" s="87">
        <f t="shared" si="0"/>
        <v>0.75612689821079537</v>
      </c>
      <c r="E57" s="86">
        <v>148</v>
      </c>
      <c r="F57" s="86">
        <v>4881</v>
      </c>
      <c r="G57" s="86">
        <v>5029</v>
      </c>
      <c r="H57" s="87">
        <f t="shared" si="1"/>
        <v>0.75612689821079537</v>
      </c>
      <c r="I57" s="86">
        <v>236</v>
      </c>
      <c r="J57" s="86">
        <v>4793</v>
      </c>
      <c r="K57" s="78" t="str">
        <f>IF(VLOOKUP(A57,'חישוב בזב'!$I$2:$K$188,3,FALSE)=FALSE,"No","Yes")</f>
        <v>No</v>
      </c>
      <c r="L57" s="78"/>
      <c r="M57" s="78"/>
    </row>
    <row r="58" spans="1:13" x14ac:dyDescent="0.35">
      <c r="A58" s="86" t="s">
        <v>24</v>
      </c>
      <c r="B58" s="86">
        <v>33221</v>
      </c>
      <c r="C58" s="86">
        <v>19398</v>
      </c>
      <c r="D58" s="87">
        <f t="shared" si="0"/>
        <v>0.58390776918214382</v>
      </c>
      <c r="E58" s="86">
        <v>480</v>
      </c>
      <c r="F58" s="86">
        <v>18918</v>
      </c>
      <c r="G58" s="86">
        <v>19404</v>
      </c>
      <c r="H58" s="87">
        <f t="shared" si="1"/>
        <v>0.58408837783329826</v>
      </c>
      <c r="I58" s="86">
        <v>714</v>
      </c>
      <c r="J58" s="86">
        <v>18690</v>
      </c>
      <c r="K58" s="78" t="str">
        <f>IF(VLOOKUP(A58,'חישוב בזב'!$I$2:$K$188,3,FALSE)=FALSE,"No","Yes")</f>
        <v>Yes</v>
      </c>
      <c r="L58" s="100">
        <v>1</v>
      </c>
    </row>
    <row r="59" spans="1:13" x14ac:dyDescent="0.35">
      <c r="A59" s="86" t="s">
        <v>26</v>
      </c>
      <c r="B59" s="86">
        <v>14303</v>
      </c>
      <c r="C59" s="86">
        <v>12708</v>
      </c>
      <c r="D59" s="87">
        <f t="shared" si="0"/>
        <v>0.8884849332307907</v>
      </c>
      <c r="E59" s="86">
        <v>242</v>
      </c>
      <c r="F59" s="86">
        <v>12466</v>
      </c>
      <c r="G59" s="86">
        <v>12708</v>
      </c>
      <c r="H59" s="87">
        <f t="shared" si="1"/>
        <v>0.8884849332307907</v>
      </c>
      <c r="I59" s="86">
        <v>400</v>
      </c>
      <c r="J59" s="86">
        <v>12308</v>
      </c>
      <c r="K59" s="78" t="str">
        <f>IF(VLOOKUP(A59,'חישוב בזב'!$I$2:$K$188,3,FALSE)=FALSE,"No","Yes")</f>
        <v>Yes</v>
      </c>
      <c r="L59" s="100">
        <v>0</v>
      </c>
    </row>
    <row r="60" spans="1:13" x14ac:dyDescent="0.35">
      <c r="A60" s="86" t="s">
        <v>27</v>
      </c>
      <c r="B60" s="86">
        <v>16057</v>
      </c>
      <c r="C60" s="86">
        <v>10573</v>
      </c>
      <c r="D60" s="87">
        <f t="shared" si="0"/>
        <v>0.65846671233729837</v>
      </c>
      <c r="E60" s="86">
        <v>371</v>
      </c>
      <c r="F60" s="86">
        <v>10202</v>
      </c>
      <c r="G60" s="86">
        <v>10565</v>
      </c>
      <c r="H60" s="87">
        <f t="shared" si="1"/>
        <v>0.6579684872641216</v>
      </c>
      <c r="I60" s="86">
        <v>465</v>
      </c>
      <c r="J60" s="86">
        <v>10100</v>
      </c>
      <c r="K60" s="78" t="str">
        <f>IF(VLOOKUP(A60,'חישוב בזב'!$I$2:$K$188,3,FALSE)=FALSE,"No","Yes")</f>
        <v>Yes</v>
      </c>
      <c r="L60" s="100">
        <v>1</v>
      </c>
    </row>
    <row r="61" spans="1:13" x14ac:dyDescent="0.35">
      <c r="A61" s="86" t="s">
        <v>28</v>
      </c>
      <c r="B61" s="86">
        <v>17069</v>
      </c>
      <c r="C61" s="86">
        <v>15698</v>
      </c>
      <c r="D61" s="87">
        <f t="shared" si="0"/>
        <v>0.91967895014353507</v>
      </c>
      <c r="E61" s="86">
        <v>287</v>
      </c>
      <c r="F61" s="86">
        <v>15411</v>
      </c>
      <c r="G61" s="86">
        <v>15704</v>
      </c>
      <c r="H61" s="87">
        <f t="shared" si="1"/>
        <v>0.92003046458491999</v>
      </c>
      <c r="I61" s="86">
        <v>312</v>
      </c>
      <c r="J61" s="86">
        <v>15392</v>
      </c>
      <c r="K61" s="78" t="str">
        <f>IF(VLOOKUP(A61,'חישוב בזב'!$I$2:$K$188,3,FALSE)=FALSE,"No","Yes")</f>
        <v>Yes</v>
      </c>
      <c r="L61" s="100">
        <v>0</v>
      </c>
    </row>
    <row r="62" spans="1:13" hidden="1" x14ac:dyDescent="0.35">
      <c r="A62" s="86" t="s">
        <v>1655</v>
      </c>
      <c r="B62" s="86">
        <v>3434</v>
      </c>
      <c r="C62" s="86">
        <v>3279</v>
      </c>
      <c r="D62" s="87">
        <f t="shared" si="0"/>
        <v>0.95486313337216078</v>
      </c>
      <c r="E62" s="86">
        <v>28</v>
      </c>
      <c r="F62" s="86">
        <v>3251</v>
      </c>
      <c r="G62" s="86">
        <v>3280</v>
      </c>
      <c r="H62" s="87">
        <f t="shared" si="1"/>
        <v>0.95515433896330815</v>
      </c>
      <c r="I62" s="86">
        <v>51</v>
      </c>
      <c r="J62" s="86">
        <v>3229</v>
      </c>
      <c r="K62" s="78" t="str">
        <f>IF(VLOOKUP(A62,'חישוב בזב'!$I$2:$K$188,3,FALSE)=FALSE,"No","Yes")</f>
        <v>No</v>
      </c>
      <c r="L62" s="78"/>
      <c r="M62" s="78"/>
    </row>
    <row r="63" spans="1:13" hidden="1" x14ac:dyDescent="0.35">
      <c r="A63" s="86" t="s">
        <v>1668</v>
      </c>
      <c r="B63" s="86">
        <v>2097</v>
      </c>
      <c r="C63" s="86">
        <v>1786</v>
      </c>
      <c r="D63" s="87">
        <f t="shared" si="0"/>
        <v>0.85169289461134956</v>
      </c>
      <c r="E63" s="86">
        <v>42</v>
      </c>
      <c r="F63" s="86">
        <v>1744</v>
      </c>
      <c r="G63" s="86">
        <v>1782</v>
      </c>
      <c r="H63" s="87">
        <f t="shared" si="1"/>
        <v>0.84978540772532185</v>
      </c>
      <c r="I63" s="86">
        <v>44</v>
      </c>
      <c r="J63" s="86">
        <v>1738</v>
      </c>
      <c r="K63" s="78" t="str">
        <f>IF(VLOOKUP(A63,'חישוב בזב'!$I$2:$K$188,3,FALSE)=FALSE,"No","Yes")</f>
        <v>No</v>
      </c>
      <c r="L63" s="78"/>
      <c r="M63" s="78"/>
    </row>
    <row r="64" spans="1:13" x14ac:dyDescent="0.35">
      <c r="A64" s="86" t="s">
        <v>29</v>
      </c>
      <c r="B64" s="86">
        <v>25680</v>
      </c>
      <c r="C64" s="86">
        <v>15264</v>
      </c>
      <c r="D64" s="87">
        <f t="shared" si="0"/>
        <v>0.594392523364486</v>
      </c>
      <c r="E64" s="86">
        <v>424</v>
      </c>
      <c r="F64" s="86">
        <v>14840</v>
      </c>
      <c r="G64" s="86">
        <v>15263</v>
      </c>
      <c r="H64" s="87">
        <f t="shared" si="1"/>
        <v>0.59435358255451709</v>
      </c>
      <c r="I64" s="86">
        <v>748</v>
      </c>
      <c r="J64" s="86">
        <v>14515</v>
      </c>
      <c r="K64" s="78" t="str">
        <f>IF(VLOOKUP(A64,'חישוב בזב'!$I$2:$K$188,3,FALSE)=FALSE,"No","Yes")</f>
        <v>Yes</v>
      </c>
      <c r="L64" s="100">
        <v>2</v>
      </c>
      <c r="M64" s="100">
        <v>1</v>
      </c>
    </row>
    <row r="65" spans="1:13" x14ac:dyDescent="0.35">
      <c r="A65" s="86" t="s">
        <v>1688</v>
      </c>
      <c r="B65" s="86">
        <v>20899</v>
      </c>
      <c r="C65" s="86">
        <v>13296</v>
      </c>
      <c r="D65" s="87">
        <f t="shared" si="0"/>
        <v>0.63620268912388156</v>
      </c>
      <c r="E65" s="86">
        <v>263</v>
      </c>
      <c r="F65" s="86">
        <v>13033</v>
      </c>
      <c r="G65" s="86">
        <v>13300</v>
      </c>
      <c r="H65" s="87">
        <f t="shared" si="1"/>
        <v>0.63639408584142787</v>
      </c>
      <c r="I65" s="86">
        <v>750</v>
      </c>
      <c r="J65" s="86">
        <v>12550</v>
      </c>
      <c r="K65" s="78" t="str">
        <f>IF(VLOOKUP(A65,'חישוב בזב'!$I$2:$K$188,3,FALSE)=FALSE,"No","Yes")</f>
        <v>Yes</v>
      </c>
      <c r="L65" s="100">
        <v>2</v>
      </c>
    </row>
    <row r="66" spans="1:13" hidden="1" x14ac:dyDescent="0.35">
      <c r="A66" s="86" t="s">
        <v>1717</v>
      </c>
      <c r="B66" s="86">
        <v>10048</v>
      </c>
      <c r="C66" s="86">
        <v>7713</v>
      </c>
      <c r="D66" s="87">
        <f t="shared" si="0"/>
        <v>0.76761544585987262</v>
      </c>
      <c r="E66" s="86">
        <v>201</v>
      </c>
      <c r="F66" s="86">
        <v>7512</v>
      </c>
      <c r="G66" s="86">
        <v>7708</v>
      </c>
      <c r="H66" s="87">
        <f t="shared" si="1"/>
        <v>0.76711783439490444</v>
      </c>
      <c r="I66" s="86">
        <v>190</v>
      </c>
      <c r="J66" s="86">
        <v>7518</v>
      </c>
      <c r="K66" s="78" t="str">
        <f>IF(VLOOKUP(A66,'חישוב בזב'!$I$2:$K$188,3,FALSE)=FALSE,"No","Yes")</f>
        <v>No</v>
      </c>
      <c r="L66" s="78"/>
      <c r="M66" s="78"/>
    </row>
    <row r="67" spans="1:13" x14ac:dyDescent="0.35">
      <c r="A67" s="86" t="s">
        <v>31</v>
      </c>
      <c r="B67" s="86">
        <v>13824</v>
      </c>
      <c r="C67" s="86">
        <v>8386</v>
      </c>
      <c r="D67" s="87">
        <f t="shared" si="0"/>
        <v>0.60662615740740744</v>
      </c>
      <c r="E67" s="86">
        <v>281</v>
      </c>
      <c r="F67" s="86">
        <v>8105</v>
      </c>
      <c r="G67" s="86">
        <v>8386</v>
      </c>
      <c r="H67" s="87">
        <f t="shared" si="1"/>
        <v>0.60662615740740744</v>
      </c>
      <c r="I67" s="86">
        <v>337</v>
      </c>
      <c r="J67" s="86">
        <v>8049</v>
      </c>
      <c r="K67" s="78" t="str">
        <f>IF(VLOOKUP(A67,'חישוב בזב'!$I$2:$K$188,3,FALSE)=FALSE,"No","Yes")</f>
        <v>Yes</v>
      </c>
      <c r="L67" s="100">
        <v>3</v>
      </c>
    </row>
    <row r="68" spans="1:13" x14ac:dyDescent="0.35">
      <c r="A68" s="86" t="s">
        <v>32</v>
      </c>
      <c r="B68" s="86">
        <v>527672</v>
      </c>
      <c r="C68" s="86">
        <v>228262</v>
      </c>
      <c r="D68" s="87">
        <f t="shared" ref="D68:D131" si="2">(C68/B68)</f>
        <v>0.43258311981685593</v>
      </c>
      <c r="E68" s="86">
        <v>4543</v>
      </c>
      <c r="F68" s="86">
        <v>223719</v>
      </c>
      <c r="G68" s="86">
        <v>228240</v>
      </c>
      <c r="H68" s="87">
        <f t="shared" ref="H68:H131" si="3">(G68/B68)</f>
        <v>0.43254142725026151</v>
      </c>
      <c r="I68" s="86">
        <v>7730</v>
      </c>
      <c r="J68" s="86">
        <v>220510</v>
      </c>
      <c r="K68" s="78" t="str">
        <f>IF(VLOOKUP(A68,'חישוב בזב'!$I$2:$K$188,3,FALSE)=FALSE,"No","Yes")</f>
        <v>Yes</v>
      </c>
      <c r="L68" s="100">
        <v>6</v>
      </c>
    </row>
    <row r="69" spans="1:13" hidden="1" x14ac:dyDescent="0.35">
      <c r="A69" s="86" t="s">
        <v>1774</v>
      </c>
      <c r="B69" s="86">
        <v>5982</v>
      </c>
      <c r="C69" s="86">
        <v>5567</v>
      </c>
      <c r="D69" s="87">
        <f t="shared" si="2"/>
        <v>0.93062520896021395</v>
      </c>
      <c r="E69" s="86">
        <v>223</v>
      </c>
      <c r="F69" s="86">
        <v>5344</v>
      </c>
      <c r="G69" s="86">
        <v>5567</v>
      </c>
      <c r="H69" s="87">
        <f t="shared" si="3"/>
        <v>0.93062520896021395</v>
      </c>
      <c r="I69" s="86">
        <v>116</v>
      </c>
      <c r="J69" s="86">
        <v>5451</v>
      </c>
      <c r="K69" s="78" t="str">
        <f>IF(VLOOKUP(A69,'חישוב בזב'!$I$2:$K$188,3,FALSE)=FALSE,"No","Yes")</f>
        <v>No</v>
      </c>
      <c r="L69" s="78"/>
      <c r="M69" s="78"/>
    </row>
    <row r="70" spans="1:13" hidden="1" x14ac:dyDescent="0.35">
      <c r="A70" s="86" t="s">
        <v>1788</v>
      </c>
      <c r="B70" s="86">
        <v>1952</v>
      </c>
      <c r="C70" s="86">
        <v>1783</v>
      </c>
      <c r="D70" s="87">
        <f t="shared" si="2"/>
        <v>0.91342213114754101</v>
      </c>
      <c r="E70" s="86">
        <v>60</v>
      </c>
      <c r="F70" s="86">
        <v>1723</v>
      </c>
      <c r="G70" s="86">
        <v>1783</v>
      </c>
      <c r="H70" s="87">
        <f t="shared" si="3"/>
        <v>0.91342213114754101</v>
      </c>
      <c r="I70" s="86">
        <v>85</v>
      </c>
      <c r="J70" s="86">
        <v>1698</v>
      </c>
      <c r="K70" s="78" t="str">
        <f>IF(VLOOKUP(A70,'חישוב בזב'!$I$2:$K$188,3,FALSE)=FALSE,"No","Yes")</f>
        <v>No</v>
      </c>
      <c r="L70" s="78"/>
      <c r="M70" s="78"/>
    </row>
    <row r="71" spans="1:13" hidden="1" x14ac:dyDescent="0.35">
      <c r="A71" s="86" t="s">
        <v>1805</v>
      </c>
      <c r="B71" s="86">
        <v>7782</v>
      </c>
      <c r="C71" s="86">
        <v>4859</v>
      </c>
      <c r="D71" s="87">
        <f t="shared" si="2"/>
        <v>0.62438961706502183</v>
      </c>
      <c r="E71" s="86">
        <v>83</v>
      </c>
      <c r="F71" s="86">
        <v>4776</v>
      </c>
      <c r="G71" s="86">
        <v>4859</v>
      </c>
      <c r="H71" s="87">
        <f t="shared" si="3"/>
        <v>0.62438961706502183</v>
      </c>
      <c r="I71" s="86">
        <v>87</v>
      </c>
      <c r="J71" s="86">
        <v>4772</v>
      </c>
      <c r="K71" s="78" t="str">
        <f>IF(VLOOKUP(A71,'חישוב בזב'!$I$2:$K$188,3,FALSE)=FALSE,"No","Yes")</f>
        <v>No</v>
      </c>
      <c r="L71" s="78"/>
      <c r="M71" s="78"/>
    </row>
    <row r="72" spans="1:13" hidden="1" x14ac:dyDescent="0.35">
      <c r="A72" s="86" t="s">
        <v>1816</v>
      </c>
      <c r="B72" s="86">
        <v>5517</v>
      </c>
      <c r="C72" s="86">
        <v>4874</v>
      </c>
      <c r="D72" s="87">
        <f t="shared" si="2"/>
        <v>0.88345115098785576</v>
      </c>
      <c r="E72" s="86">
        <v>245</v>
      </c>
      <c r="F72" s="86">
        <v>4629</v>
      </c>
      <c r="G72" s="86">
        <v>4874</v>
      </c>
      <c r="H72" s="87">
        <f t="shared" si="3"/>
        <v>0.88345115098785576</v>
      </c>
      <c r="I72" s="86">
        <v>224</v>
      </c>
      <c r="J72" s="86">
        <v>4650</v>
      </c>
      <c r="K72" s="78" t="str">
        <f>IF(VLOOKUP(A72,'חישוב בזב'!$I$2:$K$188,3,FALSE)=FALSE,"No","Yes")</f>
        <v>No</v>
      </c>
      <c r="L72" s="78"/>
      <c r="M72" s="78"/>
    </row>
    <row r="73" spans="1:13" hidden="1" x14ac:dyDescent="0.35">
      <c r="A73" s="86" t="s">
        <v>1832</v>
      </c>
      <c r="B73" s="86">
        <v>2635</v>
      </c>
      <c r="C73" s="86">
        <v>2458</v>
      </c>
      <c r="D73" s="87">
        <f t="shared" si="2"/>
        <v>0.9328273244781784</v>
      </c>
      <c r="E73" s="86">
        <v>163</v>
      </c>
      <c r="F73" s="86">
        <v>2295</v>
      </c>
      <c r="G73" s="86">
        <v>2460</v>
      </c>
      <c r="H73" s="87">
        <f t="shared" si="3"/>
        <v>0.93358633776091082</v>
      </c>
      <c r="I73" s="86">
        <v>63</v>
      </c>
      <c r="J73" s="86">
        <v>2397</v>
      </c>
      <c r="K73" s="78" t="str">
        <f>IF(VLOOKUP(A73,'חישוב בזב'!$I$2:$K$188,3,FALSE)=FALSE,"No","Yes")</f>
        <v>No</v>
      </c>
      <c r="L73" s="78"/>
      <c r="M73" s="78"/>
    </row>
    <row r="74" spans="1:13" hidden="1" x14ac:dyDescent="0.35">
      <c r="A74" s="86" t="s">
        <v>1844</v>
      </c>
      <c r="B74" s="86">
        <v>1516</v>
      </c>
      <c r="C74" s="86">
        <v>1453</v>
      </c>
      <c r="D74" s="87">
        <f t="shared" si="2"/>
        <v>0.95844327176781008</v>
      </c>
      <c r="E74" s="86">
        <v>14</v>
      </c>
      <c r="F74" s="86">
        <v>1439</v>
      </c>
      <c r="G74" s="86">
        <v>1451</v>
      </c>
      <c r="H74" s="87">
        <f t="shared" si="3"/>
        <v>0.95712401055408969</v>
      </c>
      <c r="I74" s="86">
        <v>11</v>
      </c>
      <c r="J74" s="86">
        <v>1440</v>
      </c>
      <c r="K74" s="78" t="str">
        <f>IF(VLOOKUP(A74,'חישוב בזב'!$I$2:$K$188,3,FALSE)=FALSE,"No","Yes")</f>
        <v>No</v>
      </c>
      <c r="L74" s="78"/>
      <c r="M74" s="78"/>
    </row>
    <row r="75" spans="1:13" hidden="1" x14ac:dyDescent="0.35">
      <c r="A75" s="86" t="s">
        <v>1858</v>
      </c>
      <c r="B75" s="86">
        <v>4326</v>
      </c>
      <c r="C75" s="86">
        <v>2897</v>
      </c>
      <c r="D75" s="87">
        <f t="shared" si="2"/>
        <v>0.66967175219602404</v>
      </c>
      <c r="E75" s="86">
        <v>46</v>
      </c>
      <c r="F75" s="86">
        <v>2851</v>
      </c>
      <c r="G75" s="86">
        <v>2903</v>
      </c>
      <c r="H75" s="87">
        <f t="shared" si="3"/>
        <v>0.67105871474803513</v>
      </c>
      <c r="I75" s="86">
        <v>82</v>
      </c>
      <c r="J75" s="86">
        <v>2821</v>
      </c>
      <c r="K75" s="78" t="str">
        <f>IF(VLOOKUP(A75,'חישוב בזב'!$I$2:$K$188,3,FALSE)=FALSE,"No","Yes")</f>
        <v>No</v>
      </c>
      <c r="L75" s="78"/>
      <c r="M75" s="78"/>
    </row>
    <row r="76" spans="1:13" hidden="1" x14ac:dyDescent="0.35">
      <c r="A76" s="86" t="s">
        <v>1865</v>
      </c>
      <c r="B76" s="86">
        <v>6355</v>
      </c>
      <c r="C76" s="86">
        <v>5577</v>
      </c>
      <c r="D76" s="87">
        <f t="shared" si="2"/>
        <v>0.87757671125098347</v>
      </c>
      <c r="E76" s="86">
        <v>114</v>
      </c>
      <c r="F76" s="86">
        <v>5463</v>
      </c>
      <c r="G76" s="86">
        <v>5577</v>
      </c>
      <c r="H76" s="87">
        <f t="shared" si="3"/>
        <v>0.87757671125098347</v>
      </c>
      <c r="I76" s="86">
        <v>122</v>
      </c>
      <c r="J76" s="86">
        <v>5455</v>
      </c>
      <c r="K76" s="78" t="str">
        <f>IF(VLOOKUP(A76,'חישוב בזב'!$I$2:$K$188,3,FALSE)=FALSE,"No","Yes")</f>
        <v>No</v>
      </c>
      <c r="L76" s="78"/>
      <c r="M76" s="78"/>
    </row>
    <row r="77" spans="1:13" hidden="1" x14ac:dyDescent="0.35">
      <c r="A77" s="86" t="s">
        <v>1881</v>
      </c>
      <c r="B77" s="86">
        <v>11021</v>
      </c>
      <c r="C77" s="86">
        <v>6682</v>
      </c>
      <c r="D77" s="87">
        <f t="shared" si="2"/>
        <v>0.6062970692314672</v>
      </c>
      <c r="E77" s="86">
        <v>199</v>
      </c>
      <c r="F77" s="86">
        <v>6483</v>
      </c>
      <c r="G77" s="86">
        <v>6660</v>
      </c>
      <c r="H77" s="87">
        <f t="shared" si="3"/>
        <v>0.60430088013791849</v>
      </c>
      <c r="I77" s="86">
        <v>212</v>
      </c>
      <c r="J77" s="86">
        <v>6448</v>
      </c>
      <c r="K77" s="78" t="str">
        <f>IF(VLOOKUP(A77,'חישוב בזב'!$I$2:$K$188,3,FALSE)=FALSE,"No","Yes")</f>
        <v>No</v>
      </c>
      <c r="L77" s="78"/>
      <c r="M77" s="78"/>
    </row>
    <row r="78" spans="1:13" hidden="1" x14ac:dyDescent="0.35">
      <c r="A78" s="86" t="s">
        <v>1898</v>
      </c>
      <c r="B78" s="86">
        <v>2133</v>
      </c>
      <c r="C78" s="86">
        <v>1917</v>
      </c>
      <c r="D78" s="87">
        <f t="shared" si="2"/>
        <v>0.89873417721518989</v>
      </c>
      <c r="E78" s="86">
        <v>147</v>
      </c>
      <c r="F78" s="86">
        <v>1770</v>
      </c>
      <c r="G78" s="86">
        <v>1917</v>
      </c>
      <c r="H78" s="87">
        <f t="shared" si="3"/>
        <v>0.89873417721518989</v>
      </c>
      <c r="I78" s="86">
        <v>112</v>
      </c>
      <c r="J78" s="86">
        <v>1805</v>
      </c>
      <c r="K78" s="78" t="str">
        <f>IF(VLOOKUP(A78,'חישוב בזב'!$I$2:$K$188,3,FALSE)=FALSE,"No","Yes")</f>
        <v>No</v>
      </c>
      <c r="L78" s="78"/>
      <c r="M78" s="78"/>
    </row>
    <row r="79" spans="1:13" x14ac:dyDescent="0.35">
      <c r="A79" s="86" t="s">
        <v>33</v>
      </c>
      <c r="B79" s="86">
        <v>70871</v>
      </c>
      <c r="C79" s="86">
        <v>31371</v>
      </c>
      <c r="D79" s="87">
        <f t="shared" si="2"/>
        <v>0.44264932059657686</v>
      </c>
      <c r="E79" s="86">
        <v>776</v>
      </c>
      <c r="F79" s="86">
        <v>30595</v>
      </c>
      <c r="G79" s="86">
        <v>31383</v>
      </c>
      <c r="H79" s="87">
        <f t="shared" si="3"/>
        <v>0.44281864232196527</v>
      </c>
      <c r="I79" s="86">
        <v>3110</v>
      </c>
      <c r="J79" s="86">
        <v>28273</v>
      </c>
      <c r="K79" s="78" t="str">
        <f>IF(VLOOKUP(A79,'חישוב בזב'!$I$2:$K$188,3,FALSE)=FALSE,"No","Yes")</f>
        <v>Yes</v>
      </c>
      <c r="L79" s="100">
        <v>3</v>
      </c>
    </row>
    <row r="80" spans="1:13" x14ac:dyDescent="0.35">
      <c r="A80" s="86" t="s">
        <v>34</v>
      </c>
      <c r="B80" s="86">
        <v>10674</v>
      </c>
      <c r="C80" s="86">
        <v>10098</v>
      </c>
      <c r="D80" s="87">
        <f t="shared" si="2"/>
        <v>0.94603709949409776</v>
      </c>
      <c r="E80" s="86">
        <v>176</v>
      </c>
      <c r="F80" s="86">
        <v>9922</v>
      </c>
      <c r="G80" s="86">
        <v>10097</v>
      </c>
      <c r="H80" s="87">
        <f t="shared" si="3"/>
        <v>0.94594341390294168</v>
      </c>
      <c r="I80" s="86">
        <v>117</v>
      </c>
      <c r="J80" s="86">
        <v>9980</v>
      </c>
      <c r="K80" s="78" t="str">
        <f>IF(VLOOKUP(A80,'חישוב בזב'!$I$2:$K$188,3,FALSE)=FALSE,"No","Yes")</f>
        <v>Yes</v>
      </c>
      <c r="L80" s="100">
        <v>0</v>
      </c>
    </row>
    <row r="81" spans="1:13" hidden="1" x14ac:dyDescent="0.35">
      <c r="A81" s="86" t="s">
        <v>1986</v>
      </c>
      <c r="B81" s="86">
        <v>9497</v>
      </c>
      <c r="C81" s="86">
        <v>8465</v>
      </c>
      <c r="D81" s="87">
        <f t="shared" si="2"/>
        <v>0.89133410550700221</v>
      </c>
      <c r="E81" s="86">
        <v>275</v>
      </c>
      <c r="F81" s="86">
        <v>8190</v>
      </c>
      <c r="G81" s="86">
        <v>8465</v>
      </c>
      <c r="H81" s="87">
        <f t="shared" si="3"/>
        <v>0.89133410550700221</v>
      </c>
      <c r="I81" s="86">
        <v>197</v>
      </c>
      <c r="J81" s="86">
        <v>8268</v>
      </c>
      <c r="K81" s="78" t="str">
        <f>IF(VLOOKUP(A81,'חישוב בזב'!$I$2:$K$188,3,FALSE)=FALSE,"No","Yes")</f>
        <v>No</v>
      </c>
      <c r="L81" s="78"/>
      <c r="M81" s="78"/>
    </row>
    <row r="82" spans="1:13" hidden="1" x14ac:dyDescent="0.35">
      <c r="A82" s="86" t="s">
        <v>2002</v>
      </c>
      <c r="B82" s="86">
        <v>2090</v>
      </c>
      <c r="C82" s="86">
        <v>1571</v>
      </c>
      <c r="D82" s="87">
        <f t="shared" si="2"/>
        <v>0.75167464114832538</v>
      </c>
      <c r="E82" s="86">
        <v>38</v>
      </c>
      <c r="F82" s="86">
        <v>1533</v>
      </c>
      <c r="G82" s="86">
        <v>1571</v>
      </c>
      <c r="H82" s="87">
        <f t="shared" si="3"/>
        <v>0.75167464114832538</v>
      </c>
      <c r="I82" s="86">
        <v>52</v>
      </c>
      <c r="J82" s="86">
        <v>1519</v>
      </c>
      <c r="K82" s="78" t="str">
        <f>IF(VLOOKUP(A82,'חישוב בזב'!$I$2:$K$188,3,FALSE)=FALSE,"No","Yes")</f>
        <v>No</v>
      </c>
      <c r="L82" s="78"/>
      <c r="M82" s="78"/>
    </row>
    <row r="83" spans="1:13" x14ac:dyDescent="0.35">
      <c r="A83" s="86" t="s">
        <v>35</v>
      </c>
      <c r="B83" s="86">
        <v>39859</v>
      </c>
      <c r="C83" s="86">
        <v>22013</v>
      </c>
      <c r="D83" s="87">
        <f t="shared" si="2"/>
        <v>0.55227175794676231</v>
      </c>
      <c r="E83" s="86">
        <v>755</v>
      </c>
      <c r="F83" s="86">
        <v>21258</v>
      </c>
      <c r="G83" s="86">
        <v>22030</v>
      </c>
      <c r="H83" s="87">
        <f t="shared" si="3"/>
        <v>0.55269826137133393</v>
      </c>
      <c r="I83" s="86">
        <v>1213</v>
      </c>
      <c r="J83" s="86">
        <v>20817</v>
      </c>
      <c r="K83" s="78" t="str">
        <f>IF(VLOOKUP(A83,'חישוב בזב'!$I$2:$K$188,3,FALSE)=FALSE,"No","Yes")</f>
        <v>Yes</v>
      </c>
      <c r="L83" s="100">
        <v>3</v>
      </c>
    </row>
    <row r="84" spans="1:13" hidden="1" x14ac:dyDescent="0.35">
      <c r="A84" s="86" t="s">
        <v>2014</v>
      </c>
      <c r="B84" s="86">
        <v>4212</v>
      </c>
      <c r="C84" s="86">
        <v>2911</v>
      </c>
      <c r="D84" s="87">
        <f t="shared" si="2"/>
        <v>0.69112060778727447</v>
      </c>
      <c r="E84" s="86">
        <v>40</v>
      </c>
      <c r="F84" s="86">
        <v>2871</v>
      </c>
      <c r="G84" s="86">
        <v>2915</v>
      </c>
      <c r="H84" s="87">
        <f t="shared" si="3"/>
        <v>0.69207027540360877</v>
      </c>
      <c r="I84" s="86">
        <v>56</v>
      </c>
      <c r="J84" s="86">
        <v>2859</v>
      </c>
      <c r="K84" s="78" t="str">
        <f>IF(VLOOKUP(A84,'חישוב בזב'!$I$2:$K$188,3,FALSE)=FALSE,"No","Yes")</f>
        <v>No</v>
      </c>
      <c r="L84" s="78"/>
      <c r="M84" s="78"/>
    </row>
    <row r="85" spans="1:13" hidden="1" x14ac:dyDescent="0.35">
      <c r="A85" s="86" t="s">
        <v>2039</v>
      </c>
      <c r="B85" s="86">
        <v>4629</v>
      </c>
      <c r="C85" s="86">
        <v>4200</v>
      </c>
      <c r="D85" s="87">
        <f t="shared" si="2"/>
        <v>0.90732339598185352</v>
      </c>
      <c r="E85" s="86">
        <v>94</v>
      </c>
      <c r="F85" s="86">
        <v>4106</v>
      </c>
      <c r="G85" s="86">
        <v>4198</v>
      </c>
      <c r="H85" s="87">
        <f t="shared" si="3"/>
        <v>0.90689133722186221</v>
      </c>
      <c r="I85" s="86">
        <v>81</v>
      </c>
      <c r="J85" s="86">
        <v>4117</v>
      </c>
      <c r="K85" s="78" t="str">
        <f>IF(VLOOKUP(A85,'חישוב בזב'!$I$2:$K$188,3,FALSE)=FALSE,"No","Yes")</f>
        <v>No</v>
      </c>
      <c r="L85" s="78"/>
      <c r="M85" s="78"/>
    </row>
    <row r="86" spans="1:13" hidden="1" x14ac:dyDescent="0.35">
      <c r="A86" s="86" t="s">
        <v>2049</v>
      </c>
      <c r="B86" s="86">
        <v>18771</v>
      </c>
      <c r="C86" s="86">
        <v>9967</v>
      </c>
      <c r="D86" s="87">
        <f t="shared" si="2"/>
        <v>0.53097863725960259</v>
      </c>
      <c r="E86" s="86">
        <v>257</v>
      </c>
      <c r="F86" s="86">
        <v>9710</v>
      </c>
      <c r="G86" s="86">
        <v>9971</v>
      </c>
      <c r="H86" s="87">
        <f t="shared" si="3"/>
        <v>0.53119173192690849</v>
      </c>
      <c r="I86" s="86">
        <v>438</v>
      </c>
      <c r="J86" s="86">
        <v>9533</v>
      </c>
      <c r="K86" s="78" t="str">
        <f>IF(VLOOKUP(A86,'חישוב בזב'!$I$2:$K$188,3,FALSE)=FALSE,"No","Yes")</f>
        <v>No</v>
      </c>
      <c r="L86" s="78"/>
      <c r="M86" s="78"/>
    </row>
    <row r="87" spans="1:13" hidden="1" x14ac:dyDescent="0.35">
      <c r="A87" s="86" t="s">
        <v>2082</v>
      </c>
      <c r="B87" s="86">
        <v>12272</v>
      </c>
      <c r="C87" s="86">
        <v>10244</v>
      </c>
      <c r="D87" s="87">
        <f t="shared" si="2"/>
        <v>0.8347457627118644</v>
      </c>
      <c r="E87" s="86">
        <v>624</v>
      </c>
      <c r="F87" s="86">
        <v>9620</v>
      </c>
      <c r="G87" s="86">
        <v>10236</v>
      </c>
      <c r="H87" s="87">
        <f t="shared" si="3"/>
        <v>0.83409387222946541</v>
      </c>
      <c r="I87" s="86">
        <v>496</v>
      </c>
      <c r="J87" s="86">
        <v>9740</v>
      </c>
      <c r="K87" s="78" t="str">
        <f>IF(VLOOKUP(A87,'חישוב בזב'!$I$2:$K$188,3,FALSE)=FALSE,"No","Yes")</f>
        <v>No</v>
      </c>
      <c r="L87" s="78"/>
      <c r="M87" s="78"/>
    </row>
    <row r="88" spans="1:13" x14ac:dyDescent="0.35">
      <c r="A88" s="86" t="s">
        <v>37</v>
      </c>
      <c r="B88" s="86">
        <v>20195</v>
      </c>
      <c r="C88" s="86">
        <v>12788</v>
      </c>
      <c r="D88" s="87">
        <f t="shared" si="2"/>
        <v>0.63322604605100274</v>
      </c>
      <c r="E88" s="86">
        <v>336</v>
      </c>
      <c r="F88" s="86">
        <v>12452</v>
      </c>
      <c r="G88" s="86">
        <v>12789</v>
      </c>
      <c r="H88" s="87">
        <f t="shared" si="3"/>
        <v>0.6332755632582322</v>
      </c>
      <c r="I88" s="86">
        <v>636</v>
      </c>
      <c r="J88" s="86">
        <v>12153</v>
      </c>
      <c r="K88" s="78" t="str">
        <f>IF(VLOOKUP(A88,'חישוב בזב'!$I$2:$K$188,3,FALSE)=FALSE,"No","Yes")</f>
        <v>Yes</v>
      </c>
      <c r="L88" s="100">
        <v>1</v>
      </c>
    </row>
    <row r="89" spans="1:13" x14ac:dyDescent="0.35">
      <c r="A89" s="86" t="s">
        <v>478</v>
      </c>
      <c r="B89" s="86">
        <v>42964</v>
      </c>
      <c r="C89" s="86">
        <v>24628</v>
      </c>
      <c r="D89" s="87">
        <f t="shared" si="2"/>
        <v>0.57322409459082024</v>
      </c>
      <c r="E89" s="86">
        <v>577</v>
      </c>
      <c r="F89" s="86">
        <v>24051</v>
      </c>
      <c r="G89" s="86">
        <v>24623</v>
      </c>
      <c r="H89" s="87">
        <f t="shared" si="3"/>
        <v>0.5731077180895634</v>
      </c>
      <c r="I89" s="86">
        <v>1060</v>
      </c>
      <c r="J89" s="86">
        <v>23563</v>
      </c>
      <c r="K89" s="78" t="str">
        <f>IF(VLOOKUP(A89,'חישוב בזב'!$I$2:$K$188,3,FALSE)=FALSE,"No","Yes")</f>
        <v>Yes</v>
      </c>
      <c r="L89" s="100">
        <v>3</v>
      </c>
    </row>
    <row r="90" spans="1:13" hidden="1" x14ac:dyDescent="0.35">
      <c r="A90" s="86" t="s">
        <v>2138</v>
      </c>
      <c r="B90" s="86">
        <v>6855</v>
      </c>
      <c r="C90" s="86">
        <v>4887</v>
      </c>
      <c r="D90" s="87">
        <f t="shared" si="2"/>
        <v>0.71291028446389493</v>
      </c>
      <c r="E90" s="86">
        <v>119</v>
      </c>
      <c r="F90" s="86">
        <v>4768</v>
      </c>
      <c r="G90" s="86">
        <v>4887</v>
      </c>
      <c r="H90" s="87">
        <f t="shared" si="3"/>
        <v>0.71291028446389493</v>
      </c>
      <c r="I90" s="86">
        <v>115</v>
      </c>
      <c r="J90" s="86">
        <v>4772</v>
      </c>
      <c r="K90" s="78" t="str">
        <f>IF(VLOOKUP(A90,'חישוב בזב'!$I$2:$K$188,3,FALSE)=FALSE,"No","Yes")</f>
        <v>No</v>
      </c>
      <c r="L90" s="78"/>
      <c r="M90" s="78"/>
    </row>
    <row r="91" spans="1:13" hidden="1" x14ac:dyDescent="0.35">
      <c r="A91" s="86" t="s">
        <v>2147</v>
      </c>
      <c r="B91" s="86">
        <v>2337</v>
      </c>
      <c r="C91" s="86">
        <v>2181</v>
      </c>
      <c r="D91" s="87">
        <f t="shared" si="2"/>
        <v>0.93324775353016687</v>
      </c>
      <c r="E91" s="86">
        <v>48</v>
      </c>
      <c r="F91" s="86">
        <v>2133</v>
      </c>
      <c r="G91" s="86">
        <v>2182</v>
      </c>
      <c r="H91" s="87">
        <f t="shared" si="3"/>
        <v>0.93367565254599916</v>
      </c>
      <c r="I91" s="86">
        <v>42</v>
      </c>
      <c r="J91" s="86">
        <v>2140</v>
      </c>
      <c r="K91" s="78" t="str">
        <f>IF(VLOOKUP(A91,'חישוב בזב'!$I$2:$K$188,3,FALSE)=FALSE,"No","Yes")</f>
        <v>No</v>
      </c>
      <c r="L91" s="78"/>
      <c r="M91" s="78"/>
    </row>
    <row r="92" spans="1:13" hidden="1" x14ac:dyDescent="0.35">
      <c r="A92" s="86" t="s">
        <v>2161</v>
      </c>
      <c r="B92" s="86">
        <v>1257</v>
      </c>
      <c r="C92" s="86">
        <v>890</v>
      </c>
      <c r="D92" s="87">
        <f t="shared" si="2"/>
        <v>0.70803500397772479</v>
      </c>
      <c r="E92" s="86">
        <v>22</v>
      </c>
      <c r="F92" s="86">
        <v>868</v>
      </c>
      <c r="G92" s="86">
        <v>890</v>
      </c>
      <c r="H92" s="87">
        <f t="shared" si="3"/>
        <v>0.70803500397772479</v>
      </c>
      <c r="I92" s="86">
        <v>16</v>
      </c>
      <c r="J92" s="86">
        <v>874</v>
      </c>
      <c r="K92" s="78" t="str">
        <f>IF(VLOOKUP(A92,'חישוב בזב'!$I$2:$K$188,3,FALSE)=FALSE,"No","Yes")</f>
        <v>No</v>
      </c>
      <c r="L92" s="78"/>
      <c r="M92" s="78"/>
    </row>
    <row r="93" spans="1:13" hidden="1" x14ac:dyDescent="0.35">
      <c r="A93" s="86" t="s">
        <v>2167</v>
      </c>
      <c r="B93" s="86">
        <v>5134</v>
      </c>
      <c r="C93" s="86">
        <v>3572</v>
      </c>
      <c r="D93" s="87">
        <f t="shared" si="2"/>
        <v>0.69575379820802496</v>
      </c>
      <c r="E93" s="86">
        <v>60</v>
      </c>
      <c r="F93" s="86">
        <v>3512</v>
      </c>
      <c r="G93" s="86">
        <v>3572</v>
      </c>
      <c r="H93" s="87">
        <f t="shared" si="3"/>
        <v>0.69575379820802496</v>
      </c>
      <c r="I93" s="86">
        <v>81</v>
      </c>
      <c r="J93" s="86">
        <v>3491</v>
      </c>
      <c r="K93" s="78" t="str">
        <f>IF(VLOOKUP(A93,'חישוב בזב'!$I$2:$K$188,3,FALSE)=FALSE,"No","Yes")</f>
        <v>No</v>
      </c>
      <c r="L93" s="78"/>
      <c r="M93" s="78"/>
    </row>
    <row r="94" spans="1:13" hidden="1" x14ac:dyDescent="0.35">
      <c r="A94" s="86" t="s">
        <v>2180</v>
      </c>
      <c r="B94" s="86">
        <v>2169</v>
      </c>
      <c r="C94" s="86">
        <v>1866</v>
      </c>
      <c r="D94" s="87">
        <f t="shared" si="2"/>
        <v>0.86030428769017986</v>
      </c>
      <c r="E94" s="86">
        <v>47</v>
      </c>
      <c r="F94" s="86">
        <v>1819</v>
      </c>
      <c r="G94" s="86">
        <v>1865</v>
      </c>
      <c r="H94" s="87">
        <f t="shared" si="3"/>
        <v>0.85984324573536197</v>
      </c>
      <c r="I94" s="86">
        <v>35</v>
      </c>
      <c r="J94" s="86">
        <v>1830</v>
      </c>
      <c r="K94" s="78" t="str">
        <f>IF(VLOOKUP(A94,'חישוב בזב'!$I$2:$K$188,3,FALSE)=FALSE,"No","Yes")</f>
        <v>No</v>
      </c>
      <c r="L94" s="78"/>
      <c r="M94" s="78"/>
    </row>
    <row r="95" spans="1:13" x14ac:dyDescent="0.35">
      <c r="A95" s="86" t="s">
        <v>40</v>
      </c>
      <c r="B95" s="86">
        <v>23397</v>
      </c>
      <c r="C95" s="86">
        <v>14228</v>
      </c>
      <c r="D95" s="87">
        <f t="shared" si="2"/>
        <v>0.60811215113048678</v>
      </c>
      <c r="E95" s="86">
        <v>252</v>
      </c>
      <c r="F95" s="86">
        <v>13976</v>
      </c>
      <c r="G95" s="86">
        <v>14221</v>
      </c>
      <c r="H95" s="87">
        <f t="shared" si="3"/>
        <v>0.60781296747446256</v>
      </c>
      <c r="I95" s="86">
        <v>706</v>
      </c>
      <c r="J95" s="86">
        <v>13515</v>
      </c>
      <c r="K95" s="78" t="str">
        <f>IF(VLOOKUP(A95,'חישוב בזב'!$I$2:$K$188,3,FALSE)=FALSE,"No","Yes")</f>
        <v>Yes</v>
      </c>
      <c r="L95" s="100">
        <v>2</v>
      </c>
    </row>
    <row r="96" spans="1:13" x14ac:dyDescent="0.35">
      <c r="A96" s="86" t="s">
        <v>41</v>
      </c>
      <c r="B96" s="86">
        <v>17082</v>
      </c>
      <c r="C96" s="86">
        <v>11122</v>
      </c>
      <c r="D96" s="87">
        <f t="shared" si="2"/>
        <v>0.65109471958787024</v>
      </c>
      <c r="E96" s="86">
        <v>604</v>
      </c>
      <c r="F96" s="86">
        <v>10518</v>
      </c>
      <c r="G96" s="86">
        <v>11122</v>
      </c>
      <c r="H96" s="87">
        <f t="shared" si="3"/>
        <v>0.65109471958787024</v>
      </c>
      <c r="I96" s="86">
        <v>1062</v>
      </c>
      <c r="J96" s="86">
        <v>10060</v>
      </c>
      <c r="K96" s="78" t="str">
        <f>IF(VLOOKUP(A96,'חישוב בזב'!$I$2:$K$188,3,FALSE)=FALSE,"No","Yes")</f>
        <v>Yes</v>
      </c>
      <c r="L96" s="100">
        <v>1</v>
      </c>
    </row>
    <row r="97" spans="1:13" hidden="1" x14ac:dyDescent="0.35">
      <c r="A97" s="86" t="s">
        <v>2231</v>
      </c>
      <c r="B97" s="86">
        <v>3577</v>
      </c>
      <c r="C97" s="86">
        <v>2715</v>
      </c>
      <c r="D97" s="87">
        <f t="shared" si="2"/>
        <v>0.75901593514117971</v>
      </c>
      <c r="E97" s="86">
        <v>109</v>
      </c>
      <c r="F97" s="86">
        <v>2606</v>
      </c>
      <c r="G97" s="86">
        <v>2716</v>
      </c>
      <c r="H97" s="87">
        <f t="shared" si="3"/>
        <v>0.75929549902152638</v>
      </c>
      <c r="I97" s="86">
        <v>119</v>
      </c>
      <c r="J97" s="86">
        <v>2597</v>
      </c>
      <c r="K97" s="78" t="str">
        <f>IF(VLOOKUP(A97,'חישוב בזב'!$I$2:$K$188,3,FALSE)=FALSE,"No","Yes")</f>
        <v>No</v>
      </c>
      <c r="L97" s="78"/>
      <c r="M97" s="78"/>
    </row>
    <row r="98" spans="1:13" hidden="1" x14ac:dyDescent="0.35">
      <c r="A98" s="86" t="s">
        <v>2240</v>
      </c>
      <c r="B98" s="86">
        <v>4149</v>
      </c>
      <c r="C98" s="86">
        <v>3853</v>
      </c>
      <c r="D98" s="87">
        <f t="shared" si="2"/>
        <v>0.92865750783321277</v>
      </c>
      <c r="E98" s="86">
        <v>225</v>
      </c>
      <c r="F98" s="86">
        <v>3628</v>
      </c>
      <c r="G98" s="86">
        <v>3852</v>
      </c>
      <c r="H98" s="87">
        <f t="shared" si="3"/>
        <v>0.92841648590021697</v>
      </c>
      <c r="I98" s="86">
        <v>98</v>
      </c>
      <c r="J98" s="86">
        <v>3754</v>
      </c>
      <c r="K98" s="78" t="str">
        <f>IF(VLOOKUP(A98,'חישוב בזב'!$I$2:$K$188,3,FALSE)=FALSE,"No","Yes")</f>
        <v>No</v>
      </c>
      <c r="L98" s="78"/>
      <c r="M98" s="78"/>
    </row>
    <row r="99" spans="1:13" x14ac:dyDescent="0.35">
      <c r="A99" s="86" t="s">
        <v>2259</v>
      </c>
      <c r="B99" s="86">
        <v>45197</v>
      </c>
      <c r="C99" s="86">
        <v>25285</v>
      </c>
      <c r="D99" s="87">
        <f t="shared" si="2"/>
        <v>0.5594397858264929</v>
      </c>
      <c r="E99" s="86">
        <v>859</v>
      </c>
      <c r="F99" s="86">
        <v>24426</v>
      </c>
      <c r="G99" s="86">
        <v>25349</v>
      </c>
      <c r="H99" s="87">
        <f t="shared" si="3"/>
        <v>0.56085580901387255</v>
      </c>
      <c r="I99" s="86">
        <v>1137</v>
      </c>
      <c r="J99" s="86">
        <v>24212</v>
      </c>
      <c r="K99" s="78" t="str">
        <f>IF(VLOOKUP(A99,'חישוב בזב'!$I$2:$K$188,3,FALSE)=FALSE,"No","Yes")</f>
        <v>Yes</v>
      </c>
      <c r="L99" s="100">
        <v>3</v>
      </c>
    </row>
    <row r="100" spans="1:13" x14ac:dyDescent="0.35">
      <c r="A100" s="86" t="s">
        <v>43</v>
      </c>
      <c r="B100" s="86">
        <v>25763</v>
      </c>
      <c r="C100" s="86">
        <v>15951</v>
      </c>
      <c r="D100" s="87">
        <f t="shared" si="2"/>
        <v>0.61914373326087802</v>
      </c>
      <c r="E100" s="86">
        <v>328</v>
      </c>
      <c r="F100" s="86">
        <v>15623</v>
      </c>
      <c r="G100" s="86">
        <v>15965</v>
      </c>
      <c r="H100" s="87">
        <f t="shared" si="3"/>
        <v>0.61968714823584214</v>
      </c>
      <c r="I100" s="86">
        <v>1613</v>
      </c>
      <c r="J100" s="86">
        <v>14352</v>
      </c>
      <c r="K100" s="78" t="str">
        <f>IF(VLOOKUP(A100,'חישוב בזב'!$I$2:$K$188,3,FALSE)=FALSE,"No","Yes")</f>
        <v>Yes</v>
      </c>
      <c r="L100" s="100">
        <v>4</v>
      </c>
    </row>
    <row r="101" spans="1:13" x14ac:dyDescent="0.35">
      <c r="A101" s="86" t="s">
        <v>44</v>
      </c>
      <c r="B101" s="86">
        <v>48905</v>
      </c>
      <c r="C101" s="86">
        <v>35680</v>
      </c>
      <c r="D101" s="87">
        <f t="shared" si="2"/>
        <v>0.72957775278601367</v>
      </c>
      <c r="E101" s="86">
        <v>879</v>
      </c>
      <c r="F101" s="86">
        <v>34801</v>
      </c>
      <c r="G101" s="86">
        <v>35655</v>
      </c>
      <c r="H101" s="87">
        <f t="shared" si="3"/>
        <v>0.72906655761169614</v>
      </c>
      <c r="I101" s="86">
        <v>1188</v>
      </c>
      <c r="J101" s="86">
        <v>34467</v>
      </c>
      <c r="K101" s="78" t="str">
        <f>IF(VLOOKUP(A101,'חישוב בזב'!$I$2:$K$188,3,FALSE)=FALSE,"No","Yes")</f>
        <v>Yes</v>
      </c>
      <c r="L101" s="100">
        <v>0</v>
      </c>
    </row>
    <row r="102" spans="1:13" x14ac:dyDescent="0.35">
      <c r="A102" s="86" t="s">
        <v>45</v>
      </c>
      <c r="B102" s="86">
        <v>40825</v>
      </c>
      <c r="C102" s="86">
        <v>22444</v>
      </c>
      <c r="D102" s="87">
        <f t="shared" si="2"/>
        <v>0.54976117575015304</v>
      </c>
      <c r="E102" s="86">
        <v>812</v>
      </c>
      <c r="F102" s="86">
        <v>21632</v>
      </c>
      <c r="G102" s="86">
        <v>22404</v>
      </c>
      <c r="H102" s="87">
        <f t="shared" si="3"/>
        <v>0.54878138395590936</v>
      </c>
      <c r="I102" s="86">
        <v>1103</v>
      </c>
      <c r="J102" s="86">
        <v>21301</v>
      </c>
      <c r="K102" s="78" t="str">
        <f>IF(VLOOKUP(A102,'חישוב בזב'!$I$2:$K$188,3,FALSE)=FALSE,"No","Yes")</f>
        <v>Yes</v>
      </c>
      <c r="L102" s="100">
        <v>3</v>
      </c>
      <c r="M102" s="100">
        <v>1</v>
      </c>
    </row>
    <row r="103" spans="1:13" x14ac:dyDescent="0.35">
      <c r="A103" s="86" t="s">
        <v>46</v>
      </c>
      <c r="B103" s="86">
        <v>18272</v>
      </c>
      <c r="C103" s="86">
        <v>9241</v>
      </c>
      <c r="D103" s="87">
        <f t="shared" si="2"/>
        <v>0.50574649737302979</v>
      </c>
      <c r="E103" s="86">
        <v>282</v>
      </c>
      <c r="F103" s="86">
        <v>8959</v>
      </c>
      <c r="G103" s="86">
        <v>9237</v>
      </c>
      <c r="H103" s="87">
        <f t="shared" si="3"/>
        <v>0.50552758318739055</v>
      </c>
      <c r="I103" s="86">
        <v>355</v>
      </c>
      <c r="J103" s="86">
        <v>8882</v>
      </c>
      <c r="K103" s="78" t="str">
        <f>IF(VLOOKUP(A103,'חישוב בזב'!$I$2:$K$188,3,FALSE)=FALSE,"No","Yes")</f>
        <v>Yes</v>
      </c>
      <c r="L103" s="100">
        <v>0</v>
      </c>
    </row>
    <row r="104" spans="1:13" x14ac:dyDescent="0.35">
      <c r="A104" s="86" t="s">
        <v>47</v>
      </c>
      <c r="B104" s="86">
        <v>16984</v>
      </c>
      <c r="C104" s="86">
        <v>13770</v>
      </c>
      <c r="D104" s="87">
        <f t="shared" si="2"/>
        <v>0.8107630711257654</v>
      </c>
      <c r="E104" s="86">
        <v>295</v>
      </c>
      <c r="F104" s="86">
        <v>13475</v>
      </c>
      <c r="G104" s="86">
        <v>13787</v>
      </c>
      <c r="H104" s="87">
        <f t="shared" si="3"/>
        <v>0.81176401318888369</v>
      </c>
      <c r="I104" s="86">
        <v>400</v>
      </c>
      <c r="J104" s="86">
        <v>13387</v>
      </c>
      <c r="K104" s="78" t="str">
        <f>IF(VLOOKUP(A104,'חישוב בזב'!$I$2:$K$188,3,FALSE)=FALSE,"No","Yes")</f>
        <v>Yes</v>
      </c>
      <c r="L104" s="100">
        <v>0</v>
      </c>
    </row>
    <row r="105" spans="1:13" x14ac:dyDescent="0.35">
      <c r="A105" s="86" t="s">
        <v>48</v>
      </c>
      <c r="B105" s="86">
        <v>156199</v>
      </c>
      <c r="C105" s="86">
        <v>69709</v>
      </c>
      <c r="D105" s="87">
        <f t="shared" si="2"/>
        <v>0.44628326685830255</v>
      </c>
      <c r="E105" s="86">
        <v>1682</v>
      </c>
      <c r="F105" s="86">
        <v>68027</v>
      </c>
      <c r="G105" s="86">
        <v>69720</v>
      </c>
      <c r="H105" s="87">
        <f t="shared" si="3"/>
        <v>0.44635368984436519</v>
      </c>
      <c r="I105" s="86">
        <v>5407</v>
      </c>
      <c r="J105" s="86">
        <v>64313</v>
      </c>
      <c r="K105" s="78" t="str">
        <f>IF(VLOOKUP(A105,'חישוב בזב'!$I$2:$K$188,3,FALSE)=FALSE,"No","Yes")</f>
        <v>Yes</v>
      </c>
      <c r="L105" s="100">
        <v>5</v>
      </c>
    </row>
    <row r="106" spans="1:13" hidden="1" x14ac:dyDescent="0.35">
      <c r="A106" s="86" t="s">
        <v>2370</v>
      </c>
      <c r="B106" s="86">
        <v>2313</v>
      </c>
      <c r="C106" s="86">
        <v>2055</v>
      </c>
      <c r="D106" s="87">
        <f t="shared" si="2"/>
        <v>0.88845654993514911</v>
      </c>
      <c r="E106" s="86">
        <v>109</v>
      </c>
      <c r="F106" s="86">
        <v>1946</v>
      </c>
      <c r="G106" s="86">
        <v>2073</v>
      </c>
      <c r="H106" s="87">
        <f t="shared" si="3"/>
        <v>0.89623865110246437</v>
      </c>
      <c r="I106" s="86">
        <v>15</v>
      </c>
      <c r="J106" s="86">
        <v>2058</v>
      </c>
      <c r="K106" s="78" t="str">
        <f>IF(VLOOKUP(A106,'חישוב בזב'!$I$2:$K$188,3,FALSE)=FALSE,"No","Yes")</f>
        <v>No</v>
      </c>
      <c r="L106" s="78"/>
      <c r="M106" s="78"/>
    </row>
    <row r="107" spans="1:13" hidden="1" x14ac:dyDescent="0.35">
      <c r="A107" s="86" t="s">
        <v>2381</v>
      </c>
      <c r="B107" s="86">
        <v>3329</v>
      </c>
      <c r="C107" s="86">
        <v>2050</v>
      </c>
      <c r="D107" s="87">
        <f t="shared" si="2"/>
        <v>0.61580054070291379</v>
      </c>
      <c r="E107" s="86">
        <v>26</v>
      </c>
      <c r="F107" s="86">
        <v>2024</v>
      </c>
      <c r="G107" s="86">
        <v>2050</v>
      </c>
      <c r="H107" s="87">
        <f t="shared" si="3"/>
        <v>0.61580054070291379</v>
      </c>
      <c r="I107" s="86">
        <v>56</v>
      </c>
      <c r="J107" s="86">
        <v>1994</v>
      </c>
      <c r="K107" s="78" t="str">
        <f>IF(VLOOKUP(A107,'חישוב בזב'!$I$2:$K$188,3,FALSE)=FALSE,"No","Yes")</f>
        <v>No</v>
      </c>
      <c r="L107" s="78"/>
      <c r="M107" s="78"/>
    </row>
    <row r="108" spans="1:13" x14ac:dyDescent="0.35">
      <c r="A108" s="86" t="s">
        <v>49</v>
      </c>
      <c r="B108" s="86">
        <v>15998</v>
      </c>
      <c r="C108" s="86">
        <v>15140</v>
      </c>
      <c r="D108" s="87">
        <f t="shared" si="2"/>
        <v>0.94636829603700467</v>
      </c>
      <c r="E108" s="86">
        <v>330</v>
      </c>
      <c r="F108" s="86">
        <v>14810</v>
      </c>
      <c r="G108" s="86">
        <v>15103</v>
      </c>
      <c r="H108" s="87">
        <f t="shared" si="3"/>
        <v>0.94405550693836726</v>
      </c>
      <c r="I108" s="86">
        <v>417</v>
      </c>
      <c r="J108" s="86">
        <v>14686</v>
      </c>
      <c r="K108" s="78" t="str">
        <f>IF(VLOOKUP(A108,'חישוב בזב'!$I$2:$K$188,3,FALSE)=FALSE,"No","Yes")</f>
        <v>Yes</v>
      </c>
      <c r="L108" s="100">
        <v>0</v>
      </c>
    </row>
    <row r="109" spans="1:13" hidden="1" x14ac:dyDescent="0.35">
      <c r="A109" s="86" t="s">
        <v>2409</v>
      </c>
      <c r="B109" s="86">
        <v>5901</v>
      </c>
      <c r="C109" s="86">
        <v>4058</v>
      </c>
      <c r="D109" s="87">
        <f t="shared" si="2"/>
        <v>0.68768005422809697</v>
      </c>
      <c r="E109" s="86">
        <v>96</v>
      </c>
      <c r="F109" s="86">
        <v>3962</v>
      </c>
      <c r="G109" s="86">
        <v>4056</v>
      </c>
      <c r="H109" s="87">
        <f t="shared" si="3"/>
        <v>0.68734112862226737</v>
      </c>
      <c r="I109" s="86">
        <v>115</v>
      </c>
      <c r="J109" s="86">
        <v>3941</v>
      </c>
      <c r="K109" s="78" t="str">
        <f>IF(VLOOKUP(A109,'חישוב בזב'!$I$2:$K$188,3,FALSE)=FALSE,"No","Yes")</f>
        <v>No</v>
      </c>
      <c r="L109" s="78"/>
      <c r="M109" s="78"/>
    </row>
    <row r="110" spans="1:13" hidden="1" x14ac:dyDescent="0.35">
      <c r="A110" s="86" t="s">
        <v>2416</v>
      </c>
      <c r="B110" s="86">
        <v>3317</v>
      </c>
      <c r="C110" s="86">
        <v>3035</v>
      </c>
      <c r="D110" s="87">
        <f t="shared" si="2"/>
        <v>0.91498341875188427</v>
      </c>
      <c r="E110" s="86">
        <v>82</v>
      </c>
      <c r="F110" s="86">
        <v>2953</v>
      </c>
      <c r="G110" s="86">
        <v>3035</v>
      </c>
      <c r="H110" s="87">
        <f t="shared" si="3"/>
        <v>0.91498341875188427</v>
      </c>
      <c r="I110" s="86">
        <v>74</v>
      </c>
      <c r="J110" s="86">
        <v>2961</v>
      </c>
      <c r="K110" s="78" t="str">
        <f>IF(VLOOKUP(A110,'חישוב בזב'!$I$2:$K$188,3,FALSE)=FALSE,"No","Yes")</f>
        <v>No</v>
      </c>
      <c r="L110" s="78"/>
      <c r="M110" s="78"/>
    </row>
    <row r="111" spans="1:13" hidden="1" x14ac:dyDescent="0.35">
      <c r="A111" s="86" t="s">
        <v>2426</v>
      </c>
      <c r="B111" s="86">
        <v>3786</v>
      </c>
      <c r="C111" s="86">
        <v>3289</v>
      </c>
      <c r="D111" s="87">
        <f t="shared" si="2"/>
        <v>0.8687268885367142</v>
      </c>
      <c r="E111" s="86">
        <v>100</v>
      </c>
      <c r="F111" s="86">
        <v>3189</v>
      </c>
      <c r="G111" s="86">
        <v>3289</v>
      </c>
      <c r="H111" s="87">
        <f t="shared" si="3"/>
        <v>0.8687268885367142</v>
      </c>
      <c r="I111" s="86">
        <v>89</v>
      </c>
      <c r="J111" s="86">
        <v>3200</v>
      </c>
      <c r="K111" s="78" t="str">
        <f>IF(VLOOKUP(A111,'חישוב בזב'!$I$2:$K$188,3,FALSE)=FALSE,"No","Yes")</f>
        <v>No</v>
      </c>
      <c r="L111" s="78"/>
      <c r="M111" s="78"/>
    </row>
    <row r="112" spans="1:13" hidden="1" x14ac:dyDescent="0.35">
      <c r="A112" s="86" t="s">
        <v>2434</v>
      </c>
      <c r="B112" s="86">
        <v>6556</v>
      </c>
      <c r="C112" s="86">
        <v>6121</v>
      </c>
      <c r="D112" s="87">
        <f t="shared" si="2"/>
        <v>0.9336485661989018</v>
      </c>
      <c r="E112" s="86">
        <v>194</v>
      </c>
      <c r="F112" s="86">
        <v>5927</v>
      </c>
      <c r="G112" s="86">
        <v>6115</v>
      </c>
      <c r="H112" s="87">
        <f t="shared" si="3"/>
        <v>0.93273337400854184</v>
      </c>
      <c r="I112" s="86">
        <v>161</v>
      </c>
      <c r="J112" s="86">
        <v>5954</v>
      </c>
      <c r="K112" s="78" t="str">
        <f>IF(VLOOKUP(A112,'חישוב בזב'!$I$2:$K$188,3,FALSE)=FALSE,"No","Yes")</f>
        <v>No</v>
      </c>
      <c r="L112" s="78"/>
      <c r="M112" s="78"/>
    </row>
    <row r="113" spans="1:13" x14ac:dyDescent="0.35">
      <c r="A113" s="86" t="s">
        <v>50</v>
      </c>
      <c r="B113" s="86">
        <v>39901</v>
      </c>
      <c r="C113" s="86">
        <v>24770</v>
      </c>
      <c r="D113" s="87">
        <f t="shared" si="2"/>
        <v>0.62078644645497605</v>
      </c>
      <c r="E113" s="86">
        <v>613</v>
      </c>
      <c r="F113" s="86">
        <v>24157</v>
      </c>
      <c r="G113" s="86">
        <v>24782</v>
      </c>
      <c r="H113" s="87">
        <f t="shared" si="3"/>
        <v>0.62108719079722308</v>
      </c>
      <c r="I113" s="86">
        <v>1523</v>
      </c>
      <c r="J113" s="86">
        <v>23259</v>
      </c>
      <c r="K113" s="78" t="str">
        <f>IF(VLOOKUP(A113,'חישוב בזב'!$I$2:$K$188,3,FALSE)=FALSE,"No","Yes")</f>
        <v>Yes</v>
      </c>
      <c r="L113" s="100">
        <v>2</v>
      </c>
    </row>
    <row r="114" spans="1:13" hidden="1" x14ac:dyDescent="0.35">
      <c r="A114" s="86" t="s">
        <v>2449</v>
      </c>
      <c r="B114" s="86">
        <v>1770</v>
      </c>
      <c r="C114" s="86">
        <v>1401</v>
      </c>
      <c r="D114" s="87">
        <f t="shared" si="2"/>
        <v>0.79152542372881352</v>
      </c>
      <c r="E114" s="86">
        <v>35</v>
      </c>
      <c r="F114" s="86">
        <v>1366</v>
      </c>
      <c r="G114" s="86">
        <v>1388</v>
      </c>
      <c r="H114" s="87">
        <f t="shared" si="3"/>
        <v>0.78418079096045201</v>
      </c>
      <c r="I114" s="86">
        <v>37</v>
      </c>
      <c r="J114" s="86">
        <v>1351</v>
      </c>
      <c r="K114" s="78" t="str">
        <f>IF(VLOOKUP(A114,'חישוב בזב'!$I$2:$K$188,3,FALSE)=FALSE,"No","Yes")</f>
        <v>No</v>
      </c>
      <c r="L114" s="78"/>
      <c r="M114" s="78"/>
    </row>
    <row r="115" spans="1:13" x14ac:dyDescent="0.35">
      <c r="A115" s="86" t="s">
        <v>51</v>
      </c>
      <c r="B115" s="86">
        <v>33401</v>
      </c>
      <c r="C115" s="86">
        <v>20390</v>
      </c>
      <c r="D115" s="87">
        <f t="shared" si="2"/>
        <v>0.610460764647765</v>
      </c>
      <c r="E115" s="86">
        <v>612</v>
      </c>
      <c r="F115" s="86">
        <v>19778</v>
      </c>
      <c r="G115" s="86">
        <v>20400</v>
      </c>
      <c r="H115" s="87">
        <f t="shared" si="3"/>
        <v>0.61076015688153051</v>
      </c>
      <c r="I115" s="86">
        <v>1115</v>
      </c>
      <c r="J115" s="86">
        <v>19285</v>
      </c>
      <c r="K115" s="78" t="str">
        <f>IF(VLOOKUP(A115,'חישוב בזב'!$I$2:$K$188,3,FALSE)=FALSE,"No","Yes")</f>
        <v>Yes</v>
      </c>
      <c r="L115" s="100">
        <v>1</v>
      </c>
    </row>
    <row r="116" spans="1:13" hidden="1" x14ac:dyDescent="0.35">
      <c r="A116" s="86" t="s">
        <v>2492</v>
      </c>
      <c r="B116" s="86">
        <v>12082</v>
      </c>
      <c r="C116" s="86">
        <v>10852</v>
      </c>
      <c r="D116" s="87">
        <f t="shared" si="2"/>
        <v>0.89819566296970699</v>
      </c>
      <c r="E116" s="86">
        <v>307</v>
      </c>
      <c r="F116" s="86">
        <v>10545</v>
      </c>
      <c r="G116" s="86">
        <v>10851</v>
      </c>
      <c r="H116" s="87">
        <f t="shared" si="3"/>
        <v>0.89811289521602389</v>
      </c>
      <c r="I116" s="88">
        <v>323</v>
      </c>
      <c r="J116" s="86">
        <v>10528</v>
      </c>
      <c r="K116" s="78" t="str">
        <f>IF(VLOOKUP(A116,'חישוב בזב'!$I$2:$K$188,3,FALSE)=FALSE,"No","Yes")</f>
        <v>No</v>
      </c>
      <c r="L116" s="78"/>
      <c r="M116" s="78"/>
    </row>
    <row r="117" spans="1:13" hidden="1" x14ac:dyDescent="0.35">
      <c r="A117" s="86" t="s">
        <v>2532</v>
      </c>
      <c r="B117" s="86">
        <v>6642</v>
      </c>
      <c r="C117" s="86">
        <v>6039</v>
      </c>
      <c r="D117" s="87">
        <f t="shared" si="2"/>
        <v>0.90921409214092141</v>
      </c>
      <c r="E117" s="86">
        <v>147</v>
      </c>
      <c r="F117" s="86">
        <v>5892</v>
      </c>
      <c r="G117" s="86">
        <v>6040</v>
      </c>
      <c r="H117" s="87">
        <f t="shared" si="3"/>
        <v>0.90936464920204763</v>
      </c>
      <c r="I117" s="86">
        <v>169</v>
      </c>
      <c r="J117" s="86">
        <v>5871</v>
      </c>
      <c r="K117" s="78" t="str">
        <f>IF(VLOOKUP(A117,'חישוב בזב'!$I$2:$K$188,3,FALSE)=FALSE,"No","Yes")</f>
        <v>No</v>
      </c>
      <c r="L117" s="78"/>
      <c r="M117" s="78"/>
    </row>
    <row r="118" spans="1:13" hidden="1" x14ac:dyDescent="0.35">
      <c r="A118" s="86" t="s">
        <v>2541</v>
      </c>
      <c r="B118" s="86">
        <v>2255</v>
      </c>
      <c r="C118" s="86">
        <v>1972</v>
      </c>
      <c r="D118" s="87">
        <f t="shared" si="2"/>
        <v>0.87450110864745012</v>
      </c>
      <c r="E118" s="86">
        <v>54</v>
      </c>
      <c r="F118" s="86">
        <v>1918</v>
      </c>
      <c r="G118" s="86">
        <v>1974</v>
      </c>
      <c r="H118" s="87">
        <f t="shared" si="3"/>
        <v>0.87538802660753878</v>
      </c>
      <c r="I118" s="86">
        <v>45</v>
      </c>
      <c r="J118" s="86">
        <v>1929</v>
      </c>
      <c r="K118" s="78" t="str">
        <f>IF(VLOOKUP(A118,'חישוב בזב'!$I$2:$K$188,3,FALSE)=FALSE,"No","Yes")</f>
        <v>No</v>
      </c>
      <c r="L118" s="78"/>
      <c r="M118" s="78"/>
    </row>
    <row r="119" spans="1:13" hidden="1" x14ac:dyDescent="0.35">
      <c r="A119" s="86" t="s">
        <v>2553</v>
      </c>
      <c r="B119" s="86">
        <v>3583</v>
      </c>
      <c r="C119" s="86">
        <v>3256</v>
      </c>
      <c r="D119" s="87">
        <f t="shared" si="2"/>
        <v>0.90873569634384599</v>
      </c>
      <c r="E119" s="86">
        <v>66</v>
      </c>
      <c r="F119" s="86">
        <v>3190</v>
      </c>
      <c r="G119" s="86">
        <v>3254</v>
      </c>
      <c r="H119" s="87">
        <f t="shared" si="3"/>
        <v>0.90817750488417526</v>
      </c>
      <c r="I119" s="86">
        <v>122</v>
      </c>
      <c r="J119" s="86">
        <v>3132</v>
      </c>
      <c r="K119" s="78" t="str">
        <f>IF(VLOOKUP(A119,'חישוב בזב'!$I$2:$K$188,3,FALSE)=FALSE,"No","Yes")</f>
        <v>No</v>
      </c>
      <c r="L119" s="78"/>
      <c r="M119" s="78"/>
    </row>
    <row r="120" spans="1:13" hidden="1" x14ac:dyDescent="0.35">
      <c r="A120" s="86" t="s">
        <v>2564</v>
      </c>
      <c r="B120" s="86">
        <v>23255</v>
      </c>
      <c r="C120" s="86">
        <v>11143</v>
      </c>
      <c r="D120" s="87">
        <f t="shared" si="2"/>
        <v>0.47916577080197809</v>
      </c>
      <c r="E120" s="86">
        <v>385</v>
      </c>
      <c r="F120" s="86">
        <v>10758</v>
      </c>
      <c r="G120" s="86">
        <v>11147</v>
      </c>
      <c r="H120" s="87">
        <f t="shared" si="3"/>
        <v>0.47933777682218875</v>
      </c>
      <c r="I120" s="86">
        <v>498</v>
      </c>
      <c r="J120" s="86">
        <v>10649</v>
      </c>
      <c r="K120" s="78" t="str">
        <f>IF(VLOOKUP(A120,'חישוב בזב'!$I$2:$K$188,3,FALSE)=FALSE,"No","Yes")</f>
        <v>No</v>
      </c>
      <c r="L120" s="78"/>
      <c r="M120" s="78"/>
    </row>
    <row r="121" spans="1:13" hidden="1" x14ac:dyDescent="0.35">
      <c r="A121" s="86" t="s">
        <v>2580</v>
      </c>
      <c r="B121" s="86">
        <v>4585</v>
      </c>
      <c r="C121" s="86">
        <v>3003</v>
      </c>
      <c r="D121" s="87">
        <f t="shared" si="2"/>
        <v>0.65496183206106873</v>
      </c>
      <c r="E121" s="86">
        <v>48</v>
      </c>
      <c r="F121" s="86">
        <v>2955</v>
      </c>
      <c r="G121" s="86">
        <v>3003</v>
      </c>
      <c r="H121" s="87">
        <f t="shared" si="3"/>
        <v>0.65496183206106873</v>
      </c>
      <c r="I121" s="86">
        <v>55</v>
      </c>
      <c r="J121" s="86">
        <v>2948</v>
      </c>
      <c r="K121" s="78" t="str">
        <f>IF(VLOOKUP(A121,'חישוב בזב'!$I$2:$K$188,3,FALSE)=FALSE,"No","Yes")</f>
        <v>No</v>
      </c>
      <c r="L121" s="78"/>
      <c r="M121" s="78"/>
    </row>
    <row r="122" spans="1:13" x14ac:dyDescent="0.35">
      <c r="A122" s="86" t="s">
        <v>53</v>
      </c>
      <c r="B122" s="86">
        <v>159421</v>
      </c>
      <c r="C122" s="86">
        <v>77921</v>
      </c>
      <c r="D122" s="87">
        <f t="shared" si="2"/>
        <v>0.488775004547707</v>
      </c>
      <c r="E122" s="86">
        <v>2084</v>
      </c>
      <c r="F122" s="86">
        <v>75837</v>
      </c>
      <c r="G122" s="86">
        <v>77870</v>
      </c>
      <c r="H122" s="87">
        <f t="shared" si="3"/>
        <v>0.48845509688184119</v>
      </c>
      <c r="I122" s="86">
        <v>3867</v>
      </c>
      <c r="J122" s="86">
        <v>74003</v>
      </c>
      <c r="K122" s="78" t="str">
        <f>IF(VLOOKUP(A122,'חישוב בזב'!$I$2:$K$188,3,FALSE)=FALSE,"No","Yes")</f>
        <v>Yes</v>
      </c>
      <c r="L122" s="100">
        <v>2</v>
      </c>
    </row>
    <row r="123" spans="1:13" x14ac:dyDescent="0.35">
      <c r="A123" s="86" t="s">
        <v>54</v>
      </c>
      <c r="B123" s="86">
        <v>20870</v>
      </c>
      <c r="C123" s="86">
        <v>13976</v>
      </c>
      <c r="D123" s="87">
        <f t="shared" si="2"/>
        <v>0.66966938188787739</v>
      </c>
      <c r="E123" s="86">
        <v>408</v>
      </c>
      <c r="F123" s="86">
        <v>13568</v>
      </c>
      <c r="G123" s="86">
        <v>13964</v>
      </c>
      <c r="H123" s="87">
        <f t="shared" si="3"/>
        <v>0.66909439386679448</v>
      </c>
      <c r="I123" s="86">
        <v>539</v>
      </c>
      <c r="J123" s="86">
        <v>13425</v>
      </c>
      <c r="K123" s="78" t="str">
        <f>IF(VLOOKUP(A123,'חישוב בזב'!$I$2:$K$188,3,FALSE)=FALSE,"No","Yes")</f>
        <v>Yes</v>
      </c>
      <c r="L123" s="100">
        <v>0</v>
      </c>
    </row>
    <row r="124" spans="1:13" hidden="1" x14ac:dyDescent="0.35">
      <c r="A124" s="86" t="s">
        <v>2633</v>
      </c>
      <c r="B124" s="86">
        <v>10936</v>
      </c>
      <c r="C124" s="86">
        <v>7432</v>
      </c>
      <c r="D124" s="87">
        <f t="shared" si="2"/>
        <v>0.67959034381858086</v>
      </c>
      <c r="E124" s="86">
        <v>148</v>
      </c>
      <c r="F124" s="86">
        <v>7284</v>
      </c>
      <c r="G124" s="86">
        <v>7432</v>
      </c>
      <c r="H124" s="87">
        <f t="shared" si="3"/>
        <v>0.67959034381858086</v>
      </c>
      <c r="I124" s="86">
        <v>198</v>
      </c>
      <c r="J124" s="86">
        <v>7234</v>
      </c>
      <c r="K124" s="78" t="str">
        <f>IF(VLOOKUP(A124,'חישוב בזב'!$I$2:$K$188,3,FALSE)=FALSE,"No","Yes")</f>
        <v>No</v>
      </c>
      <c r="L124" s="78"/>
      <c r="M124" s="78"/>
    </row>
    <row r="125" spans="1:13" x14ac:dyDescent="0.35">
      <c r="A125" s="86" t="s">
        <v>55</v>
      </c>
      <c r="B125" s="86">
        <v>10407</v>
      </c>
      <c r="C125" s="86">
        <v>9132</v>
      </c>
      <c r="D125" s="87">
        <f t="shared" si="2"/>
        <v>0.87748630729316801</v>
      </c>
      <c r="E125" s="86">
        <v>311</v>
      </c>
      <c r="F125" s="86">
        <v>8821</v>
      </c>
      <c r="G125" s="86">
        <v>9133</v>
      </c>
      <c r="H125" s="87">
        <f t="shared" si="3"/>
        <v>0.87758239646391856</v>
      </c>
      <c r="I125" s="86">
        <v>313</v>
      </c>
      <c r="J125" s="86">
        <v>8820</v>
      </c>
      <c r="K125" s="78" t="str">
        <f>IF(VLOOKUP(A125,'חישוב בזב'!$I$2:$K$188,3,FALSE)=FALSE,"No","Yes")</f>
        <v>Yes</v>
      </c>
      <c r="L125" s="100">
        <v>0</v>
      </c>
    </row>
    <row r="126" spans="1:13" hidden="1" x14ac:dyDescent="0.35">
      <c r="A126" s="86" t="s">
        <v>2663</v>
      </c>
      <c r="B126" s="86">
        <v>5516</v>
      </c>
      <c r="C126" s="86">
        <v>2738</v>
      </c>
      <c r="D126" s="87">
        <f t="shared" si="2"/>
        <v>0.49637418419144308</v>
      </c>
      <c r="E126" s="86">
        <v>100</v>
      </c>
      <c r="F126" s="86">
        <v>2638</v>
      </c>
      <c r="G126" s="86">
        <v>2738</v>
      </c>
      <c r="H126" s="87">
        <f t="shared" si="3"/>
        <v>0.49637418419144308</v>
      </c>
      <c r="I126" s="86">
        <v>189</v>
      </c>
      <c r="J126" s="86">
        <v>2549</v>
      </c>
      <c r="K126" s="78" t="str">
        <f>IF(VLOOKUP(A126,'חישוב בזב'!$I$2:$K$188,3,FALSE)=FALSE,"No","Yes")</f>
        <v>No</v>
      </c>
      <c r="L126" s="78"/>
      <c r="M126" s="78"/>
    </row>
    <row r="127" spans="1:13" x14ac:dyDescent="0.35">
      <c r="A127" s="86" t="s">
        <v>2676</v>
      </c>
      <c r="B127" s="86">
        <v>23872</v>
      </c>
      <c r="C127" s="86">
        <v>14027</v>
      </c>
      <c r="D127" s="87">
        <f t="shared" si="2"/>
        <v>0.58759215817694366</v>
      </c>
      <c r="E127" s="86">
        <v>342</v>
      </c>
      <c r="F127" s="86">
        <v>13685</v>
      </c>
      <c r="G127" s="86">
        <v>14045</v>
      </c>
      <c r="H127" s="87">
        <f t="shared" si="3"/>
        <v>0.58834617962466484</v>
      </c>
      <c r="I127" s="86">
        <v>351</v>
      </c>
      <c r="J127" s="86">
        <v>13694</v>
      </c>
      <c r="K127" s="78" t="str">
        <f>IF(VLOOKUP(A127,'חישוב בזב'!$I$2:$K$188,3,FALSE)=FALSE,"No","Yes")</f>
        <v>Yes</v>
      </c>
      <c r="L127" s="100">
        <v>2</v>
      </c>
    </row>
    <row r="128" spans="1:13" hidden="1" x14ac:dyDescent="0.35">
      <c r="A128" s="86" t="s">
        <v>2690</v>
      </c>
      <c r="B128" s="86">
        <v>4131</v>
      </c>
      <c r="C128" s="86">
        <v>2789</v>
      </c>
      <c r="D128" s="87">
        <f t="shared" si="2"/>
        <v>0.67513919147906076</v>
      </c>
      <c r="E128" s="86">
        <v>56</v>
      </c>
      <c r="F128" s="86">
        <v>2733</v>
      </c>
      <c r="G128" s="86">
        <v>2787</v>
      </c>
      <c r="H128" s="87">
        <f t="shared" si="3"/>
        <v>0.67465504720406677</v>
      </c>
      <c r="I128" s="86">
        <v>78</v>
      </c>
      <c r="J128" s="86">
        <v>2709</v>
      </c>
      <c r="K128" s="78" t="str">
        <f>IF(VLOOKUP(A128,'חישוב בזב'!$I$2:$K$188,3,FALSE)=FALSE,"No","Yes")</f>
        <v>No</v>
      </c>
      <c r="L128" s="78"/>
      <c r="M128" s="78"/>
    </row>
    <row r="129" spans="1:13" x14ac:dyDescent="0.35">
      <c r="A129" s="86" t="s">
        <v>2698</v>
      </c>
      <c r="B129" s="86">
        <v>43085</v>
      </c>
      <c r="C129" s="86">
        <v>25180</v>
      </c>
      <c r="D129" s="87">
        <f t="shared" si="2"/>
        <v>0.58442613438551705</v>
      </c>
      <c r="E129" s="86">
        <v>750</v>
      </c>
      <c r="F129" s="86">
        <v>24430</v>
      </c>
      <c r="G129" s="86">
        <v>25183</v>
      </c>
      <c r="H129" s="87">
        <f t="shared" si="3"/>
        <v>0.58449576418707205</v>
      </c>
      <c r="I129" s="86">
        <v>994</v>
      </c>
      <c r="J129" s="86">
        <v>24189</v>
      </c>
      <c r="K129" s="78" t="str">
        <f>IF(VLOOKUP(A129,'חישוב בזב'!$I$2:$K$188,3,FALSE)=FALSE,"No","Yes")</f>
        <v>Yes</v>
      </c>
      <c r="L129" s="100">
        <v>5</v>
      </c>
    </row>
    <row r="130" spans="1:13" x14ac:dyDescent="0.35">
      <c r="A130" s="86" t="s">
        <v>2707</v>
      </c>
      <c r="B130" s="86">
        <v>33640</v>
      </c>
      <c r="C130" s="86">
        <v>17061</v>
      </c>
      <c r="D130" s="87">
        <f t="shared" si="2"/>
        <v>0.50716409036860877</v>
      </c>
      <c r="E130" s="86">
        <v>481</v>
      </c>
      <c r="F130" s="86">
        <v>16580</v>
      </c>
      <c r="G130" s="86">
        <v>17076</v>
      </c>
      <c r="H130" s="87">
        <f t="shared" si="3"/>
        <v>0.50760998810939362</v>
      </c>
      <c r="I130" s="86">
        <v>716</v>
      </c>
      <c r="J130" s="86">
        <v>16360</v>
      </c>
      <c r="K130" s="78" t="str">
        <f>IF(VLOOKUP(A130,'חישוב בזב'!$I$2:$K$188,3,FALSE)=FALSE,"No","Yes")</f>
        <v>Yes</v>
      </c>
      <c r="L130" s="100">
        <v>4</v>
      </c>
      <c r="M130" s="100">
        <v>1</v>
      </c>
    </row>
    <row r="131" spans="1:13" x14ac:dyDescent="0.35">
      <c r="A131" s="86" t="s">
        <v>2719</v>
      </c>
      <c r="B131" s="86">
        <v>38481</v>
      </c>
      <c r="C131" s="86">
        <v>22638</v>
      </c>
      <c r="D131" s="87">
        <f t="shared" si="2"/>
        <v>0.58829032509550172</v>
      </c>
      <c r="E131" s="86">
        <v>658</v>
      </c>
      <c r="F131" s="86">
        <v>21980</v>
      </c>
      <c r="G131" s="86">
        <v>22641</v>
      </c>
      <c r="H131" s="87">
        <f t="shared" si="3"/>
        <v>0.58836828564746235</v>
      </c>
      <c r="I131" s="86">
        <v>970</v>
      </c>
      <c r="J131" s="86">
        <v>21671</v>
      </c>
      <c r="K131" s="78" t="str">
        <f>IF(VLOOKUP(A131,'חישוב בזב'!$I$2:$K$188,3,FALSE)=FALSE,"No","Yes")</f>
        <v>Yes</v>
      </c>
      <c r="L131" s="100">
        <v>2</v>
      </c>
    </row>
    <row r="132" spans="1:13" hidden="1" x14ac:dyDescent="0.35">
      <c r="A132" s="86" t="s">
        <v>2735</v>
      </c>
      <c r="B132" s="86">
        <v>12629</v>
      </c>
      <c r="C132" s="86">
        <v>6706</v>
      </c>
      <c r="D132" s="87">
        <f t="shared" ref="D132:D163" si="4">(C132/B132)</f>
        <v>0.53100007918283321</v>
      </c>
      <c r="E132" s="86">
        <v>175</v>
      </c>
      <c r="F132" s="86">
        <v>6531</v>
      </c>
      <c r="G132" s="86">
        <v>6705</v>
      </c>
      <c r="H132" s="87">
        <f t="shared" ref="H132:H161" si="5">(G132/B132)</f>
        <v>0.53092089634967143</v>
      </c>
      <c r="I132" s="86">
        <v>284</v>
      </c>
      <c r="J132" s="86">
        <v>6421</v>
      </c>
      <c r="K132" s="78" t="str">
        <f>IF(VLOOKUP(A132,'חישוב בזב'!$I$2:$K$188,3,FALSE)=FALSE,"No","Yes")</f>
        <v>No</v>
      </c>
      <c r="L132" s="78"/>
      <c r="M132" s="78"/>
    </row>
    <row r="133" spans="1:13" x14ac:dyDescent="0.35">
      <c r="A133" s="86" t="s">
        <v>2747</v>
      </c>
      <c r="B133" s="86">
        <v>35960</v>
      </c>
      <c r="C133" s="86">
        <v>17241</v>
      </c>
      <c r="D133" s="87">
        <f t="shared" si="4"/>
        <v>0.47944938820912125</v>
      </c>
      <c r="E133" s="86">
        <v>563</v>
      </c>
      <c r="F133" s="86">
        <v>16678</v>
      </c>
      <c r="G133" s="86">
        <v>17280</v>
      </c>
      <c r="H133" s="87">
        <f t="shared" si="5"/>
        <v>0.48053392658509453</v>
      </c>
      <c r="I133" s="86">
        <v>938</v>
      </c>
      <c r="J133" s="86">
        <v>16342</v>
      </c>
      <c r="K133" s="78" t="str">
        <f>IF(VLOOKUP(A133,'חישוב בזב'!$I$2:$K$188,3,FALSE)=FALSE,"No","Yes")</f>
        <v>Yes</v>
      </c>
      <c r="L133" s="100">
        <v>1</v>
      </c>
    </row>
    <row r="134" spans="1:13" x14ac:dyDescent="0.35">
      <c r="A134" s="86" t="s">
        <v>2762</v>
      </c>
      <c r="B134" s="86">
        <v>35120</v>
      </c>
      <c r="C134" s="86">
        <v>17524</v>
      </c>
      <c r="D134" s="87">
        <f t="shared" si="4"/>
        <v>0.49897494305239182</v>
      </c>
      <c r="E134" s="86">
        <v>652</v>
      </c>
      <c r="F134" s="86">
        <v>16872</v>
      </c>
      <c r="G134" s="86">
        <v>17526</v>
      </c>
      <c r="H134" s="87">
        <f t="shared" si="5"/>
        <v>0.49903189066059228</v>
      </c>
      <c r="I134" s="86">
        <v>654</v>
      </c>
      <c r="J134" s="86">
        <v>16872</v>
      </c>
      <c r="K134" s="78" t="str">
        <f>IF(VLOOKUP(A134,'חישוב בזב'!$I$2:$K$188,3,FALSE)=FALSE,"No","Yes")</f>
        <v>Yes</v>
      </c>
      <c r="L134" s="100">
        <v>1</v>
      </c>
    </row>
    <row r="135" spans="1:13" x14ac:dyDescent="0.35">
      <c r="A135" s="86" t="s">
        <v>2769</v>
      </c>
      <c r="B135" s="86">
        <v>15568</v>
      </c>
      <c r="C135" s="86">
        <v>10206</v>
      </c>
      <c r="D135" s="87">
        <f t="shared" si="4"/>
        <v>0.65557553956834536</v>
      </c>
      <c r="E135" s="86">
        <v>251</v>
      </c>
      <c r="F135" s="86">
        <v>9955</v>
      </c>
      <c r="G135" s="86">
        <v>10203</v>
      </c>
      <c r="H135" s="87">
        <f t="shared" si="5"/>
        <v>0.65538283658787255</v>
      </c>
      <c r="I135" s="86">
        <v>999</v>
      </c>
      <c r="J135" s="86">
        <v>9204</v>
      </c>
      <c r="K135" s="78" t="str">
        <f>IF(VLOOKUP(A135,'חישוב בזב'!$I$2:$K$188,3,FALSE)=FALSE,"No","Yes")</f>
        <v>Yes</v>
      </c>
      <c r="L135" s="100">
        <v>1</v>
      </c>
    </row>
    <row r="136" spans="1:13" hidden="1" x14ac:dyDescent="0.35">
      <c r="A136" s="86" t="s">
        <v>2784</v>
      </c>
      <c r="B136" s="86">
        <v>7539</v>
      </c>
      <c r="C136" s="86">
        <v>5369</v>
      </c>
      <c r="D136" s="87">
        <f t="shared" si="4"/>
        <v>0.71216341689879292</v>
      </c>
      <c r="E136" s="86">
        <v>224</v>
      </c>
      <c r="F136" s="86">
        <v>5145</v>
      </c>
      <c r="G136" s="86">
        <v>5376</v>
      </c>
      <c r="H136" s="87">
        <f t="shared" si="5"/>
        <v>0.71309192200557103</v>
      </c>
      <c r="I136" s="86">
        <v>247</v>
      </c>
      <c r="J136" s="86">
        <v>5129</v>
      </c>
      <c r="K136" s="78" t="str">
        <f>IF(VLOOKUP(A136,'חישוב בזב'!$I$2:$K$188,3,FALSE)=FALSE,"No","Yes")</f>
        <v>No</v>
      </c>
      <c r="L136" s="78"/>
      <c r="M136" s="78"/>
    </row>
    <row r="137" spans="1:13" x14ac:dyDescent="0.35">
      <c r="A137" s="86" t="s">
        <v>2803</v>
      </c>
      <c r="B137" s="86">
        <v>18462</v>
      </c>
      <c r="C137" s="86">
        <v>11835</v>
      </c>
      <c r="D137" s="87">
        <f t="shared" si="4"/>
        <v>0.64104647383815405</v>
      </c>
      <c r="E137" s="86">
        <v>311</v>
      </c>
      <c r="F137" s="86">
        <v>11524</v>
      </c>
      <c r="G137" s="86">
        <v>11834</v>
      </c>
      <c r="H137" s="87">
        <f t="shared" si="5"/>
        <v>0.64099230852562017</v>
      </c>
      <c r="I137" s="86">
        <v>480</v>
      </c>
      <c r="J137" s="86">
        <v>11354</v>
      </c>
      <c r="K137" s="78" t="str">
        <f>IF(VLOOKUP(A137,'חישוב בזב'!$I$2:$K$188,3,FALSE)=FALSE,"No","Yes")</f>
        <v>Yes</v>
      </c>
      <c r="L137" s="100">
        <v>3</v>
      </c>
    </row>
    <row r="138" spans="1:13" hidden="1" x14ac:dyDescent="0.35">
      <c r="A138" s="86" t="s">
        <v>2817</v>
      </c>
      <c r="B138" s="86">
        <v>4690</v>
      </c>
      <c r="C138" s="86">
        <v>3413</v>
      </c>
      <c r="D138" s="87">
        <f t="shared" si="4"/>
        <v>0.7277185501066098</v>
      </c>
      <c r="E138" s="86">
        <v>69</v>
      </c>
      <c r="F138" s="86">
        <v>3344</v>
      </c>
      <c r="G138" s="86">
        <v>3412</v>
      </c>
      <c r="H138" s="87">
        <f t="shared" si="5"/>
        <v>0.72750533049040511</v>
      </c>
      <c r="I138" s="86">
        <v>72</v>
      </c>
      <c r="J138" s="86">
        <v>3340</v>
      </c>
      <c r="K138" s="78" t="str">
        <f>IF(VLOOKUP(A138,'חישוב בזב'!$I$2:$K$188,3,FALSE)=FALSE,"No","Yes")</f>
        <v>No</v>
      </c>
      <c r="L138" s="78"/>
      <c r="M138" s="78"/>
    </row>
    <row r="139" spans="1:13" hidden="1" x14ac:dyDescent="0.35">
      <c r="A139" s="86" t="s">
        <v>2825</v>
      </c>
      <c r="B139" s="86">
        <v>5517</v>
      </c>
      <c r="C139" s="86">
        <v>4387</v>
      </c>
      <c r="D139" s="87">
        <f t="shared" si="4"/>
        <v>0.79517853906108393</v>
      </c>
      <c r="E139" s="86">
        <v>233</v>
      </c>
      <c r="F139" s="86">
        <v>4154</v>
      </c>
      <c r="G139" s="86">
        <v>4386</v>
      </c>
      <c r="H139" s="87">
        <f t="shared" si="5"/>
        <v>0.7949972811310495</v>
      </c>
      <c r="I139" s="86">
        <v>656</v>
      </c>
      <c r="J139" s="86">
        <v>3730</v>
      </c>
      <c r="K139" s="78" t="str">
        <f>IF(VLOOKUP(A139,'חישוב בזב'!$I$2:$K$188,3,FALSE)=FALSE,"No","Yes")</f>
        <v>No</v>
      </c>
      <c r="L139" s="78"/>
      <c r="M139" s="78"/>
    </row>
    <row r="140" spans="1:13" x14ac:dyDescent="0.35">
      <c r="A140" s="86" t="s">
        <v>64</v>
      </c>
      <c r="B140" s="86">
        <v>26786</v>
      </c>
      <c r="C140" s="86">
        <v>17515</v>
      </c>
      <c r="D140" s="87">
        <f t="shared" si="4"/>
        <v>0.65388635854550881</v>
      </c>
      <c r="E140" s="86">
        <v>414</v>
      </c>
      <c r="F140" s="86">
        <v>17101</v>
      </c>
      <c r="G140" s="86">
        <v>17515</v>
      </c>
      <c r="H140" s="87">
        <f t="shared" si="5"/>
        <v>0.65388635854550881</v>
      </c>
      <c r="I140" s="86">
        <v>706</v>
      </c>
      <c r="J140" s="86">
        <v>16809</v>
      </c>
      <c r="K140" s="78" t="str">
        <f>IF(VLOOKUP(A140,'חישוב בזב'!$I$2:$K$188,3,FALSE)=FALSE,"No","Yes")</f>
        <v>Yes</v>
      </c>
      <c r="L140" s="100">
        <v>3</v>
      </c>
    </row>
    <row r="141" spans="1:13" hidden="1" x14ac:dyDescent="0.35">
      <c r="A141" s="86" t="s">
        <v>2854</v>
      </c>
      <c r="B141" s="86">
        <v>2039</v>
      </c>
      <c r="C141" s="86">
        <v>1365</v>
      </c>
      <c r="D141" s="87">
        <f t="shared" si="4"/>
        <v>0.66944580676802357</v>
      </c>
      <c r="E141" s="86">
        <v>29</v>
      </c>
      <c r="F141" s="86">
        <v>1336</v>
      </c>
      <c r="G141" s="86">
        <v>1363</v>
      </c>
      <c r="H141" s="87">
        <f t="shared" si="5"/>
        <v>0.66846493379107408</v>
      </c>
      <c r="I141" s="86">
        <v>95</v>
      </c>
      <c r="J141" s="86">
        <v>1268</v>
      </c>
      <c r="K141" s="78" t="str">
        <f>IF(VLOOKUP(A141,'חישוב בזב'!$I$2:$K$188,3,FALSE)=FALSE,"No","Yes")</f>
        <v>No</v>
      </c>
      <c r="L141" s="78"/>
      <c r="M141" s="78"/>
    </row>
    <row r="142" spans="1:13" x14ac:dyDescent="0.35">
      <c r="A142" s="86" t="s">
        <v>65</v>
      </c>
      <c r="B142" s="86">
        <v>187665</v>
      </c>
      <c r="C142" s="86">
        <v>85716</v>
      </c>
      <c r="D142" s="87">
        <f t="shared" si="4"/>
        <v>0.45675005994724643</v>
      </c>
      <c r="E142" s="86">
        <v>2096</v>
      </c>
      <c r="F142" s="86">
        <v>83620</v>
      </c>
      <c r="G142" s="86">
        <v>85720</v>
      </c>
      <c r="H142" s="87">
        <f t="shared" si="5"/>
        <v>0.45677137452375244</v>
      </c>
      <c r="I142" s="86">
        <v>4612</v>
      </c>
      <c r="J142" s="86">
        <v>81108</v>
      </c>
      <c r="K142" s="78" t="str">
        <f>IF(VLOOKUP(A142,'חישוב בזב'!$I$2:$K$188,3,FALSE)=FALSE,"No","Yes")</f>
        <v>Yes</v>
      </c>
      <c r="L142" s="100">
        <v>2</v>
      </c>
    </row>
    <row r="143" spans="1:13" x14ac:dyDescent="0.35">
      <c r="A143" s="86" t="s">
        <v>66</v>
      </c>
      <c r="B143" s="86">
        <v>20570</v>
      </c>
      <c r="C143" s="86">
        <v>18730</v>
      </c>
      <c r="D143" s="87">
        <f t="shared" si="4"/>
        <v>0.91054934370442386</v>
      </c>
      <c r="E143" s="86">
        <v>331</v>
      </c>
      <c r="F143" s="86">
        <v>18399</v>
      </c>
      <c r="G143" s="86">
        <v>18726</v>
      </c>
      <c r="H143" s="87">
        <f t="shared" si="5"/>
        <v>0.91035488575595525</v>
      </c>
      <c r="I143" s="86">
        <v>341</v>
      </c>
      <c r="J143" s="86">
        <v>18385</v>
      </c>
      <c r="K143" s="78" t="str">
        <f>IF(VLOOKUP(A143,'חישוב בזב'!$I$2:$K$188,3,FALSE)=FALSE,"No","Yes")</f>
        <v>Yes</v>
      </c>
      <c r="L143" s="100">
        <v>0</v>
      </c>
      <c r="M143" s="100">
        <v>1</v>
      </c>
    </row>
    <row r="144" spans="1:13" x14ac:dyDescent="0.35">
      <c r="A144" s="86" t="s">
        <v>67</v>
      </c>
      <c r="B144" s="86">
        <v>90393</v>
      </c>
      <c r="C144" s="86">
        <v>42147</v>
      </c>
      <c r="D144" s="87">
        <f t="shared" si="4"/>
        <v>0.4662639806179682</v>
      </c>
      <c r="E144" s="86">
        <v>940</v>
      </c>
      <c r="F144" s="86">
        <v>41207</v>
      </c>
      <c r="G144" s="86">
        <v>42143</v>
      </c>
      <c r="H144" s="87">
        <f t="shared" si="5"/>
        <v>0.4662197294038255</v>
      </c>
      <c r="I144" s="86">
        <v>1951</v>
      </c>
      <c r="J144" s="86">
        <v>40192</v>
      </c>
      <c r="K144" s="78" t="str">
        <f>IF(VLOOKUP(A144,'חישוב בזב'!$I$2:$K$188,3,FALSE)=FALSE,"No","Yes")</f>
        <v>Yes</v>
      </c>
      <c r="L144" s="100">
        <v>1</v>
      </c>
      <c r="M144" s="100">
        <v>1</v>
      </c>
    </row>
    <row r="145" spans="1:13" hidden="1" x14ac:dyDescent="0.35">
      <c r="A145" s="86" t="s">
        <v>2925</v>
      </c>
      <c r="B145" s="86">
        <v>8946</v>
      </c>
      <c r="C145" s="86">
        <v>7630</v>
      </c>
      <c r="D145" s="87">
        <f t="shared" si="4"/>
        <v>0.85289514866979654</v>
      </c>
      <c r="E145" s="86">
        <v>193</v>
      </c>
      <c r="F145" s="86">
        <v>7437</v>
      </c>
      <c r="G145" s="86">
        <v>7633</v>
      </c>
      <c r="H145" s="87">
        <f t="shared" si="5"/>
        <v>0.85323049407556451</v>
      </c>
      <c r="I145" s="86">
        <v>398</v>
      </c>
      <c r="J145" s="86">
        <v>7235</v>
      </c>
      <c r="K145" s="78" t="str">
        <f>IF(VLOOKUP(A145,'חישוב בזב'!$I$2:$K$188,3,FALSE)=FALSE,"No","Yes")</f>
        <v>No</v>
      </c>
      <c r="L145" s="78"/>
      <c r="M145" s="78"/>
    </row>
    <row r="146" spans="1:13" hidden="1" x14ac:dyDescent="0.35">
      <c r="A146" s="86" t="s">
        <v>2943</v>
      </c>
      <c r="B146" s="86">
        <v>4682</v>
      </c>
      <c r="C146" s="86">
        <v>3538</v>
      </c>
      <c r="D146" s="87">
        <f t="shared" si="4"/>
        <v>0.75565997436992738</v>
      </c>
      <c r="E146" s="86">
        <v>76</v>
      </c>
      <c r="F146" s="86">
        <v>3462</v>
      </c>
      <c r="G146" s="86">
        <v>3538</v>
      </c>
      <c r="H146" s="87">
        <f t="shared" si="5"/>
        <v>0.75565997436992738</v>
      </c>
      <c r="I146" s="86">
        <v>127</v>
      </c>
      <c r="J146" s="86">
        <v>3411</v>
      </c>
      <c r="K146" s="78" t="str">
        <f>IF(VLOOKUP(A146,'חישוב בזב'!$I$2:$K$188,3,FALSE)=FALSE,"No","Yes")</f>
        <v>No</v>
      </c>
      <c r="L146" s="78"/>
      <c r="M146" s="78"/>
    </row>
    <row r="147" spans="1:13" x14ac:dyDescent="0.35">
      <c r="A147" s="86" t="s">
        <v>68</v>
      </c>
      <c r="B147" s="86">
        <v>49920</v>
      </c>
      <c r="C147" s="86">
        <v>26687</v>
      </c>
      <c r="D147" s="87">
        <f t="shared" si="4"/>
        <v>0.53459535256410251</v>
      </c>
      <c r="E147" s="86">
        <v>845</v>
      </c>
      <c r="F147" s="86">
        <v>25842</v>
      </c>
      <c r="G147" s="86">
        <v>26668</v>
      </c>
      <c r="H147" s="87">
        <f t="shared" si="5"/>
        <v>0.53421474358974363</v>
      </c>
      <c r="I147" s="86">
        <v>1246</v>
      </c>
      <c r="J147" s="86">
        <v>25422</v>
      </c>
      <c r="K147" s="78" t="str">
        <f>IF(VLOOKUP(A147,'חישוב בזב'!$I$2:$K$188,3,FALSE)=FALSE,"No","Yes")</f>
        <v>Yes</v>
      </c>
      <c r="L147" s="100">
        <v>3</v>
      </c>
    </row>
    <row r="148" spans="1:13" x14ac:dyDescent="0.35">
      <c r="A148" s="86" t="s">
        <v>69</v>
      </c>
      <c r="B148" s="86">
        <v>122695</v>
      </c>
      <c r="C148" s="86">
        <v>46846</v>
      </c>
      <c r="D148" s="87">
        <f t="shared" si="4"/>
        <v>0.3818085496556502</v>
      </c>
      <c r="E148" s="86">
        <v>1369</v>
      </c>
      <c r="F148" s="86">
        <v>45477</v>
      </c>
      <c r="G148" s="86">
        <v>46848</v>
      </c>
      <c r="H148" s="87">
        <f t="shared" si="5"/>
        <v>0.38182485023839602</v>
      </c>
      <c r="I148" s="86">
        <v>3090</v>
      </c>
      <c r="J148" s="86">
        <v>43758</v>
      </c>
      <c r="K148" s="78" t="str">
        <f>IF(VLOOKUP(A148,'חישוב בזב'!$I$2:$K$188,3,FALSE)=FALSE,"No","Yes")</f>
        <v>Yes</v>
      </c>
      <c r="L148" s="100">
        <v>3</v>
      </c>
    </row>
    <row r="149" spans="1:13" x14ac:dyDescent="0.35">
      <c r="A149" s="86" t="s">
        <v>70</v>
      </c>
      <c r="B149" s="86">
        <v>33851</v>
      </c>
      <c r="C149" s="86">
        <v>17303</v>
      </c>
      <c r="D149" s="87">
        <f t="shared" si="4"/>
        <v>0.5111518123541402</v>
      </c>
      <c r="E149" s="86">
        <v>298</v>
      </c>
      <c r="F149" s="86">
        <v>17005</v>
      </c>
      <c r="G149" s="86">
        <v>17297</v>
      </c>
      <c r="H149" s="87">
        <f t="shared" si="5"/>
        <v>0.51097456500546512</v>
      </c>
      <c r="I149" s="86">
        <v>883</v>
      </c>
      <c r="J149" s="86">
        <v>16414</v>
      </c>
      <c r="K149" s="78" t="str">
        <f>IF(VLOOKUP(A149,'חישוב בזב'!$I$2:$K$188,3,FALSE)=FALSE,"No","Yes")</f>
        <v>Yes</v>
      </c>
      <c r="L149" s="100">
        <v>2</v>
      </c>
    </row>
    <row r="150" spans="1:13" hidden="1" x14ac:dyDescent="0.35">
      <c r="A150" s="86" t="s">
        <v>3183</v>
      </c>
      <c r="B150" s="86">
        <v>4515</v>
      </c>
      <c r="C150" s="86">
        <v>3192</v>
      </c>
      <c r="D150" s="87">
        <f t="shared" si="4"/>
        <v>0.7069767441860465</v>
      </c>
      <c r="E150" s="86">
        <v>77</v>
      </c>
      <c r="F150" s="86">
        <v>3115</v>
      </c>
      <c r="G150" s="86">
        <v>3192</v>
      </c>
      <c r="H150" s="87">
        <f t="shared" si="5"/>
        <v>0.7069767441860465</v>
      </c>
      <c r="I150" s="86">
        <v>48</v>
      </c>
      <c r="J150" s="86">
        <v>3144</v>
      </c>
      <c r="K150" s="78" t="s">
        <v>3190</v>
      </c>
    </row>
    <row r="151" spans="1:13" x14ac:dyDescent="0.35">
      <c r="A151" s="86" t="s">
        <v>71</v>
      </c>
      <c r="B151" s="86">
        <v>61721</v>
      </c>
      <c r="C151" s="86">
        <v>29111</v>
      </c>
      <c r="D151" s="87">
        <f t="shared" si="4"/>
        <v>0.4716547042335672</v>
      </c>
      <c r="E151" s="86">
        <v>424</v>
      </c>
      <c r="F151" s="86">
        <v>28687</v>
      </c>
      <c r="G151" s="86">
        <v>29097</v>
      </c>
      <c r="H151" s="87">
        <f t="shared" si="5"/>
        <v>0.47142787705967176</v>
      </c>
      <c r="I151" s="86">
        <v>1604</v>
      </c>
      <c r="J151" s="86">
        <v>27493</v>
      </c>
      <c r="K151" s="78" t="str">
        <f>IF(VLOOKUP(A151,'חישוב בזב'!$I$2:$K$188,3,FALSE)=FALSE,"No","Yes")</f>
        <v>Yes</v>
      </c>
      <c r="L151" s="100">
        <v>7</v>
      </c>
      <c r="M151" s="100">
        <v>1</v>
      </c>
    </row>
    <row r="152" spans="1:13" hidden="1" x14ac:dyDescent="0.35">
      <c r="A152" s="86" t="s">
        <v>3028</v>
      </c>
      <c r="B152" s="86">
        <v>3110</v>
      </c>
      <c r="C152" s="86">
        <v>2733</v>
      </c>
      <c r="D152" s="87">
        <f t="shared" si="4"/>
        <v>0.87877813504823155</v>
      </c>
      <c r="E152" s="86">
        <v>113</v>
      </c>
      <c r="F152" s="86">
        <v>2620</v>
      </c>
      <c r="G152" s="86">
        <v>2735</v>
      </c>
      <c r="H152" s="87">
        <f t="shared" si="5"/>
        <v>0.87942122186495175</v>
      </c>
      <c r="I152" s="86">
        <v>87</v>
      </c>
      <c r="J152" s="86">
        <v>2648</v>
      </c>
      <c r="K152" s="78" t="str">
        <f>IF(VLOOKUP(A152,'חישוב בזב'!$I$2:$K$188,3,FALSE)=FALSE,"No","Yes")</f>
        <v>No</v>
      </c>
      <c r="L152" s="78"/>
      <c r="M152" s="78"/>
    </row>
    <row r="153" spans="1:13" hidden="1" x14ac:dyDescent="0.35">
      <c r="A153" s="86" t="s">
        <v>3038</v>
      </c>
      <c r="B153" s="86">
        <v>3005</v>
      </c>
      <c r="C153" s="86">
        <v>2605</v>
      </c>
      <c r="D153" s="87">
        <f t="shared" si="4"/>
        <v>0.86688851913477538</v>
      </c>
      <c r="E153" s="86">
        <v>87</v>
      </c>
      <c r="F153" s="86">
        <v>2518</v>
      </c>
      <c r="G153" s="86">
        <v>2607</v>
      </c>
      <c r="H153" s="87">
        <f t="shared" si="5"/>
        <v>0.86755407653910155</v>
      </c>
      <c r="I153" s="86">
        <v>84</v>
      </c>
      <c r="J153" s="86">
        <v>2523</v>
      </c>
      <c r="K153" s="78" t="str">
        <f>IF(VLOOKUP(A153,'חישוב בזב'!$I$2:$K$188,3,FALSE)=FALSE,"No","Yes")</f>
        <v>No</v>
      </c>
      <c r="L153" s="78"/>
      <c r="M153" s="78"/>
    </row>
    <row r="154" spans="1:13" x14ac:dyDescent="0.35">
      <c r="A154" s="86" t="s">
        <v>72</v>
      </c>
      <c r="B154" s="86">
        <v>16370</v>
      </c>
      <c r="C154" s="86">
        <v>11478</v>
      </c>
      <c r="D154" s="87">
        <f t="shared" si="4"/>
        <v>0.70116065974343311</v>
      </c>
      <c r="E154" s="86">
        <v>302</v>
      </c>
      <c r="F154" s="86">
        <v>11176</v>
      </c>
      <c r="G154" s="86">
        <v>11478</v>
      </c>
      <c r="H154" s="87">
        <f t="shared" si="5"/>
        <v>0.70116065974343311</v>
      </c>
      <c r="I154" s="86">
        <v>376</v>
      </c>
      <c r="J154" s="86">
        <v>11102</v>
      </c>
      <c r="K154" s="78" t="str">
        <f>IF(VLOOKUP(A154,'חישוב בזב'!$I$2:$K$188,3,FALSE)=FALSE,"No","Yes")</f>
        <v>Yes</v>
      </c>
      <c r="L154" s="100">
        <v>1</v>
      </c>
    </row>
    <row r="155" spans="1:13" hidden="1" x14ac:dyDescent="0.35">
      <c r="A155" s="86" t="s">
        <v>3069</v>
      </c>
      <c r="B155" s="86">
        <v>11433</v>
      </c>
      <c r="C155" s="86">
        <v>8108</v>
      </c>
      <c r="D155" s="87">
        <f t="shared" si="4"/>
        <v>0.70917519461208778</v>
      </c>
      <c r="E155" s="86">
        <v>141</v>
      </c>
      <c r="F155" s="86">
        <v>7967</v>
      </c>
      <c r="G155" s="86">
        <v>8109</v>
      </c>
      <c r="H155" s="87">
        <f t="shared" si="5"/>
        <v>0.70926266071897137</v>
      </c>
      <c r="I155" s="86">
        <v>143</v>
      </c>
      <c r="J155" s="86">
        <v>7966</v>
      </c>
      <c r="K155" s="78" t="str">
        <f>IF(VLOOKUP(A155,'חישוב בזב'!$I$2:$K$188,3,FALSE)=FALSE,"No","Yes")</f>
        <v>No</v>
      </c>
      <c r="L155" s="78"/>
      <c r="M155" s="78"/>
    </row>
    <row r="156" spans="1:13" hidden="1" x14ac:dyDescent="0.35">
      <c r="A156" s="86" t="s">
        <v>3080</v>
      </c>
      <c r="B156" s="86">
        <v>4605</v>
      </c>
      <c r="C156" s="86">
        <v>3497</v>
      </c>
      <c r="D156" s="87">
        <f t="shared" si="4"/>
        <v>0.7593919652551574</v>
      </c>
      <c r="E156" s="86">
        <v>142</v>
      </c>
      <c r="F156" s="86">
        <v>3355</v>
      </c>
      <c r="G156" s="86">
        <v>3496</v>
      </c>
      <c r="H156" s="87">
        <f t="shared" si="5"/>
        <v>0.75917480998914222</v>
      </c>
      <c r="I156" s="86">
        <v>94</v>
      </c>
      <c r="J156" s="86">
        <v>3402</v>
      </c>
      <c r="K156" s="78" t="str">
        <f>IF(VLOOKUP(A156,'חישוב בזב'!$I$2:$K$188,3,FALSE)=FALSE,"No","Yes")</f>
        <v>No</v>
      </c>
      <c r="L156" s="78"/>
      <c r="M156" s="78"/>
    </row>
    <row r="157" spans="1:13" hidden="1" x14ac:dyDescent="0.35">
      <c r="A157" s="86" t="s">
        <v>3091</v>
      </c>
      <c r="B157" s="86">
        <v>3652</v>
      </c>
      <c r="C157" s="86">
        <v>3482</v>
      </c>
      <c r="D157" s="87">
        <f t="shared" si="4"/>
        <v>0.95345016429353779</v>
      </c>
      <c r="E157" s="86">
        <v>86</v>
      </c>
      <c r="F157" s="86">
        <v>3396</v>
      </c>
      <c r="G157" s="86">
        <v>3482</v>
      </c>
      <c r="H157" s="87">
        <f t="shared" si="5"/>
        <v>0.95345016429353779</v>
      </c>
      <c r="I157" s="86">
        <v>85</v>
      </c>
      <c r="J157" s="86">
        <v>3397</v>
      </c>
      <c r="K157" s="78" t="str">
        <f>IF(VLOOKUP(A157,'חישוב בזב'!$I$2:$K$188,3,FALSE)=FALSE,"No","Yes")</f>
        <v>No</v>
      </c>
      <c r="L157" s="78"/>
      <c r="M157" s="78"/>
    </row>
    <row r="158" spans="1:13" x14ac:dyDescent="0.35">
      <c r="A158" s="86" t="s">
        <v>73</v>
      </c>
      <c r="B158" s="86">
        <v>22369</v>
      </c>
      <c r="C158" s="86">
        <v>18775</v>
      </c>
      <c r="D158" s="87">
        <f t="shared" si="4"/>
        <v>0.83933121730966964</v>
      </c>
      <c r="E158" s="86">
        <v>397</v>
      </c>
      <c r="F158" s="86">
        <v>18378</v>
      </c>
      <c r="G158" s="86">
        <v>18777</v>
      </c>
      <c r="H158" s="87">
        <f t="shared" si="5"/>
        <v>0.83942062676024853</v>
      </c>
      <c r="I158" s="86">
        <v>640</v>
      </c>
      <c r="J158" s="86">
        <v>18137</v>
      </c>
      <c r="K158" s="78" t="str">
        <f>IF(VLOOKUP(A158,'חישוב בזב'!$I$2:$K$188,3,FALSE)=FALSE,"No","Yes")</f>
        <v>Yes</v>
      </c>
      <c r="L158" s="100">
        <v>0</v>
      </c>
    </row>
    <row r="159" spans="1:13" x14ac:dyDescent="0.35">
      <c r="A159" s="86" t="s">
        <v>3184</v>
      </c>
      <c r="B159" s="86">
        <v>399696</v>
      </c>
      <c r="C159" s="86">
        <v>142087</v>
      </c>
      <c r="D159" s="87">
        <f t="shared" si="4"/>
        <v>0.35548767062967856</v>
      </c>
      <c r="E159" s="86">
        <v>2792</v>
      </c>
      <c r="F159" s="86">
        <v>139295</v>
      </c>
      <c r="G159" s="86">
        <v>141920</v>
      </c>
      <c r="H159" s="87">
        <f t="shared" si="5"/>
        <v>0.35506985308834715</v>
      </c>
      <c r="I159" s="86">
        <v>8566</v>
      </c>
      <c r="J159" s="86">
        <v>133354</v>
      </c>
      <c r="K159" s="78" t="s">
        <v>3189</v>
      </c>
      <c r="L159" s="100">
        <v>7</v>
      </c>
    </row>
    <row r="160" spans="1:13" hidden="1" x14ac:dyDescent="0.35">
      <c r="A160" s="86" t="s">
        <v>3145</v>
      </c>
      <c r="B160" s="86">
        <v>6901</v>
      </c>
      <c r="C160" s="86">
        <v>5038</v>
      </c>
      <c r="D160" s="87">
        <f t="shared" si="4"/>
        <v>0.73003912476452693</v>
      </c>
      <c r="E160" s="86">
        <v>133</v>
      </c>
      <c r="F160" s="86">
        <v>4905</v>
      </c>
      <c r="G160" s="86">
        <v>5041</v>
      </c>
      <c r="H160" s="87">
        <f t="shared" si="5"/>
        <v>0.7304738443703811</v>
      </c>
      <c r="I160" s="86">
        <v>179</v>
      </c>
      <c r="J160" s="86">
        <v>4862</v>
      </c>
      <c r="K160" s="78" t="str">
        <f>IF(VLOOKUP(A160,'חישוב בזב'!$I$2:$K$188,3,FALSE)=FALSE,"No","Yes")</f>
        <v>No</v>
      </c>
      <c r="L160" s="78"/>
      <c r="M160" s="78"/>
    </row>
    <row r="161" spans="1:13" hidden="1" x14ac:dyDescent="0.35">
      <c r="A161" s="86" t="s">
        <v>3158</v>
      </c>
      <c r="B161" s="86">
        <v>6179</v>
      </c>
      <c r="C161" s="86">
        <v>4957</v>
      </c>
      <c r="D161" s="87">
        <f t="shared" si="4"/>
        <v>0.80223337109564652</v>
      </c>
      <c r="E161" s="86">
        <v>183</v>
      </c>
      <c r="F161" s="86">
        <v>4774</v>
      </c>
      <c r="G161" s="86">
        <v>4961</v>
      </c>
      <c r="H161" s="87">
        <f t="shared" si="5"/>
        <v>0.80288072503641361</v>
      </c>
      <c r="I161" s="86">
        <v>158</v>
      </c>
      <c r="J161" s="86">
        <v>4803</v>
      </c>
      <c r="K161" s="78" t="str">
        <f>IF(VLOOKUP(A161,'חישוב בזב'!$I$2:$K$188,3,FALSE)=FALSE,"No","Yes")</f>
        <v>No</v>
      </c>
      <c r="L161" s="78"/>
      <c r="M161" s="78"/>
    </row>
    <row r="162" spans="1:13" hidden="1" x14ac:dyDescent="0.35">
      <c r="A162" s="89"/>
      <c r="B162" s="89"/>
      <c r="C162" s="89"/>
      <c r="D162" s="90"/>
      <c r="E162" s="89"/>
      <c r="F162" s="89"/>
      <c r="G162" s="89"/>
      <c r="H162" s="90"/>
      <c r="I162" s="89"/>
      <c r="J162" s="89"/>
      <c r="L162" s="100">
        <f>SUBTOTAL(9,L6:L159)</f>
        <v>143</v>
      </c>
      <c r="M162" s="100">
        <f>SUBTOTAL(9,M6:M159)</f>
        <v>10</v>
      </c>
    </row>
    <row r="163" spans="1:13" ht="16" hidden="1" thickBot="1" x14ac:dyDescent="0.4">
      <c r="A163" s="91" t="s">
        <v>3185</v>
      </c>
      <c r="B163" s="91">
        <f>SUM(B3:B161)</f>
        <v>4734506</v>
      </c>
      <c r="C163" s="91">
        <f>SUM(C3:C161)</f>
        <v>2454871</v>
      </c>
      <c r="D163" s="92">
        <f t="shared" si="4"/>
        <v>0.51850626020961854</v>
      </c>
      <c r="E163" s="91">
        <f>SUM(E3:E161)</f>
        <v>63414</v>
      </c>
      <c r="F163" s="91">
        <f>SUM(F3:F161)</f>
        <v>2391457</v>
      </c>
      <c r="G163" s="91">
        <f>SUM(G3:G161)</f>
        <v>2454948</v>
      </c>
      <c r="H163" s="93">
        <f>(G163/B163)</f>
        <v>0.51852252378600849</v>
      </c>
      <c r="I163" s="91">
        <f>SUM(I3:I161)</f>
        <v>113711</v>
      </c>
      <c r="J163" s="91">
        <f>SUM(J3:J161)</f>
        <v>2341237</v>
      </c>
    </row>
    <row r="164" spans="1:13" x14ac:dyDescent="0.35">
      <c r="D164" s="94"/>
      <c r="H164" s="95"/>
    </row>
    <row r="165" spans="1:13" x14ac:dyDescent="0.35">
      <c r="H165" s="95"/>
    </row>
    <row r="166" spans="1:13" x14ac:dyDescent="0.35">
      <c r="A166" s="96" t="s">
        <v>3186</v>
      </c>
      <c r="B166" s="96"/>
      <c r="C166" s="96"/>
      <c r="D166" s="95"/>
    </row>
    <row r="167" spans="1:13" x14ac:dyDescent="0.35">
      <c r="A167" s="97" t="s">
        <v>14</v>
      </c>
      <c r="B167" s="97">
        <v>93469</v>
      </c>
      <c r="C167" s="97"/>
      <c r="D167" s="98">
        <f>(C167/B167)</f>
        <v>0</v>
      </c>
      <c r="E167" s="97"/>
      <c r="F167" s="97"/>
      <c r="G167" s="97"/>
      <c r="H167" s="98">
        <f>(G167/B167)</f>
        <v>0</v>
      </c>
      <c r="I167" s="97"/>
      <c r="J167" s="97"/>
      <c r="K167" s="99" t="s">
        <v>3189</v>
      </c>
      <c r="L167" s="100">
        <v>0</v>
      </c>
    </row>
    <row r="168" spans="1:13" x14ac:dyDescent="0.35">
      <c r="A168" s="97" t="s">
        <v>3187</v>
      </c>
      <c r="B168" s="97">
        <v>1734</v>
      </c>
      <c r="C168" s="97"/>
      <c r="D168" s="98">
        <f>(C168/B168)</f>
        <v>0</v>
      </c>
      <c r="E168" s="97"/>
      <c r="F168" s="97"/>
      <c r="G168" s="97"/>
      <c r="H168" s="98">
        <f>(G168/B168)</f>
        <v>0</v>
      </c>
      <c r="I168" s="97"/>
      <c r="J168" s="97"/>
      <c r="K168" s="99" t="s">
        <v>3190</v>
      </c>
    </row>
    <row r="169" spans="1:13" x14ac:dyDescent="0.35">
      <c r="A169" s="97" t="s">
        <v>38</v>
      </c>
      <c r="B169" s="97">
        <v>16321</v>
      </c>
      <c r="C169" s="97"/>
      <c r="D169" s="98">
        <f>(C169/B169)</f>
        <v>0</v>
      </c>
      <c r="E169" s="97"/>
      <c r="F169" s="97"/>
      <c r="G169" s="97"/>
      <c r="H169" s="98">
        <f>(G169/B169)</f>
        <v>0</v>
      </c>
      <c r="I169" s="97"/>
      <c r="J169" s="97"/>
      <c r="K169" s="99" t="s">
        <v>3190</v>
      </c>
    </row>
    <row r="170" spans="1:13" x14ac:dyDescent="0.35">
      <c r="A170" s="97" t="s">
        <v>3188</v>
      </c>
      <c r="B170" s="97">
        <v>1249</v>
      </c>
      <c r="C170" s="97"/>
      <c r="D170" s="98">
        <f>(C170/B170)</f>
        <v>0</v>
      </c>
      <c r="E170" s="97"/>
      <c r="F170" s="97"/>
      <c r="G170" s="97"/>
      <c r="H170" s="98">
        <f>(G170/B170)</f>
        <v>0</v>
      </c>
      <c r="I170" s="97"/>
      <c r="J170" s="97"/>
      <c r="K170" s="99" t="s">
        <v>3190</v>
      </c>
    </row>
    <row r="171" spans="1:13" x14ac:dyDescent="0.35">
      <c r="K171" s="99"/>
    </row>
  </sheetData>
  <autoFilter ref="A2:K163">
    <filterColumn colId="10">
      <filters>
        <filter val="Yes"/>
      </filters>
    </filterColumn>
  </autoFilter>
  <mergeCells count="2">
    <mergeCell ref="C1:F1"/>
    <mergeCell ref="G1:J1"/>
  </mergeCells>
  <pageMargins left="0.75" right="0.75" top="1" bottom="1" header="0.5" footer="0.5"/>
  <pageSetup paperSize="9" orientation="landscape" horizontalDpi="300" verticalDpi="300" r:id="rId1"/>
  <headerFooter alignWithMargins="0">
    <oddFooter>עמוד &amp;P מתוך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35"/>
  <sheetViews>
    <sheetView rightToLeft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16" sqref="A16:A35"/>
    </sheetView>
  </sheetViews>
  <sheetFormatPr defaultRowHeight="14" x14ac:dyDescent="0.3"/>
  <cols>
    <col min="2" max="2" width="31.1640625" bestFit="1" customWidth="1"/>
    <col min="3" max="3" width="9.25" style="22" bestFit="1" customWidth="1"/>
    <col min="4" max="4" width="5.83203125" style="22" bestFit="1" customWidth="1"/>
    <col min="5" max="5" width="7.4140625" style="22" bestFit="1" customWidth="1"/>
    <col min="6" max="6" width="8" style="22" bestFit="1" customWidth="1"/>
    <col min="7" max="7" width="5.1640625" style="22" bestFit="1" customWidth="1"/>
    <col min="8" max="8" width="5.4140625" style="22" bestFit="1" customWidth="1"/>
    <col min="9" max="9" width="14.4140625" style="22" bestFit="1" customWidth="1"/>
    <col min="10" max="11" width="6" style="22" bestFit="1" customWidth="1"/>
    <col min="12" max="12" width="11.83203125" style="22" bestFit="1" customWidth="1"/>
    <col min="13" max="13" width="7.25" style="22" bestFit="1" customWidth="1"/>
    <col min="14" max="14" width="6.58203125" style="22" bestFit="1" customWidth="1"/>
    <col min="15" max="15" width="7.25" style="22" bestFit="1" customWidth="1"/>
    <col min="16" max="16" width="14.4140625" style="22" bestFit="1" customWidth="1"/>
    <col min="17" max="18" width="5.75" style="22" bestFit="1" customWidth="1"/>
    <col min="19" max="19" width="8.25" style="22" bestFit="1" customWidth="1"/>
    <col min="20" max="20" width="5.75" style="22" bestFit="1" customWidth="1"/>
    <col min="21" max="21" width="4.4140625" style="22" bestFit="1" customWidth="1"/>
    <col min="22" max="22" width="6.58203125" style="22" bestFit="1" customWidth="1"/>
    <col min="23" max="23" width="5.75" style="22" bestFit="1" customWidth="1"/>
    <col min="24" max="24" width="4.1640625" style="22" bestFit="1" customWidth="1"/>
    <col min="25" max="25" width="5.75" style="22" bestFit="1" customWidth="1"/>
    <col min="26" max="26" width="4.83203125" style="22" bestFit="1" customWidth="1"/>
    <col min="27" max="27" width="4.4140625" style="22" bestFit="1" customWidth="1"/>
    <col min="28" max="29" width="4.58203125" style="22" bestFit="1" customWidth="1"/>
    <col min="30" max="30" width="7.1640625" style="22" bestFit="1" customWidth="1"/>
    <col min="31" max="31" width="4.25" style="22" bestFit="1" customWidth="1"/>
    <col min="32" max="33" width="4.58203125" style="22" bestFit="1" customWidth="1"/>
    <col min="34" max="34" width="7.75" style="22" bestFit="1" customWidth="1"/>
    <col min="35" max="35" width="5.1640625" style="22" bestFit="1" customWidth="1"/>
    <col min="36" max="36" width="5.83203125" style="22" bestFit="1" customWidth="1"/>
    <col min="37" max="37" width="6.83203125" style="22" bestFit="1" customWidth="1"/>
    <col min="38" max="38" width="4.83203125" style="22" bestFit="1" customWidth="1"/>
    <col min="39" max="39" width="4.58203125" style="22" bestFit="1" customWidth="1"/>
    <col min="40" max="40" width="7.58203125" style="22" bestFit="1" customWidth="1"/>
    <col min="41" max="41" width="12.25" style="22" bestFit="1" customWidth="1"/>
    <col min="42" max="42" width="12.83203125" style="22" bestFit="1" customWidth="1"/>
    <col min="43" max="43" width="12.25" style="22" bestFit="1" customWidth="1"/>
    <col min="44" max="44" width="11.4140625" style="22" bestFit="1" customWidth="1"/>
    <col min="45" max="45" width="5.25" style="22" bestFit="1" customWidth="1"/>
    <col min="46" max="46" width="6.25" style="22" bestFit="1" customWidth="1"/>
    <col min="47" max="47" width="5" style="22" bestFit="1" customWidth="1"/>
    <col min="48" max="48" width="8.58203125" style="22" bestFit="1" customWidth="1"/>
    <col min="49" max="49" width="5" style="22" bestFit="1" customWidth="1"/>
    <col min="50" max="50" width="5.75" style="22" bestFit="1" customWidth="1"/>
    <col min="51" max="51" width="6" style="22" bestFit="1" customWidth="1"/>
    <col min="52" max="53" width="5" style="22" bestFit="1" customWidth="1"/>
    <col min="54" max="54" width="5.1640625" style="22" bestFit="1" customWidth="1"/>
    <col min="55" max="55" width="4.4140625" style="22" bestFit="1" customWidth="1"/>
    <col min="56" max="56" width="7.25" style="22" bestFit="1" customWidth="1"/>
    <col min="57" max="57" width="4.4140625" style="22" bestFit="1" customWidth="1"/>
    <col min="58" max="58" width="5.1640625" style="22" bestFit="1" customWidth="1"/>
    <col min="59" max="59" width="7.75" style="22" bestFit="1" customWidth="1"/>
    <col min="60" max="60" width="8.4140625" style="22" bestFit="1" customWidth="1"/>
    <col min="61" max="61" width="10" style="22" bestFit="1" customWidth="1"/>
    <col min="62" max="62" width="7.1640625" style="22" bestFit="1" customWidth="1"/>
    <col min="63" max="63" width="6.75" style="22" bestFit="1" customWidth="1"/>
    <col min="64" max="65" width="7.83203125" style="22" bestFit="1" customWidth="1"/>
    <col min="66" max="66" width="37.75" style="22" bestFit="1" customWidth="1"/>
    <col min="67" max="67" width="7.1640625" style="22" bestFit="1" customWidth="1"/>
    <col min="68" max="68" width="8.25" style="22" bestFit="1" customWidth="1"/>
    <col min="69" max="69" width="5.4140625" style="22" bestFit="1" customWidth="1"/>
    <col min="70" max="70" width="6" style="22" bestFit="1" customWidth="1"/>
    <col min="71" max="71" width="5.4140625" style="22" bestFit="1" customWidth="1"/>
    <col min="72" max="72" width="6.83203125" style="22" bestFit="1" customWidth="1"/>
    <col min="73" max="73" width="8.25" style="22" bestFit="1" customWidth="1"/>
    <col min="74" max="75" width="5.4140625" style="22" bestFit="1" customWidth="1"/>
    <col min="76" max="76" width="5.83203125" style="22" bestFit="1" customWidth="1"/>
    <col min="77" max="77" width="9.75" style="22" bestFit="1" customWidth="1"/>
  </cols>
  <sheetData>
    <row r="1" spans="1:78" ht="14.5" thickBot="1" x14ac:dyDescent="0.35">
      <c r="A1" s="23"/>
      <c r="B1" s="24" t="s">
        <v>0</v>
      </c>
      <c r="C1" s="25" t="s">
        <v>1</v>
      </c>
      <c r="D1" s="25" t="s">
        <v>2</v>
      </c>
      <c r="E1" s="25" t="s">
        <v>3</v>
      </c>
      <c r="F1" s="25" t="s">
        <v>4</v>
      </c>
      <c r="G1" s="25" t="s">
        <v>5</v>
      </c>
      <c r="H1" s="25" t="s">
        <v>6</v>
      </c>
      <c r="I1" s="25" t="s">
        <v>7</v>
      </c>
      <c r="J1" s="25" t="s">
        <v>8</v>
      </c>
      <c r="K1" s="25" t="s">
        <v>9</v>
      </c>
      <c r="L1" s="25" t="s">
        <v>477</v>
      </c>
      <c r="M1" s="25" t="s">
        <v>10</v>
      </c>
      <c r="N1" s="25" t="s">
        <v>11</v>
      </c>
      <c r="O1" s="25" t="s">
        <v>12</v>
      </c>
      <c r="P1" s="25" t="s">
        <v>13</v>
      </c>
      <c r="Q1" s="25" t="s">
        <v>14</v>
      </c>
      <c r="R1" s="25" t="s">
        <v>15</v>
      </c>
      <c r="S1" s="25" t="s">
        <v>16</v>
      </c>
      <c r="T1" s="25" t="s">
        <v>17</v>
      </c>
      <c r="U1" s="25" t="s">
        <v>18</v>
      </c>
      <c r="V1" s="25" t="s">
        <v>19</v>
      </c>
      <c r="W1" s="25" t="s">
        <v>20</v>
      </c>
      <c r="X1" s="25" t="s">
        <v>21</v>
      </c>
      <c r="Y1" s="25" t="s">
        <v>22</v>
      </c>
      <c r="Z1" s="25" t="s">
        <v>23</v>
      </c>
      <c r="AA1" s="25" t="s">
        <v>24</v>
      </c>
      <c r="AB1" s="25" t="s">
        <v>25</v>
      </c>
      <c r="AC1" s="25" t="s">
        <v>26</v>
      </c>
      <c r="AD1" s="25" t="s">
        <v>27</v>
      </c>
      <c r="AE1" s="25" t="s">
        <v>28</v>
      </c>
      <c r="AF1" s="25" t="s">
        <v>29</v>
      </c>
      <c r="AG1" s="25" t="s">
        <v>30</v>
      </c>
      <c r="AH1" s="25" t="s">
        <v>31</v>
      </c>
      <c r="AI1" s="25" t="s">
        <v>32</v>
      </c>
      <c r="AJ1" s="25" t="s">
        <v>33</v>
      </c>
      <c r="AK1" s="25" t="s">
        <v>34</v>
      </c>
      <c r="AL1" s="25" t="s">
        <v>35</v>
      </c>
      <c r="AM1" s="25" t="s">
        <v>36</v>
      </c>
      <c r="AN1" s="25" t="s">
        <v>37</v>
      </c>
      <c r="AO1" s="25" t="s">
        <v>38</v>
      </c>
      <c r="AP1" s="25" t="s">
        <v>39</v>
      </c>
      <c r="AQ1" s="25" t="s">
        <v>40</v>
      </c>
      <c r="AR1" s="25" t="s">
        <v>41</v>
      </c>
      <c r="AS1" s="25" t="s">
        <v>42</v>
      </c>
      <c r="AT1" s="25" t="s">
        <v>43</v>
      </c>
      <c r="AU1" s="25" t="s">
        <v>44</v>
      </c>
      <c r="AV1" s="25" t="s">
        <v>45</v>
      </c>
      <c r="AW1" s="25" t="s">
        <v>46</v>
      </c>
      <c r="AX1" s="25" t="s">
        <v>47</v>
      </c>
      <c r="AY1" s="25" t="s">
        <v>48</v>
      </c>
      <c r="AZ1" s="25" t="s">
        <v>49</v>
      </c>
      <c r="BA1" s="25" t="s">
        <v>50</v>
      </c>
      <c r="BB1" s="25" t="s">
        <v>51</v>
      </c>
      <c r="BC1" s="25" t="s">
        <v>52</v>
      </c>
      <c r="BD1" s="25" t="s">
        <v>53</v>
      </c>
      <c r="BE1" s="25" t="s">
        <v>54</v>
      </c>
      <c r="BF1" s="25" t="s">
        <v>55</v>
      </c>
      <c r="BG1" s="25" t="s">
        <v>56</v>
      </c>
      <c r="BH1" s="25" t="s">
        <v>57</v>
      </c>
      <c r="BI1" s="25" t="s">
        <v>58</v>
      </c>
      <c r="BJ1" s="25" t="s">
        <v>59</v>
      </c>
      <c r="BK1" s="25" t="s">
        <v>60</v>
      </c>
      <c r="BL1" s="25" t="s">
        <v>61</v>
      </c>
      <c r="BM1" s="25" t="s">
        <v>62</v>
      </c>
      <c r="BN1" s="25" t="s">
        <v>63</v>
      </c>
      <c r="BO1" s="25" t="s">
        <v>64</v>
      </c>
      <c r="BP1" s="25" t="s">
        <v>65</v>
      </c>
      <c r="BQ1" s="25" t="s">
        <v>66</v>
      </c>
      <c r="BR1" s="25" t="s">
        <v>67</v>
      </c>
      <c r="BS1" s="25" t="s">
        <v>68</v>
      </c>
      <c r="BT1" s="25" t="s">
        <v>69</v>
      </c>
      <c r="BU1" s="25" t="s">
        <v>70</v>
      </c>
      <c r="BV1" s="25" t="s">
        <v>71</v>
      </c>
      <c r="BW1" s="25" t="s">
        <v>72</v>
      </c>
      <c r="BX1" s="25" t="s">
        <v>73</v>
      </c>
      <c r="BY1" s="26" t="s">
        <v>74</v>
      </c>
    </row>
    <row r="2" spans="1:78" x14ac:dyDescent="0.3">
      <c r="A2" s="129" t="s">
        <v>75</v>
      </c>
      <c r="B2" s="3" t="s">
        <v>76</v>
      </c>
      <c r="C2" s="27">
        <v>2710</v>
      </c>
      <c r="D2" s="27">
        <v>31</v>
      </c>
      <c r="E2" s="27">
        <v>2400</v>
      </c>
      <c r="F2" s="27">
        <v>1020</v>
      </c>
      <c r="G2" s="27">
        <v>2600</v>
      </c>
      <c r="H2" s="27">
        <v>1309</v>
      </c>
      <c r="I2" s="27">
        <v>3570</v>
      </c>
      <c r="J2" s="27">
        <v>70</v>
      </c>
      <c r="K2" s="27">
        <v>7100</v>
      </c>
      <c r="L2" s="28">
        <v>6000</v>
      </c>
      <c r="M2" s="27">
        <v>9000</v>
      </c>
      <c r="N2" s="27">
        <v>9200</v>
      </c>
      <c r="O2" s="27">
        <v>2610</v>
      </c>
      <c r="P2" s="27">
        <v>3780</v>
      </c>
      <c r="Q2" s="27">
        <v>6100</v>
      </c>
      <c r="R2" s="27">
        <v>6200</v>
      </c>
      <c r="S2" s="27">
        <v>681</v>
      </c>
      <c r="T2" s="27">
        <v>6300</v>
      </c>
      <c r="U2" s="27">
        <v>2200</v>
      </c>
      <c r="V2" s="27">
        <v>9700</v>
      </c>
      <c r="W2" s="27">
        <v>6400</v>
      </c>
      <c r="X2" s="27">
        <v>6500</v>
      </c>
      <c r="Y2" s="27">
        <v>6600</v>
      </c>
      <c r="Z2" s="27">
        <v>4000</v>
      </c>
      <c r="AA2" s="27">
        <v>6700</v>
      </c>
      <c r="AB2" s="27">
        <v>2730</v>
      </c>
      <c r="AC2" s="27">
        <v>2720</v>
      </c>
      <c r="AD2" s="27">
        <v>2100</v>
      </c>
      <c r="AE2" s="27">
        <v>8900</v>
      </c>
      <c r="AF2" s="27">
        <v>2660</v>
      </c>
      <c r="AG2" s="27">
        <v>9400</v>
      </c>
      <c r="AH2" s="27">
        <v>240</v>
      </c>
      <c r="AI2" s="27">
        <v>3000</v>
      </c>
      <c r="AJ2" s="27">
        <v>6900</v>
      </c>
      <c r="AK2" s="27">
        <v>634</v>
      </c>
      <c r="AL2" s="27">
        <v>1139</v>
      </c>
      <c r="AM2" s="27">
        <v>7000</v>
      </c>
      <c r="AN2" s="27">
        <v>874</v>
      </c>
      <c r="AO2" s="27">
        <v>3797</v>
      </c>
      <c r="AP2" s="27">
        <v>1200</v>
      </c>
      <c r="AQ2" s="27">
        <v>3616</v>
      </c>
      <c r="AR2" s="27">
        <v>1063</v>
      </c>
      <c r="AS2" s="27">
        <v>9100</v>
      </c>
      <c r="AT2" s="27">
        <v>7200</v>
      </c>
      <c r="AU2" s="27">
        <v>7300</v>
      </c>
      <c r="AV2" s="27">
        <v>1061</v>
      </c>
      <c r="AW2" s="27">
        <v>2500</v>
      </c>
      <c r="AX2" s="27">
        <v>246</v>
      </c>
      <c r="AY2" s="27">
        <v>7400</v>
      </c>
      <c r="AZ2" s="27">
        <v>7500</v>
      </c>
      <c r="BA2" s="29">
        <v>7600</v>
      </c>
      <c r="BB2" s="27">
        <v>7700</v>
      </c>
      <c r="BC2" s="27">
        <v>2560</v>
      </c>
      <c r="BD2" s="27">
        <v>7900</v>
      </c>
      <c r="BE2" s="27">
        <v>8000</v>
      </c>
      <c r="BF2" s="27">
        <v>638</v>
      </c>
      <c r="BG2" s="27">
        <v>2620</v>
      </c>
      <c r="BH2" s="27">
        <v>6800</v>
      </c>
      <c r="BI2" s="27">
        <v>9500</v>
      </c>
      <c r="BJ2" s="27">
        <v>2630</v>
      </c>
      <c r="BK2" s="27">
        <v>9600</v>
      </c>
      <c r="BL2" s="27">
        <v>8200</v>
      </c>
      <c r="BM2" s="27">
        <v>1034</v>
      </c>
      <c r="BN2" s="27">
        <v>2800</v>
      </c>
      <c r="BO2" s="27">
        <v>2640</v>
      </c>
      <c r="BP2" s="27">
        <v>8300</v>
      </c>
      <c r="BQ2" s="27">
        <v>1161</v>
      </c>
      <c r="BR2" s="27">
        <v>8400</v>
      </c>
      <c r="BS2" s="27">
        <v>8500</v>
      </c>
      <c r="BT2" s="27">
        <v>8600</v>
      </c>
      <c r="BU2" s="27">
        <v>2650</v>
      </c>
      <c r="BV2" s="27">
        <v>8700</v>
      </c>
      <c r="BW2" s="27">
        <v>1031</v>
      </c>
      <c r="BX2" s="27">
        <v>8800</v>
      </c>
      <c r="BY2" s="27">
        <v>5000</v>
      </c>
    </row>
    <row r="3" spans="1:78" x14ac:dyDescent="0.3">
      <c r="A3" s="130"/>
      <c r="B3" s="4" t="s">
        <v>146</v>
      </c>
      <c r="C3" s="27" t="s">
        <v>23</v>
      </c>
      <c r="D3" s="27" t="s">
        <v>147</v>
      </c>
      <c r="E3" s="27" t="s">
        <v>148</v>
      </c>
      <c r="F3" s="27" t="s">
        <v>23</v>
      </c>
      <c r="G3" s="27" t="s">
        <v>147</v>
      </c>
      <c r="H3" s="27" t="s">
        <v>149</v>
      </c>
      <c r="I3" s="27" t="s">
        <v>150</v>
      </c>
      <c r="J3" s="27" t="s">
        <v>147</v>
      </c>
      <c r="K3" s="27" t="s">
        <v>147</v>
      </c>
      <c r="L3" s="28" t="s">
        <v>23</v>
      </c>
      <c r="M3" s="27" t="s">
        <v>147</v>
      </c>
      <c r="N3" s="27" t="s">
        <v>151</v>
      </c>
      <c r="O3" s="27" t="s">
        <v>32</v>
      </c>
      <c r="P3" s="27" t="s">
        <v>150</v>
      </c>
      <c r="Q3" s="27" t="s">
        <v>148</v>
      </c>
      <c r="R3" s="27" t="s">
        <v>148</v>
      </c>
      <c r="S3" s="27" t="s">
        <v>149</v>
      </c>
      <c r="T3" s="27" t="s">
        <v>148</v>
      </c>
      <c r="U3" s="27" t="s">
        <v>147</v>
      </c>
      <c r="V3" s="27" t="s">
        <v>149</v>
      </c>
      <c r="W3" s="27" t="s">
        <v>148</v>
      </c>
      <c r="X3" s="27" t="s">
        <v>23</v>
      </c>
      <c r="Y3" s="27" t="s">
        <v>148</v>
      </c>
      <c r="Z3" s="27" t="s">
        <v>23</v>
      </c>
      <c r="AA3" s="27" t="s">
        <v>151</v>
      </c>
      <c r="AB3" s="27" t="s">
        <v>149</v>
      </c>
      <c r="AC3" s="27" t="s">
        <v>149</v>
      </c>
      <c r="AD3" s="27" t="s">
        <v>23</v>
      </c>
      <c r="AE3" s="27" t="s">
        <v>151</v>
      </c>
      <c r="AF3" s="27" t="s">
        <v>149</v>
      </c>
      <c r="AG3" s="27" t="s">
        <v>149</v>
      </c>
      <c r="AH3" s="27" t="s">
        <v>151</v>
      </c>
      <c r="AI3" s="27" t="s">
        <v>32</v>
      </c>
      <c r="AJ3" s="27" t="s">
        <v>149</v>
      </c>
      <c r="AK3" s="27" t="s">
        <v>149</v>
      </c>
      <c r="AL3" s="27" t="s">
        <v>151</v>
      </c>
      <c r="AM3" s="27" t="s">
        <v>149</v>
      </c>
      <c r="AN3" s="27" t="s">
        <v>151</v>
      </c>
      <c r="AO3" s="27" t="s">
        <v>150</v>
      </c>
      <c r="AP3" s="27" t="s">
        <v>149</v>
      </c>
      <c r="AQ3" s="27" t="s">
        <v>150</v>
      </c>
      <c r="AR3" s="27" t="s">
        <v>151</v>
      </c>
      <c r="AS3" s="27" t="s">
        <v>151</v>
      </c>
      <c r="AT3" s="27" t="s">
        <v>149</v>
      </c>
      <c r="AU3" s="27" t="s">
        <v>151</v>
      </c>
      <c r="AV3" s="27" t="s">
        <v>151</v>
      </c>
      <c r="AW3" s="27" t="s">
        <v>23</v>
      </c>
      <c r="AX3" s="27" t="s">
        <v>147</v>
      </c>
      <c r="AY3" s="27" t="s">
        <v>149</v>
      </c>
      <c r="AZ3" s="27" t="s">
        <v>151</v>
      </c>
      <c r="BA3" s="27" t="s">
        <v>151</v>
      </c>
      <c r="BB3" s="27" t="s">
        <v>151</v>
      </c>
      <c r="BC3" s="27" t="s">
        <v>147</v>
      </c>
      <c r="BD3" s="27" t="s">
        <v>149</v>
      </c>
      <c r="BE3" s="27" t="s">
        <v>151</v>
      </c>
      <c r="BF3" s="27" t="s">
        <v>149</v>
      </c>
      <c r="BG3" s="27" t="s">
        <v>148</v>
      </c>
      <c r="BH3" s="27" t="s">
        <v>23</v>
      </c>
      <c r="BI3" s="27" t="s">
        <v>23</v>
      </c>
      <c r="BJ3" s="27" t="s">
        <v>147</v>
      </c>
      <c r="BK3" s="27" t="s">
        <v>23</v>
      </c>
      <c r="BL3" s="27" t="s">
        <v>23</v>
      </c>
      <c r="BM3" s="27" t="s">
        <v>147</v>
      </c>
      <c r="BN3" s="27" t="s">
        <v>151</v>
      </c>
      <c r="BO3" s="27" t="s">
        <v>149</v>
      </c>
      <c r="BP3" s="27" t="s">
        <v>149</v>
      </c>
      <c r="BQ3" s="27" t="s">
        <v>147</v>
      </c>
      <c r="BR3" s="27" t="s">
        <v>149</v>
      </c>
      <c r="BS3" s="27" t="s">
        <v>149</v>
      </c>
      <c r="BT3" s="27" t="s">
        <v>148</v>
      </c>
      <c r="BU3" s="27" t="s">
        <v>148</v>
      </c>
      <c r="BV3" s="27" t="s">
        <v>149</v>
      </c>
      <c r="BW3" s="27" t="s">
        <v>147</v>
      </c>
      <c r="BX3" s="27" t="s">
        <v>151</v>
      </c>
      <c r="BY3" s="27" t="s">
        <v>148</v>
      </c>
    </row>
    <row r="4" spans="1:78" x14ac:dyDescent="0.3">
      <c r="A4" s="130"/>
      <c r="B4" s="4" t="s">
        <v>3196</v>
      </c>
      <c r="C4" s="27">
        <v>16</v>
      </c>
      <c r="D4" s="27">
        <v>13</v>
      </c>
      <c r="E4" s="27">
        <v>17</v>
      </c>
      <c r="F4" s="27">
        <v>15</v>
      </c>
      <c r="G4" s="27">
        <v>17</v>
      </c>
      <c r="H4" s="27">
        <v>13</v>
      </c>
      <c r="I4" s="27">
        <v>11</v>
      </c>
      <c r="J4" s="27">
        <v>25</v>
      </c>
      <c r="K4" s="27">
        <v>21</v>
      </c>
      <c r="L4" s="28"/>
      <c r="M4" s="27">
        <v>25</v>
      </c>
      <c r="N4" s="27">
        <v>15</v>
      </c>
      <c r="O4" s="27">
        <v>17</v>
      </c>
      <c r="P4" s="27">
        <v>13</v>
      </c>
      <c r="Q4" s="27">
        <v>23</v>
      </c>
      <c r="R4" s="27">
        <v>25</v>
      </c>
      <c r="S4" s="27">
        <v>11</v>
      </c>
      <c r="T4" s="27">
        <v>17</v>
      </c>
      <c r="U4" s="27">
        <v>15</v>
      </c>
      <c r="V4" s="27">
        <v>15</v>
      </c>
      <c r="W4" s="27">
        <v>19</v>
      </c>
      <c r="X4" s="27">
        <v>19</v>
      </c>
      <c r="Y4" s="27">
        <v>25</v>
      </c>
      <c r="Z4" s="27">
        <v>31</v>
      </c>
      <c r="AA4" s="27">
        <v>15</v>
      </c>
      <c r="AB4" s="27">
        <v>16</v>
      </c>
      <c r="AC4" s="27">
        <v>13</v>
      </c>
      <c r="AD4" s="27">
        <v>13</v>
      </c>
      <c r="AE4" s="27">
        <v>13</v>
      </c>
      <c r="AF4" s="27">
        <v>15</v>
      </c>
      <c r="AG4" s="27">
        <v>15</v>
      </c>
      <c r="AH4" s="27">
        <v>13</v>
      </c>
      <c r="AI4" s="27">
        <v>31</v>
      </c>
      <c r="AJ4" s="27">
        <v>19</v>
      </c>
      <c r="AK4" s="27">
        <v>11</v>
      </c>
      <c r="AL4" s="27">
        <v>15</v>
      </c>
      <c r="AM4" s="27">
        <v>19</v>
      </c>
      <c r="AN4" s="27">
        <v>15</v>
      </c>
      <c r="AO4" s="27">
        <v>15</v>
      </c>
      <c r="AP4" s="27">
        <v>15</v>
      </c>
      <c r="AQ4" s="27">
        <v>15</v>
      </c>
      <c r="AR4" s="27">
        <v>13</v>
      </c>
      <c r="AS4" s="27">
        <v>17</v>
      </c>
      <c r="AT4" s="27">
        <v>15</v>
      </c>
      <c r="AU4" s="27">
        <v>17</v>
      </c>
      <c r="AV4" s="27">
        <v>17</v>
      </c>
      <c r="AW4" s="27">
        <v>13</v>
      </c>
      <c r="AX4" s="27">
        <v>13</v>
      </c>
      <c r="AY4" s="27">
        <v>25</v>
      </c>
      <c r="AZ4" s="27">
        <v>14</v>
      </c>
      <c r="BA4" s="27">
        <v>17</v>
      </c>
      <c r="BB4" s="27">
        <v>16</v>
      </c>
      <c r="BC4" s="27">
        <v>15</v>
      </c>
      <c r="BD4" s="27">
        <v>25</v>
      </c>
      <c r="BE4" s="27">
        <v>15</v>
      </c>
      <c r="BF4" s="27">
        <v>11</v>
      </c>
      <c r="BG4" s="27">
        <v>17</v>
      </c>
      <c r="BH4" s="27">
        <v>17</v>
      </c>
      <c r="BI4" s="27">
        <v>15</v>
      </c>
      <c r="BJ4" s="27">
        <v>17</v>
      </c>
      <c r="BK4" s="27">
        <v>15</v>
      </c>
      <c r="BL4" s="27">
        <v>15</v>
      </c>
      <c r="BM4" s="27">
        <v>13</v>
      </c>
      <c r="BN4" s="27">
        <v>13</v>
      </c>
      <c r="BO4" s="27">
        <v>15</v>
      </c>
      <c r="BP4" s="27">
        <v>27</v>
      </c>
      <c r="BQ4" s="27">
        <v>15</v>
      </c>
      <c r="BR4" s="27">
        <v>21</v>
      </c>
      <c r="BS4" s="27">
        <v>17</v>
      </c>
      <c r="BT4" s="27">
        <v>23</v>
      </c>
      <c r="BU4" s="27">
        <v>15</v>
      </c>
      <c r="BV4" s="27">
        <v>20</v>
      </c>
      <c r="BW4" s="27">
        <v>13</v>
      </c>
      <c r="BX4" s="27">
        <v>15</v>
      </c>
      <c r="BY4" s="27">
        <v>31</v>
      </c>
    </row>
    <row r="5" spans="1:78" x14ac:dyDescent="0.3">
      <c r="A5" s="130"/>
      <c r="B5" s="4" t="s">
        <v>3197</v>
      </c>
      <c r="C5" s="27">
        <f>VLOOKUP(C1,'מספר חברי מועצה'!$B$2:$C$188,2)</f>
        <v>17</v>
      </c>
      <c r="D5" s="27">
        <f>VLOOKUP(D1,'מספר חברי מועצה'!$B$2:$C$188,2)</f>
        <v>15</v>
      </c>
      <c r="E5" s="27">
        <f>VLOOKUP(E1,'מספר חברי מועצה'!$B$2:$C$188,2)</f>
        <v>15</v>
      </c>
      <c r="F5" s="27">
        <f>VLOOKUP(F1,'מספר חברי מועצה'!$B$2:$C$188,2)</f>
        <v>13</v>
      </c>
      <c r="G5" s="27">
        <f>VLOOKUP(G1,'מספר חברי מועצה'!$B$2:$C$188,2)</f>
        <v>17</v>
      </c>
      <c r="H5" s="27">
        <f>VLOOKUP(H1,'מספר חברי מועצה'!$B$2:$C$188,2)</f>
        <v>15</v>
      </c>
      <c r="I5" s="27">
        <v>13</v>
      </c>
      <c r="J5" s="27">
        <f>VLOOKUP(J1,'מספר חברי מועצה'!$B$2:$C$188,2)</f>
        <v>27</v>
      </c>
      <c r="K5" s="27">
        <f>VLOOKUP(K1,'מספר חברי מועצה'!$B$2:$C$188,2)</f>
        <v>23</v>
      </c>
      <c r="L5" s="27">
        <f>VLOOKUP(L1,'מספר חברי מועצה'!$B$2:$C$188,2)</f>
        <v>23</v>
      </c>
      <c r="M5" s="27">
        <f>VLOOKUP(M1,'מספר חברי מועצה'!$B$2:$C$188,2)</f>
        <v>27</v>
      </c>
      <c r="N5" s="27">
        <f>VLOOKUP(N1,'מספר חברי מועצה'!$B$2:$C$188,2)</f>
        <v>13</v>
      </c>
      <c r="O5" s="27">
        <f>VLOOKUP(O1,'מספר חברי מועצה'!$B$2:$C$188,2)</f>
        <v>19</v>
      </c>
      <c r="P5" s="27">
        <f>VLOOKUP(P1,'מספר חברי מועצה'!$B$2:$C$188,2)</f>
        <v>19</v>
      </c>
      <c r="Q5" s="27">
        <f>VLOOKUP(Q1,'מספר חברי מועצה'!$B$2:$C$188,2)</f>
        <v>25</v>
      </c>
      <c r="R5" s="27">
        <f>VLOOKUP(R1,'מספר חברי מועצה'!$B$2:$C$188,2)</f>
        <v>25</v>
      </c>
      <c r="S5" s="27">
        <f>VLOOKUP(S1,'מספר חברי מועצה'!$B$2:$C$188,2)</f>
        <v>13</v>
      </c>
      <c r="T5" s="27">
        <f>VLOOKUP(T1,'מספר חברי מועצה'!$B$2:$C$188,2)</f>
        <v>17</v>
      </c>
      <c r="U5" s="27">
        <f>VLOOKUP(U1,'מספר חברי מועצה'!$B$2:$C$188,2)</f>
        <v>15</v>
      </c>
      <c r="V5" s="27">
        <f>VLOOKUP(V1,'מספר חברי מועצה'!$B$2:$C$188,2)</f>
        <v>17</v>
      </c>
      <c r="W5" s="27">
        <f>VLOOKUP(W1,'מספר חברי מועצה'!$B$2:$C$188,2)</f>
        <v>19</v>
      </c>
      <c r="X5" s="27">
        <f>VLOOKUP(X1,'מספר חברי מועצה'!$B$2:$C$188,2)</f>
        <v>19</v>
      </c>
      <c r="Y5" s="27">
        <f>VLOOKUP(Y1,'מספר חברי מועצה'!$B$2:$C$188,2)</f>
        <v>27</v>
      </c>
      <c r="Z5" s="27">
        <f>VLOOKUP(Z1,'מספר חברי מועצה'!$B$2:$C$188,2)</f>
        <v>31</v>
      </c>
      <c r="AA5" s="27">
        <f>VLOOKUP(AA1,'מספר חברי מועצה'!$B$2:$C$188,2)</f>
        <v>15</v>
      </c>
      <c r="AB5" s="27">
        <f>VLOOKUP(AB1,'מספר חברי מועצה'!$B$2:$C$188,2)</f>
        <v>11</v>
      </c>
      <c r="AC5" s="27">
        <f>VLOOKUP(AC1,'מספר חברי מועצה'!$B$2:$C$188,2)</f>
        <v>11</v>
      </c>
      <c r="AD5" s="27">
        <f>VLOOKUP(AD1,'מספר חברי מועצה'!$B$2:$C$188,2)</f>
        <v>13</v>
      </c>
      <c r="AE5" s="27">
        <f>VLOOKUP(AE1,'מספר חברי מועצה'!$B$2:$C$188,2)</f>
        <v>15</v>
      </c>
      <c r="AF5" s="27">
        <f>VLOOKUP(AF1,'מספר חברי מועצה'!$B$2:$C$188,2)</f>
        <v>15</v>
      </c>
      <c r="AG5" s="27">
        <f>VLOOKUP(AG1,'מספר חברי מועצה'!$B$2:$C$188,2)</f>
        <v>15</v>
      </c>
      <c r="AH5" s="27">
        <f>VLOOKUP(AH1,'מספר חברי מועצה'!$B$2:$C$188,2)</f>
        <v>13</v>
      </c>
      <c r="AI5" s="27">
        <f>VLOOKUP(AI1,'מספר חברי מועצה'!$B$2:$C$188,2)</f>
        <v>31</v>
      </c>
      <c r="AJ5" s="27">
        <f>VLOOKUP(AJ1,'מספר חברי מועצה'!$B$2:$C$188,2)</f>
        <v>19</v>
      </c>
      <c r="AK5" s="27">
        <f>VLOOKUP(AK1,'מספר חברי מועצה'!$B$2:$C$188,2)</f>
        <v>13</v>
      </c>
      <c r="AL5" s="27">
        <f>VLOOKUP(AL1,'מספר חברי מועצה'!$B$2:$C$188,2)</f>
        <v>17</v>
      </c>
      <c r="AM5" s="27">
        <f>VLOOKUP(AM1,'מספר חברי מועצה'!$B$2:$C$188,2)</f>
        <v>19</v>
      </c>
      <c r="AN5" s="27">
        <f>VLOOKUP(AN1,'מספר חברי מועצה'!$B$2:$C$188,2)</f>
        <v>15</v>
      </c>
      <c r="AO5" s="27">
        <v>17</v>
      </c>
      <c r="AP5" s="27">
        <f>VLOOKUP(AP1,'מספר חברי מועצה'!$B$2:$C$188,2)</f>
        <v>19</v>
      </c>
      <c r="AQ5" s="27">
        <v>15</v>
      </c>
      <c r="AR5" s="27">
        <f>VLOOKUP(AR1,'מספר חברי מועצה'!$B$2:$C$188,2)</f>
        <v>13</v>
      </c>
      <c r="AS5" s="27">
        <f>VLOOKUP(AS1,'מספר חברי מועצה'!$B$2:$C$188,2)</f>
        <v>17</v>
      </c>
      <c r="AT5" s="27">
        <f>VLOOKUP(AT1,'מספר חברי מועצה'!$B$2:$C$188,2)</f>
        <v>15</v>
      </c>
      <c r="AU5" s="27">
        <f>VLOOKUP(AU1,'מספר חברי מועצה'!$B$2:$C$188,2)</f>
        <v>19</v>
      </c>
      <c r="AV5" s="27">
        <f>VLOOKUP(AV1,'מספר חברי מועצה'!$B$2:$C$188,2)</f>
        <v>17</v>
      </c>
      <c r="AW5" s="27">
        <f>VLOOKUP(AW1,'מספר חברי מועצה'!$B$2:$C$188,2)</f>
        <v>13</v>
      </c>
      <c r="AX5" s="27">
        <f>VLOOKUP(AX1,'מספר חברי מועצה'!$B$2:$C$188,2)</f>
        <v>15</v>
      </c>
      <c r="AY5" s="27">
        <f>VLOOKUP(AY1,'מספר חברי מועצה'!$B$2:$C$188,2)</f>
        <v>27</v>
      </c>
      <c r="AZ5" s="27">
        <f>VLOOKUP(AZ1,'מספר חברי מועצה'!$B$2:$C$188,2)</f>
        <v>15</v>
      </c>
      <c r="BA5" s="27">
        <f>VLOOKUP(BA1,'מספר חברי מועצה'!$B$2:$C$188,2)</f>
        <v>17</v>
      </c>
      <c r="BB5" s="27">
        <f>VLOOKUP(BB1,'מספר חברי מועצה'!$B$2:$C$188,2)</f>
        <v>15</v>
      </c>
      <c r="BC5" s="27">
        <f>VLOOKUP(BC1,'מספר חברי מועצה'!$B$2:$C$188,2)</f>
        <v>13</v>
      </c>
      <c r="BD5" s="27">
        <f>VLOOKUP(BD1,'מספר חברי מועצה'!$B$2:$C$188,2)</f>
        <v>27</v>
      </c>
      <c r="BE5" s="27">
        <f>VLOOKUP(BE1,'מספר חברי מועצה'!$B$2:$C$188,2)</f>
        <v>15</v>
      </c>
      <c r="BF5" s="27">
        <f>VLOOKUP(BF1,'מספר חברי מועצה'!$B$2:$C$188,2)</f>
        <v>13</v>
      </c>
      <c r="BG5" s="27">
        <f>VLOOKUP(BG1,'מספר חברי מועצה'!$B$2:$C$188,2)</f>
        <v>15</v>
      </c>
      <c r="BH5" s="27">
        <f>VLOOKUP(BH1,'מספר חברי מועצה'!$B$2:$C$188,2)</f>
        <v>17</v>
      </c>
      <c r="BI5" s="27">
        <f>VLOOKUP(BI1,'מספר חברי מועצה'!$B$2:$C$188,2)</f>
        <v>15</v>
      </c>
      <c r="BJ5" s="27">
        <f>VLOOKUP(BJ1,'מספר חברי מועצה'!$B$2:$C$188,2)</f>
        <v>17</v>
      </c>
      <c r="BK5" s="27">
        <f>VLOOKUP(BK1,'מספר חברי מועצה'!$B$2:$C$188,2)</f>
        <v>15</v>
      </c>
      <c r="BL5" s="27">
        <f>VLOOKUP(BL1,'מספר חברי מועצה'!$B$2:$C$188,2)</f>
        <v>15</v>
      </c>
      <c r="BM5" s="27">
        <f>VLOOKUP(BM1,'מספר חברי מועצה'!$B$2:$C$188,2)</f>
        <v>13</v>
      </c>
      <c r="BN5" s="27">
        <f>VLOOKUP(BN1,'מספר חברי מועצה'!$B$2:$C$188,2)</f>
        <v>13</v>
      </c>
      <c r="BO5" s="27">
        <f>VLOOKUP(BO1,'מספר חברי מועצה'!$B$2:$C$188,2)</f>
        <v>15</v>
      </c>
      <c r="BP5" s="27">
        <f>VLOOKUP(BP1,'מספר חברי מועצה'!$B$2:$C$188,2)</f>
        <v>29</v>
      </c>
      <c r="BQ5" s="27">
        <f>VLOOKUP(BQ1,'מספר חברי מועצה'!$B$2:$C$188,2)</f>
        <v>17</v>
      </c>
      <c r="BR5" s="27">
        <f>VLOOKUP(BR1,'מספר חברי מועצה'!$B$2:$C$188,2)</f>
        <v>23</v>
      </c>
      <c r="BS5" s="27">
        <f>VLOOKUP(BS1,'מספר חברי מועצה'!$B$2:$C$188,2)</f>
        <v>17</v>
      </c>
      <c r="BT5" s="27">
        <f>VLOOKUP(BT1,'מספר חברי מועצה'!$B$2:$C$188,2)</f>
        <v>25</v>
      </c>
      <c r="BU5" s="27">
        <f>VLOOKUP(BU1,'מספר חברי מועצה'!$B$2:$C$188,2)</f>
        <v>15</v>
      </c>
      <c r="BV5" s="27">
        <f>VLOOKUP(BV1,'מספר חברי מועצה'!$B$2:$C$188,2)</f>
        <v>19</v>
      </c>
      <c r="BW5" s="27">
        <f>VLOOKUP(BW1,'מספר חברי מועצה'!$B$2:$C$188,2)</f>
        <v>13</v>
      </c>
      <c r="BX5" s="27">
        <f>VLOOKUP(BX1,'מספר חברי מועצה'!$B$2:$C$188,2)</f>
        <v>15</v>
      </c>
      <c r="BY5" s="27">
        <f>VLOOKUP(BY1,'מספר חברי מועצה'!$B$2:$C$188,2)</f>
        <v>31</v>
      </c>
    </row>
    <row r="6" spans="1:78" x14ac:dyDescent="0.3">
      <c r="A6" s="130"/>
      <c r="B6" s="4" t="s">
        <v>6197</v>
      </c>
      <c r="C6" s="27">
        <f>SUMIF('חברי מועצה  ללא השטחים 2013'!$A$2:$A$2312,'נתוני 2011'!C1,'חברי מועצה  ללא השטחים 2013'!$K$2:$K$2312)</f>
        <v>0</v>
      </c>
      <c r="D6" s="27">
        <f>SUMIF('חברי מועצה  ללא השטחים 2013'!$A$2:$A$2312,'נתוני 2011'!D1,'חברי מועצה  ללא השטחים 2013'!$K$2:$K$2312)</f>
        <v>0</v>
      </c>
      <c r="E6" s="27">
        <f>SUMIF('חברי מועצה  ללא השטחים 2013'!$A$2:$A$2312,'נתוני 2011'!E1,'חברי מועצה  ללא השטחים 2013'!$K$2:$K$2312)</f>
        <v>6</v>
      </c>
      <c r="F6" s="27">
        <f>SUMIF('חברי מועצה  ללא השטחים 2013'!$A$2:$A$2312,'נתוני 2011'!F1,'חברי מועצה  ללא השטחים 2013'!$K$2:$K$2312)</f>
        <v>1</v>
      </c>
      <c r="G6" s="27">
        <f>SUMIF('חברי מועצה  ללא השטחים 2013'!$A$2:$A$2312,'נתוני 2011'!G1,'חברי מועצה  ללא השטחים 2013'!$K$2:$K$2312)</f>
        <v>3</v>
      </c>
      <c r="H6" s="27">
        <f>SUMIF('חברי מועצה  ללא השטחים 2013'!$A$2:$A$2312,'נתוני 2011'!H1,'חברי מועצה  ללא השטחים 2013'!$K$2:$K$2312)</f>
        <v>0</v>
      </c>
      <c r="I6" s="27">
        <v>4</v>
      </c>
      <c r="J6" s="27">
        <f>SUMIF('חברי מועצה  ללא השטחים 2013'!$A$2:$A$2312,'נתוני 2011'!J1,'חברי מועצה  ללא השטחים 2013'!$K$2:$K$2312)</f>
        <v>3</v>
      </c>
      <c r="K6" s="27">
        <f>SUMIF('חברי מועצה  ללא השטחים 2013'!$A$2:$A$2312,'נתוני 2011'!K1,'חברי מועצה  ללא השטחים 2013'!$K$2:$K$2312)</f>
        <v>4</v>
      </c>
      <c r="L6" s="27">
        <f>SUMIF('חברי מועצה  ללא השטחים 2013'!$A$2:$A$2312,'נתוני 2011'!L1,'חברי מועצה  ללא השטחים 2013'!$K$2:$K$2312)</f>
        <v>0</v>
      </c>
      <c r="M6" s="27">
        <f>SUMIF('חברי מועצה  ללא השטחים 2013'!$A$2:$A$2312,'נתוני 2011'!M1,'חברי מועצה  ללא השטחים 2013'!$K$2:$K$2312)</f>
        <v>9</v>
      </c>
      <c r="N6" s="27">
        <f>SUMIF('חברי מועצה  ללא השטחים 2013'!$A$2:$A$2312,'נתוני 2011'!N1,'חברי מועצה  ללא השטחים 2013'!$K$2:$K$2312)</f>
        <v>1</v>
      </c>
      <c r="O6" s="27">
        <f>SUMIF('חברי מועצה  ללא השטחים 2013'!$A$2:$A$2312,'נתוני 2011'!O1,'חברי מועצה  ללא השטחים 2013'!$K$2:$K$2312)</f>
        <v>2</v>
      </c>
      <c r="P6" s="27">
        <f>SUMIF('חברי מועצה  ללא השטחים 2013'!$A$2:$A$2312,'נתוני 2011'!P1,'חברי מועצה  ללא השטחים 2013'!$K$2:$K$2312)</f>
        <v>0</v>
      </c>
      <c r="Q6" s="27">
        <f>SUMIF('חברי מועצה  ללא השטחים 2013'!$A$2:$A$2312,'נתוני 2011'!Q1,'חברי מועצה  ללא השטחים 2013'!$K$2:$K$2312)</f>
        <v>0</v>
      </c>
      <c r="R6" s="27">
        <f>SUMIF('חברי מועצה  ללא השטחים 2013'!$A$2:$A$2312,'נתוני 2011'!R1,'חברי מועצה  ללא השטחים 2013'!$K$2:$K$2312)</f>
        <v>6</v>
      </c>
      <c r="S6" s="27">
        <f>SUMIF('חברי מועצה  ללא השטחים 2013'!$A$2:$A$2312,'נתוני 2011'!S1,'חברי מועצה  ללא השטחים 2013'!$K$2:$K$2312)</f>
        <v>4</v>
      </c>
      <c r="T6" s="27">
        <f>SUMIF('חברי מועצה  ללא השטחים 2013'!$A$2:$A$2312,'נתוני 2011'!T1,'חברי מועצה  ללא השטחים 2013'!$K$2:$K$2312)</f>
        <v>8</v>
      </c>
      <c r="U6" s="27">
        <f>SUMIF('חברי מועצה  ללא השטחים 2013'!$A$2:$A$2312,'נתוני 2011'!U1,'חברי מועצה  ללא השטחים 2013'!$K$2:$K$2312)</f>
        <v>3</v>
      </c>
      <c r="V6" s="27">
        <f>SUMIF('חברי מועצה  ללא השטחים 2013'!$A$2:$A$2312,'נתוני 2011'!V1,'חברי מועצה  ללא השטחים 2013'!$K$2:$K$2312)</f>
        <v>6</v>
      </c>
      <c r="W6" s="27">
        <f>SUMIF('חברי מועצה  ללא השטחים 2013'!$A$2:$A$2312,'נתוני 2011'!W1,'חברי מועצה  ללא השטחים 2013'!$K$2:$K$2312)</f>
        <v>4</v>
      </c>
      <c r="X6" s="27">
        <f>SUMIF('חברי מועצה  ללא השטחים 2013'!$A$2:$A$2312,'נתוני 2011'!X1,'חברי מועצה  ללא השטחים 2013'!$K$2:$K$2312)</f>
        <v>3</v>
      </c>
      <c r="Y6" s="27">
        <f>SUMIF('חברי מועצה  ללא השטחים 2013'!$A$2:$A$2312,'נתוני 2011'!Y1,'חברי מועצה  ללא השטחים 2013'!$K$2:$K$2312)</f>
        <v>3</v>
      </c>
      <c r="Z6" s="27">
        <f>SUMIF('חברי מועצה  ללא השטחים 2013'!$A$2:$A$2312,'נתוני 2011'!Z1,'חברי מועצה  ללא השטחים 2013'!$K$2:$K$2312)</f>
        <v>6</v>
      </c>
      <c r="AA6" s="27">
        <f>SUMIF('חברי מועצה  ללא השטחים 2013'!$A$2:$A$2312,'נתוני 2011'!AA1,'חברי מועצה  ללא השטחים 2013'!$K$2:$K$2312)</f>
        <v>0</v>
      </c>
      <c r="AB6" s="27">
        <f>SUMIF('חברי מועצה  ללא השטחים 2013'!$A$2:$A$2312,'נתוני 2011'!AB1,'חברי מועצה  ללא השטחים 2013'!$K$2:$K$2312)</f>
        <v>0</v>
      </c>
      <c r="AC6" s="27">
        <f>SUMIF('חברי מועצה  ללא השטחים 2013'!$A$2:$A$2312,'נתוני 2011'!AC1,'חברי מועצה  ללא השטחים 2013'!$K$2:$K$2312)</f>
        <v>0</v>
      </c>
      <c r="AD6" s="27">
        <f>SUMIF('חברי מועצה  ללא השטחים 2013'!$A$2:$A$2312,'נתוני 2011'!AD1,'חברי מועצה  ללא השטחים 2013'!$K$2:$K$2312)</f>
        <v>1</v>
      </c>
      <c r="AE6" s="27">
        <f>SUMIF('חברי מועצה  ללא השטחים 2013'!$A$2:$A$2312,'נתוני 2011'!AE1,'חברי מועצה  ללא השטחים 2013'!$K$2:$K$2312)</f>
        <v>0</v>
      </c>
      <c r="AF6" s="27">
        <f>SUMIF('חברי מועצה  ללא השטחים 2013'!$A$2:$A$2312,'נתוני 2011'!AF1,'חברי מועצה  ללא השטחים 2013'!$K$2:$K$2312)</f>
        <v>1</v>
      </c>
      <c r="AG6" s="27">
        <f>SUMIF('חברי מועצה  ללא השטחים 2013'!$A$2:$A$2312,'נתוני 2011'!AG1,'חברי מועצה  ללא השטחים 2013'!$K$2:$K$2312)</f>
        <v>3</v>
      </c>
      <c r="AH6" s="27">
        <f>SUMIF('חברי מועצה  ללא השטחים 2013'!$A$2:$A$2312,'נתוני 2011'!AH1,'חברי מועצה  ללא השטחים 2013'!$K$2:$K$2312)</f>
        <v>2</v>
      </c>
      <c r="AI6" s="27">
        <f>SUMIF('חברי מועצה  ללא השטחים 2013'!$A$2:$A$2312,'נתוני 2011'!AI1,'חברי מועצה  ללא השטחים 2013'!$K$2:$K$2312)</f>
        <v>4</v>
      </c>
      <c r="AJ6" s="27">
        <f>SUMIF('חברי מועצה  ללא השטחים 2013'!$A$2:$A$2312,'נתוני 2011'!AJ1,'חברי מועצה  ללא השטחים 2013'!$K$2:$K$2312)</f>
        <v>5</v>
      </c>
      <c r="AK6" s="27">
        <f>SUMIF('חברי מועצה  ללא השטחים 2013'!$A$2:$A$2312,'נתוני 2011'!AK1,'חברי מועצה  ללא השטחים 2013'!$K$2:$K$2312)</f>
        <v>0</v>
      </c>
      <c r="AL6" s="27">
        <f>SUMIF('חברי מועצה  ללא השטחים 2013'!$A$2:$A$2312,'נתוני 2011'!AL1,'חברי מועצה  ללא השטחים 2013'!$K$2:$K$2312)</f>
        <v>6</v>
      </c>
      <c r="AM6" s="27">
        <f>SUMIF('חברי מועצה  ללא השטחים 2013'!$A$2:$A$2312,'נתוני 2011'!AM1,'חברי מועצה  ללא השטחים 2013'!$K$2:$K$2312)</f>
        <v>1</v>
      </c>
      <c r="AN6" s="27">
        <f>SUMIF('חברי מועצה  ללא השטחים 2013'!$A$2:$A$2312,'נתוני 2011'!AN1,'חברי מועצה  ללא השטחים 2013'!$K$2:$K$2312)</f>
        <v>2</v>
      </c>
      <c r="AO6" s="27">
        <f>SUMIF('חברי מועצה  ללא השטחים 2013'!$A$2:$A$2312,'נתוני 2011'!AO1,'חברי מועצה  ללא השטחים 2013'!$K$2:$K$2312)</f>
        <v>0</v>
      </c>
      <c r="AP6" s="27">
        <f>SUMIF('חברי מועצה  ללא השטחים 2013'!$A$2:$A$2312,'נתוני 2011'!AP1,'חברי מועצה  ללא השטחים 2013'!$K$2:$K$2312)</f>
        <v>5</v>
      </c>
      <c r="AQ6" s="27">
        <f>SUMIF('חברי מועצה  ללא השטחים 2013'!$A$2:$A$2312,'נתוני 2011'!AQ1,'חברי מועצה  ללא השטחים 2013'!$K$2:$K$2312)</f>
        <v>0</v>
      </c>
      <c r="AR6" s="27">
        <f>SUMIF('חברי מועצה  ללא השטחים 2013'!$A$2:$A$2312,'נתוני 2011'!AR1,'חברי מועצה  ללא השטחים 2013'!$K$2:$K$2312)</f>
        <v>2</v>
      </c>
      <c r="AS6" s="27">
        <f>SUMIF('חברי מועצה  ללא השטחים 2013'!$A$2:$A$2312,'נתוני 2011'!AS1,'חברי מועצה  ללא השטחים 2013'!$K$2:$K$2312)</f>
        <v>3</v>
      </c>
      <c r="AT6" s="27">
        <f>SUMIF('חברי מועצה  ללא השטחים 2013'!$A$2:$A$2312,'נתוני 2011'!AT1,'חברי מועצה  ללא השטחים 2013'!$K$2:$K$2312)</f>
        <v>2</v>
      </c>
      <c r="AU6" s="27">
        <f>SUMIF('חברי מועצה  ללא השטחים 2013'!$A$2:$A$2312,'נתוני 2011'!AU1,'חברי מועצה  ללא השטחים 2013'!$K$2:$K$2312)</f>
        <v>0</v>
      </c>
      <c r="AV6" s="27">
        <f>SUMIF('חברי מועצה  ללא השטחים 2013'!$A$2:$A$2312,'נתוני 2011'!AV1,'חברי מועצה  ללא השטחים 2013'!$K$2:$K$2312)</f>
        <v>5</v>
      </c>
      <c r="AW6" s="27">
        <f>SUMIF('חברי מועצה  ללא השטחים 2013'!$A$2:$A$2312,'נתוני 2011'!AW1,'חברי מועצה  ללא השטחים 2013'!$K$2:$K$2312)</f>
        <v>3</v>
      </c>
      <c r="AX6" s="27">
        <f>SUMIF('חברי מועצה  ללא השטחים 2013'!$A$2:$A$2312,'נתוני 2011'!AX1,'חברי מועצה  ללא השטחים 2013'!$K$2:$K$2312)</f>
        <v>1</v>
      </c>
      <c r="AY6" s="27">
        <f>SUMIF('חברי מועצה  ללא השטחים 2013'!$A$2:$A$2312,'נתוני 2011'!AY1,'חברי מועצה  ללא השטחים 2013'!$K$2:$K$2312)</f>
        <v>5</v>
      </c>
      <c r="AZ6" s="27">
        <f>SUMIF('חברי מועצה  ללא השטחים 2013'!$A$2:$A$2312,'נתוני 2011'!AZ1,'חברי מועצה  ללא השטחים 2013'!$K$2:$K$2312)</f>
        <v>0</v>
      </c>
      <c r="BA6" s="27">
        <f>SUMIF('חברי מועצה  ללא השטחים 2013'!$A$2:$A$2312,'נתוני 2011'!BA1,'חברי מועצה  ללא השטחים 2013'!$K$2:$K$2312)</f>
        <v>4</v>
      </c>
      <c r="BB6" s="27">
        <f>SUMIF('חברי מועצה  ללא השטחים 2013'!$A$2:$A$2312,'נתוני 2011'!BB1,'חברי מועצה  ללא השטחים 2013'!$K$2:$K$2312)</f>
        <v>1</v>
      </c>
      <c r="BC6" s="27">
        <f>SUMIF('חברי מועצה  ללא השטחים 2013'!$A$2:$A$2312,'נתוני 2011'!BC1,'חברי מועצה  ללא השטחים 2013'!$K$2:$K$2312)</f>
        <v>0</v>
      </c>
      <c r="BD6" s="27">
        <f>SUMIF('חברי מועצה  ללא השטחים 2013'!$A$2:$A$2312,'נתוני 2011'!BD1,'חברי מועצה  ללא השטחים 2013'!$K$2:$K$2312)</f>
        <v>1</v>
      </c>
      <c r="BE6" s="27">
        <f>SUMIF('חברי מועצה  ללא השטחים 2013'!$A$2:$A$2312,'נתוני 2011'!BE1,'חברי מועצה  ללא השטחים 2013'!$K$2:$K$2312)</f>
        <v>1</v>
      </c>
      <c r="BF6" s="27">
        <f>SUMIF('חברי מועצה  ללא השטחים 2013'!$A$2:$A$2312,'נתוני 2011'!BF1,'חברי מועצה  ללא השטחים 2013'!$K$2:$K$2312)</f>
        <v>0</v>
      </c>
      <c r="BG6" s="27">
        <f>SUMIF('חברי מועצה  ללא השטחים 2013'!$A$2:$A$2312,'נתוני 2011'!BG1,'חברי מועצה  ללא השטחים 2013'!$K$2:$K$2312)</f>
        <v>3</v>
      </c>
      <c r="BH6" s="27">
        <f>SUMIF('חברי מועצה  ללא השטחים 2013'!$A$2:$A$2312,'נתוני 2011'!BH1,'חברי מועצה  ללא השטחים 2013'!$K$2:$K$2312)</f>
        <v>3</v>
      </c>
      <c r="BI6" s="27">
        <f>SUMIF('חברי מועצה  ללא השטחים 2013'!$A$2:$A$2312,'נתוני 2011'!BI1,'חברי מועצה  ללא השטחים 2013'!$K$2:$K$2312)</f>
        <v>5</v>
      </c>
      <c r="BJ6" s="27">
        <f>SUMIF('חברי מועצה  ללא השטחים 2013'!$A$2:$A$2312,'נתוני 2011'!BJ1,'חברי מועצה  ללא השטחים 2013'!$K$2:$K$2312)</f>
        <v>1</v>
      </c>
      <c r="BK6" s="27">
        <f>SUMIF('חברי מועצה  ללא השטחים 2013'!$A$2:$A$2312,'נתוני 2011'!BK1,'חברי מועצה  ללא השטחים 2013'!$K$2:$K$2312)</f>
        <v>3</v>
      </c>
      <c r="BL6" s="27">
        <f>SUMIF('חברי מועצה  ללא השטחים 2013'!$A$2:$A$2312,'נתוני 2011'!BL1,'חברי מועצה  ללא השטחים 2013'!$K$2:$K$2312)</f>
        <v>3</v>
      </c>
      <c r="BM6" s="27">
        <f>SUMIF('חברי מועצה  ללא השטחים 2013'!$A$2:$A$2312,'נתוני 2011'!BM1,'חברי מועצה  ללא השטחים 2013'!$K$2:$K$2312)</f>
        <v>0</v>
      </c>
      <c r="BN6" s="27">
        <f>SUMIF('חברי מועצה  ללא השטחים 2013'!$A$2:$A$2312,'נתוני 2011'!BN1,'חברי מועצה  ללא השטחים 2013'!$K$2:$K$2312)</f>
        <v>2</v>
      </c>
      <c r="BO6" s="27">
        <f>SUMIF('חברי מועצה  ללא השטחים 2013'!$A$2:$A$2312,'נתוני 2011'!BO1,'חברי מועצה  ללא השטחים 2013'!$K$2:$K$2312)</f>
        <v>2</v>
      </c>
      <c r="BP6" s="27">
        <f>SUMIF('חברי מועצה  ללא השטחים 2013'!$A$2:$A$2312,'נתוני 2011'!BP1,'חברי מועצה  ללא השטחים 2013'!$K$2:$K$2312)</f>
        <v>3</v>
      </c>
      <c r="BQ6" s="27">
        <f>SUMIF('חברי מועצה  ללא השטחים 2013'!$A$2:$A$2312,'נתוני 2011'!BQ1,'חברי מועצה  ללא השטחים 2013'!$K$2:$K$2312)</f>
        <v>0</v>
      </c>
      <c r="BR6" s="27">
        <f>SUMIF('חברי מועצה  ללא השטחים 2013'!$A$2:$A$2312,'נתוני 2011'!BR1,'חברי מועצה  ללא השטחים 2013'!$K$2:$K$2312)</f>
        <v>0</v>
      </c>
      <c r="BS6" s="27">
        <f>SUMIF('חברי מועצה  ללא השטחים 2013'!$A$2:$A$2312,'נתוני 2011'!BS1,'חברי מועצה  ללא השטחים 2013'!$K$2:$K$2312)</f>
        <v>0</v>
      </c>
      <c r="BT6" s="27">
        <f>SUMIF('חברי מועצה  ללא השטחים 2013'!$A$2:$A$2312,'נתוני 2011'!BT1,'חברי מועצה  ללא השטחים 2013'!$K$2:$K$2312)</f>
        <v>5</v>
      </c>
      <c r="BU6" s="27">
        <f>SUMIF('חברי מועצה  ללא השטחים 2013'!$A$2:$A$2312,'נתוני 2011'!BU1,'חברי מועצה  ללא השטחים 2013'!$K$2:$K$2312)</f>
        <v>5</v>
      </c>
      <c r="BV6" s="27">
        <f>SUMIF('חברי מועצה  ללא השטחים 2013'!$A$2:$A$2312,'נתוני 2011'!BV1,'חברי מועצה  ללא השטחים 2013'!$K$2:$K$2312)</f>
        <v>6</v>
      </c>
      <c r="BW6" s="27">
        <f>SUMIF('חברי מועצה  ללא השטחים 2013'!$A$2:$A$2312,'נתוני 2011'!BW1,'חברי מועצה  ללא השטחים 2013'!$K$2:$K$2312)</f>
        <v>2</v>
      </c>
      <c r="BX6" s="27">
        <f>SUMIF('חברי מועצה  ללא השטחים 2013'!$A$2:$A$2312,'נתוני 2011'!BX1,'חברי מועצה  ללא השטחים 2013'!$K$2:$K$2312)</f>
        <v>0</v>
      </c>
      <c r="BY6" s="27">
        <f>SUMIF('חברי מועצה  ללא השטחים 2013'!$A$2:$A$2312,'נתוני 2011'!BY1,'חברי מועצה  ללא השטחים 2013'!$K$2:$K$2312)</f>
        <v>9</v>
      </c>
    </row>
    <row r="7" spans="1:78" x14ac:dyDescent="0.3">
      <c r="A7" s="130"/>
      <c r="B7" s="4" t="s">
        <v>3195</v>
      </c>
      <c r="C7" s="104">
        <f>C6/C5</f>
        <v>0</v>
      </c>
      <c r="D7" s="104">
        <f t="shared" ref="D7:BO7" si="0">D6/D5</f>
        <v>0</v>
      </c>
      <c r="E7" s="104">
        <f t="shared" si="0"/>
        <v>0.4</v>
      </c>
      <c r="F7" s="104">
        <f t="shared" si="0"/>
        <v>7.6923076923076927E-2</v>
      </c>
      <c r="G7" s="104">
        <f t="shared" si="0"/>
        <v>0.17647058823529413</v>
      </c>
      <c r="H7" s="104">
        <f t="shared" si="0"/>
        <v>0</v>
      </c>
      <c r="I7" s="104">
        <f t="shared" si="0"/>
        <v>0.30769230769230771</v>
      </c>
      <c r="J7" s="104">
        <f t="shared" si="0"/>
        <v>0.1111111111111111</v>
      </c>
      <c r="K7" s="104">
        <f t="shared" si="0"/>
        <v>0.17391304347826086</v>
      </c>
      <c r="L7" s="104">
        <f t="shared" si="0"/>
        <v>0</v>
      </c>
      <c r="M7" s="104">
        <f t="shared" si="0"/>
        <v>0.33333333333333331</v>
      </c>
      <c r="N7" s="104">
        <f t="shared" si="0"/>
        <v>7.6923076923076927E-2</v>
      </c>
      <c r="O7" s="104">
        <f t="shared" si="0"/>
        <v>0.10526315789473684</v>
      </c>
      <c r="P7" s="104">
        <f t="shared" si="0"/>
        <v>0</v>
      </c>
      <c r="Q7" s="104">
        <f t="shared" si="0"/>
        <v>0</v>
      </c>
      <c r="R7" s="104">
        <f t="shared" si="0"/>
        <v>0.24</v>
      </c>
      <c r="S7" s="104">
        <f t="shared" si="0"/>
        <v>0.30769230769230771</v>
      </c>
      <c r="T7" s="104">
        <f t="shared" si="0"/>
        <v>0.47058823529411764</v>
      </c>
      <c r="U7" s="104">
        <f t="shared" si="0"/>
        <v>0.2</v>
      </c>
      <c r="V7" s="104">
        <f t="shared" si="0"/>
        <v>0.35294117647058826</v>
      </c>
      <c r="W7" s="104">
        <f t="shared" si="0"/>
        <v>0.21052631578947367</v>
      </c>
      <c r="X7" s="104">
        <f t="shared" si="0"/>
        <v>0.15789473684210525</v>
      </c>
      <c r="Y7" s="104">
        <f t="shared" si="0"/>
        <v>0.1111111111111111</v>
      </c>
      <c r="Z7" s="104">
        <f t="shared" si="0"/>
        <v>0.19354838709677419</v>
      </c>
      <c r="AA7" s="104">
        <f t="shared" si="0"/>
        <v>0</v>
      </c>
      <c r="AB7" s="104">
        <f t="shared" si="0"/>
        <v>0</v>
      </c>
      <c r="AC7" s="104">
        <f t="shared" si="0"/>
        <v>0</v>
      </c>
      <c r="AD7" s="104">
        <f t="shared" si="0"/>
        <v>7.6923076923076927E-2</v>
      </c>
      <c r="AE7" s="104">
        <f t="shared" si="0"/>
        <v>0</v>
      </c>
      <c r="AF7" s="104">
        <f t="shared" si="0"/>
        <v>6.6666666666666666E-2</v>
      </c>
      <c r="AG7" s="104">
        <f t="shared" si="0"/>
        <v>0.2</v>
      </c>
      <c r="AH7" s="104">
        <f t="shared" si="0"/>
        <v>0.15384615384615385</v>
      </c>
      <c r="AI7" s="104">
        <f t="shared" si="0"/>
        <v>0.12903225806451613</v>
      </c>
      <c r="AJ7" s="104">
        <f t="shared" si="0"/>
        <v>0.26315789473684209</v>
      </c>
      <c r="AK7" s="104">
        <f t="shared" si="0"/>
        <v>0</v>
      </c>
      <c r="AL7" s="104">
        <f t="shared" si="0"/>
        <v>0.35294117647058826</v>
      </c>
      <c r="AM7" s="104">
        <f t="shared" si="0"/>
        <v>5.2631578947368418E-2</v>
      </c>
      <c r="AN7" s="104">
        <f t="shared" si="0"/>
        <v>0.13333333333333333</v>
      </c>
      <c r="AO7" s="104">
        <f t="shared" si="0"/>
        <v>0</v>
      </c>
      <c r="AP7" s="104">
        <f t="shared" si="0"/>
        <v>0.26315789473684209</v>
      </c>
      <c r="AQ7" s="104">
        <f t="shared" si="0"/>
        <v>0</v>
      </c>
      <c r="AR7" s="104">
        <f t="shared" si="0"/>
        <v>0.15384615384615385</v>
      </c>
      <c r="AS7" s="104">
        <f t="shared" si="0"/>
        <v>0.17647058823529413</v>
      </c>
      <c r="AT7" s="104">
        <f t="shared" si="0"/>
        <v>0.13333333333333333</v>
      </c>
      <c r="AU7" s="104">
        <f t="shared" si="0"/>
        <v>0</v>
      </c>
      <c r="AV7" s="104">
        <f t="shared" si="0"/>
        <v>0.29411764705882354</v>
      </c>
      <c r="AW7" s="104">
        <f t="shared" si="0"/>
        <v>0.23076923076923078</v>
      </c>
      <c r="AX7" s="104">
        <f t="shared" si="0"/>
        <v>6.6666666666666666E-2</v>
      </c>
      <c r="AY7" s="104">
        <f t="shared" si="0"/>
        <v>0.18518518518518517</v>
      </c>
      <c r="AZ7" s="104">
        <f t="shared" si="0"/>
        <v>0</v>
      </c>
      <c r="BA7" s="104">
        <f t="shared" si="0"/>
        <v>0.23529411764705882</v>
      </c>
      <c r="BB7" s="104">
        <f t="shared" si="0"/>
        <v>6.6666666666666666E-2</v>
      </c>
      <c r="BC7" s="104">
        <f t="shared" si="0"/>
        <v>0</v>
      </c>
      <c r="BD7" s="104">
        <f t="shared" si="0"/>
        <v>3.7037037037037035E-2</v>
      </c>
      <c r="BE7" s="104">
        <f t="shared" si="0"/>
        <v>6.6666666666666666E-2</v>
      </c>
      <c r="BF7" s="104">
        <f t="shared" si="0"/>
        <v>0</v>
      </c>
      <c r="BG7" s="104">
        <f t="shared" si="0"/>
        <v>0.2</v>
      </c>
      <c r="BH7" s="104">
        <f t="shared" si="0"/>
        <v>0.17647058823529413</v>
      </c>
      <c r="BI7" s="104">
        <f t="shared" si="0"/>
        <v>0.33333333333333331</v>
      </c>
      <c r="BJ7" s="104">
        <f t="shared" si="0"/>
        <v>5.8823529411764705E-2</v>
      </c>
      <c r="BK7" s="104">
        <f t="shared" si="0"/>
        <v>0.2</v>
      </c>
      <c r="BL7" s="104">
        <f t="shared" si="0"/>
        <v>0.2</v>
      </c>
      <c r="BM7" s="104">
        <f t="shared" si="0"/>
        <v>0</v>
      </c>
      <c r="BN7" s="104">
        <f t="shared" si="0"/>
        <v>0.15384615384615385</v>
      </c>
      <c r="BO7" s="104">
        <f t="shared" si="0"/>
        <v>0.13333333333333333</v>
      </c>
      <c r="BP7" s="104">
        <f t="shared" ref="BP7:BY7" si="1">BP6/BP5</f>
        <v>0.10344827586206896</v>
      </c>
      <c r="BQ7" s="104">
        <f t="shared" si="1"/>
        <v>0</v>
      </c>
      <c r="BR7" s="104">
        <f t="shared" si="1"/>
        <v>0</v>
      </c>
      <c r="BS7" s="104">
        <f t="shared" si="1"/>
        <v>0</v>
      </c>
      <c r="BT7" s="104">
        <f t="shared" si="1"/>
        <v>0.2</v>
      </c>
      <c r="BU7" s="104">
        <f t="shared" si="1"/>
        <v>0.33333333333333331</v>
      </c>
      <c r="BV7" s="104">
        <f t="shared" si="1"/>
        <v>0.31578947368421051</v>
      </c>
      <c r="BW7" s="104">
        <f t="shared" si="1"/>
        <v>0.15384615384615385</v>
      </c>
      <c r="BX7" s="104">
        <f t="shared" si="1"/>
        <v>0</v>
      </c>
      <c r="BY7" s="104">
        <f t="shared" si="1"/>
        <v>0.29032258064516131</v>
      </c>
    </row>
    <row r="8" spans="1:78" ht="14.5" thickBot="1" x14ac:dyDescent="0.35">
      <c r="A8" s="131"/>
      <c r="B8" s="6" t="s">
        <v>172</v>
      </c>
      <c r="C8" s="27">
        <v>2</v>
      </c>
      <c r="D8" s="30">
        <v>3</v>
      </c>
      <c r="E8" s="30">
        <v>5</v>
      </c>
      <c r="F8" s="30">
        <v>4</v>
      </c>
      <c r="G8" s="30">
        <v>5</v>
      </c>
      <c r="H8" s="30">
        <v>2</v>
      </c>
      <c r="I8" s="30">
        <v>5</v>
      </c>
      <c r="J8" s="30">
        <v>5</v>
      </c>
      <c r="K8" s="30">
        <v>5</v>
      </c>
      <c r="L8" s="31">
        <v>3</v>
      </c>
      <c r="M8" s="30">
        <v>5</v>
      </c>
      <c r="N8" s="30">
        <v>4</v>
      </c>
      <c r="O8" s="30">
        <v>3</v>
      </c>
      <c r="P8" s="30">
        <v>1</v>
      </c>
      <c r="Q8" s="30">
        <v>3</v>
      </c>
      <c r="R8" s="30">
        <v>5</v>
      </c>
      <c r="S8" s="30">
        <v>8</v>
      </c>
      <c r="T8" s="30">
        <v>8</v>
      </c>
      <c r="U8" s="30">
        <v>4</v>
      </c>
      <c r="V8" s="30">
        <v>8</v>
      </c>
      <c r="W8" s="30">
        <v>8</v>
      </c>
      <c r="X8" s="30">
        <v>5</v>
      </c>
      <c r="Y8" s="30">
        <v>5</v>
      </c>
      <c r="Z8" s="30">
        <v>7</v>
      </c>
      <c r="AA8" s="30">
        <v>4</v>
      </c>
      <c r="AB8" s="30">
        <v>3</v>
      </c>
      <c r="AC8" s="30">
        <v>3</v>
      </c>
      <c r="AD8" s="30">
        <v>4</v>
      </c>
      <c r="AE8" s="30">
        <v>3</v>
      </c>
      <c r="AF8" s="30">
        <v>5</v>
      </c>
      <c r="AG8" s="30">
        <v>7</v>
      </c>
      <c r="AH8" s="30">
        <v>6</v>
      </c>
      <c r="AI8" s="30">
        <v>4</v>
      </c>
      <c r="AJ8" s="30">
        <v>8</v>
      </c>
      <c r="AK8" s="30">
        <v>3</v>
      </c>
      <c r="AL8" s="30">
        <v>5</v>
      </c>
      <c r="AM8" s="30">
        <v>4</v>
      </c>
      <c r="AN8" s="30">
        <v>5</v>
      </c>
      <c r="AO8" s="30">
        <v>1</v>
      </c>
      <c r="AP8" s="30">
        <v>8</v>
      </c>
      <c r="AQ8" s="30">
        <v>5</v>
      </c>
      <c r="AR8" s="30">
        <v>5</v>
      </c>
      <c r="AS8" s="30">
        <v>5</v>
      </c>
      <c r="AT8" s="30">
        <v>7</v>
      </c>
      <c r="AU8" s="30">
        <v>3</v>
      </c>
      <c r="AV8" s="30">
        <v>5</v>
      </c>
      <c r="AW8" s="30">
        <v>7</v>
      </c>
      <c r="AX8" s="30">
        <v>3</v>
      </c>
      <c r="AY8" s="30">
        <v>5</v>
      </c>
      <c r="AZ8" s="30">
        <v>2</v>
      </c>
      <c r="BA8" s="30">
        <v>4</v>
      </c>
      <c r="BB8" s="30">
        <v>5</v>
      </c>
      <c r="BC8" s="30">
        <v>5</v>
      </c>
      <c r="BD8" s="30">
        <v>6</v>
      </c>
      <c r="BE8" s="30">
        <v>4</v>
      </c>
      <c r="BF8" s="30">
        <v>2</v>
      </c>
      <c r="BG8" s="30">
        <v>8</v>
      </c>
      <c r="BH8" s="30">
        <v>5</v>
      </c>
      <c r="BI8" s="30">
        <v>6</v>
      </c>
      <c r="BJ8" s="30">
        <v>4</v>
      </c>
      <c r="BK8" s="30">
        <v>5</v>
      </c>
      <c r="BL8" s="30">
        <v>6</v>
      </c>
      <c r="BM8" s="30">
        <v>4</v>
      </c>
      <c r="BN8" s="30">
        <v>0</v>
      </c>
      <c r="BO8" s="30">
        <v>6</v>
      </c>
      <c r="BP8" s="30">
        <v>6</v>
      </c>
      <c r="BQ8" s="30">
        <v>2</v>
      </c>
      <c r="BR8" s="30">
        <v>6</v>
      </c>
      <c r="BS8" s="30">
        <v>4</v>
      </c>
      <c r="BT8" s="30">
        <v>7</v>
      </c>
      <c r="BU8" s="30">
        <v>9</v>
      </c>
      <c r="BV8" s="30">
        <v>8</v>
      </c>
      <c r="BW8" s="30">
        <v>4</v>
      </c>
      <c r="BX8" s="30">
        <v>3</v>
      </c>
      <c r="BY8" s="30">
        <v>8</v>
      </c>
    </row>
    <row r="9" spans="1:78" x14ac:dyDescent="0.3">
      <c r="A9" s="132" t="s">
        <v>182</v>
      </c>
      <c r="B9" s="3" t="s">
        <v>183</v>
      </c>
      <c r="C9" s="32">
        <v>48.5</v>
      </c>
      <c r="D9" s="30">
        <v>24.4</v>
      </c>
      <c r="E9" s="30">
        <v>35</v>
      </c>
      <c r="F9" s="30">
        <v>15.9</v>
      </c>
      <c r="G9" s="30">
        <v>46.7</v>
      </c>
      <c r="H9" s="30">
        <v>39.799999999999997</v>
      </c>
      <c r="I9" s="30">
        <v>17.8</v>
      </c>
      <c r="J9" s="30">
        <v>212.3</v>
      </c>
      <c r="K9" s="30">
        <v>117.4</v>
      </c>
      <c r="L9" s="31">
        <v>25.9</v>
      </c>
      <c r="M9" s="30">
        <v>196.3</v>
      </c>
      <c r="N9" s="30">
        <v>16.899999999999999</v>
      </c>
      <c r="O9" s="30">
        <v>84.2</v>
      </c>
      <c r="P9" s="30">
        <v>39.700000000000003</v>
      </c>
      <c r="Q9" s="30">
        <v>163.30000000000001</v>
      </c>
      <c r="R9" s="30">
        <v>128.19999999999999</v>
      </c>
      <c r="S9" s="30">
        <v>23.1</v>
      </c>
      <c r="T9" s="30">
        <v>54.7</v>
      </c>
      <c r="U9" s="30">
        <v>32.4</v>
      </c>
      <c r="V9" s="30">
        <v>49.9</v>
      </c>
      <c r="W9" s="30">
        <v>88.7</v>
      </c>
      <c r="X9" s="30">
        <v>82.5</v>
      </c>
      <c r="Y9" s="30">
        <v>182.6</v>
      </c>
      <c r="Z9" s="30">
        <v>270.3</v>
      </c>
      <c r="AA9" s="30">
        <v>41.7</v>
      </c>
      <c r="AB9" s="30">
        <v>38.200000000000003</v>
      </c>
      <c r="AC9" s="30">
        <v>23.3</v>
      </c>
      <c r="AD9" s="30">
        <v>18.3</v>
      </c>
      <c r="AE9" s="30">
        <v>30.1</v>
      </c>
      <c r="AF9" s="30">
        <v>33.299999999999997</v>
      </c>
      <c r="AG9" s="30">
        <v>27.6</v>
      </c>
      <c r="AH9" s="30">
        <v>19.5</v>
      </c>
      <c r="AI9" s="30">
        <v>804.4</v>
      </c>
      <c r="AJ9" s="30">
        <v>87.3</v>
      </c>
      <c r="AK9" s="30">
        <v>20</v>
      </c>
      <c r="AL9" s="30">
        <v>44.7</v>
      </c>
      <c r="AM9" s="30">
        <v>70.3</v>
      </c>
      <c r="AN9" s="30">
        <v>24.1</v>
      </c>
      <c r="AO9" s="30">
        <v>52.1</v>
      </c>
      <c r="AP9" s="30">
        <v>80.2</v>
      </c>
      <c r="AQ9" s="30">
        <v>36.1</v>
      </c>
      <c r="AR9" s="30">
        <v>21</v>
      </c>
      <c r="AS9" s="30">
        <v>52.6</v>
      </c>
      <c r="AT9" s="30">
        <v>41.3</v>
      </c>
      <c r="AU9" s="30">
        <v>73.7</v>
      </c>
      <c r="AV9" s="30">
        <v>40.6</v>
      </c>
      <c r="AW9" s="30">
        <v>24</v>
      </c>
      <c r="AX9" s="30">
        <v>28</v>
      </c>
      <c r="AY9" s="30">
        <v>189.7</v>
      </c>
      <c r="AZ9" s="30">
        <v>27.1</v>
      </c>
      <c r="BA9" s="30">
        <v>46.5</v>
      </c>
      <c r="BB9" s="30">
        <v>41.3</v>
      </c>
      <c r="BC9" s="30">
        <v>23.4</v>
      </c>
      <c r="BD9" s="30">
        <v>210.4</v>
      </c>
      <c r="BE9" s="30">
        <v>32.200000000000003</v>
      </c>
      <c r="BF9" s="30">
        <v>19.8</v>
      </c>
      <c r="BG9" s="30">
        <v>33.4</v>
      </c>
      <c r="BH9" s="30">
        <v>52</v>
      </c>
      <c r="BI9" s="30">
        <v>37.6</v>
      </c>
      <c r="BJ9" s="30">
        <v>47.8</v>
      </c>
      <c r="BK9" s="30">
        <v>38.200000000000003</v>
      </c>
      <c r="BL9" s="30">
        <v>38.299999999999997</v>
      </c>
      <c r="BM9" s="30">
        <v>20.9</v>
      </c>
      <c r="BN9" s="30" t="s">
        <v>3198</v>
      </c>
      <c r="BO9" s="30">
        <v>39.9</v>
      </c>
      <c r="BP9" s="30">
        <v>232.4</v>
      </c>
      <c r="BQ9" s="30">
        <v>54.9</v>
      </c>
      <c r="BR9" s="30">
        <v>118.1</v>
      </c>
      <c r="BS9" s="30">
        <v>67.900000000000006</v>
      </c>
      <c r="BT9" s="30">
        <v>148</v>
      </c>
      <c r="BU9" s="30">
        <v>42.3</v>
      </c>
      <c r="BV9" s="30">
        <v>69.099999999999994</v>
      </c>
      <c r="BW9" s="30">
        <v>21.1</v>
      </c>
      <c r="BX9" s="30">
        <v>37.700000000000003</v>
      </c>
      <c r="BY9" s="30">
        <v>404.8</v>
      </c>
      <c r="BZ9">
        <f>MIN(C9:BY9)</f>
        <v>15.9</v>
      </c>
    </row>
    <row r="10" spans="1:78" x14ac:dyDescent="0.3">
      <c r="A10" s="133"/>
      <c r="B10" s="4" t="s">
        <v>199</v>
      </c>
      <c r="C10" s="33" t="s">
        <v>200</v>
      </c>
      <c r="D10" s="30">
        <v>99.4</v>
      </c>
      <c r="E10" s="30">
        <v>99.8</v>
      </c>
      <c r="F10" s="30">
        <v>99.3</v>
      </c>
      <c r="G10" s="30">
        <v>96</v>
      </c>
      <c r="H10" s="30">
        <v>100</v>
      </c>
      <c r="I10" s="30">
        <v>99.1</v>
      </c>
      <c r="J10" s="30">
        <v>99.9</v>
      </c>
      <c r="K10" s="30">
        <v>99.8</v>
      </c>
      <c r="L10" s="34" t="s">
        <v>200</v>
      </c>
      <c r="M10" s="30">
        <v>98.2</v>
      </c>
      <c r="N10" s="30">
        <v>99.4</v>
      </c>
      <c r="O10" s="30">
        <v>99.9</v>
      </c>
      <c r="P10" s="30">
        <v>100</v>
      </c>
      <c r="Q10" s="30">
        <v>100</v>
      </c>
      <c r="R10" s="30">
        <v>99.7</v>
      </c>
      <c r="S10" s="30">
        <v>99.9</v>
      </c>
      <c r="T10" s="30">
        <v>100</v>
      </c>
      <c r="U10" s="30">
        <v>99.3</v>
      </c>
      <c r="V10" s="30">
        <v>99.9</v>
      </c>
      <c r="W10" s="30">
        <v>99.9</v>
      </c>
      <c r="X10" s="30">
        <v>99</v>
      </c>
      <c r="Y10" s="30">
        <v>99.9</v>
      </c>
      <c r="Z10" s="30">
        <v>89.7</v>
      </c>
      <c r="AA10" s="30">
        <v>98.5</v>
      </c>
      <c r="AB10" s="35" t="s">
        <v>200</v>
      </c>
      <c r="AC10" s="35" t="s">
        <v>200</v>
      </c>
      <c r="AD10" s="30">
        <v>99.7</v>
      </c>
      <c r="AE10" s="35" t="s">
        <v>200</v>
      </c>
      <c r="AF10" s="30">
        <v>99.8</v>
      </c>
      <c r="AG10" s="30">
        <v>99.9</v>
      </c>
      <c r="AH10" s="30">
        <v>100</v>
      </c>
      <c r="AI10" s="30">
        <v>63.6</v>
      </c>
      <c r="AJ10" s="30">
        <v>99.8</v>
      </c>
      <c r="AK10" s="35" t="s">
        <v>200</v>
      </c>
      <c r="AL10" s="30">
        <v>97.8</v>
      </c>
      <c r="AM10" s="30">
        <v>71.900000000000006</v>
      </c>
      <c r="AN10" s="30">
        <v>100</v>
      </c>
      <c r="AO10" s="30">
        <v>100</v>
      </c>
      <c r="AP10" s="30">
        <v>100</v>
      </c>
      <c r="AQ10" s="30">
        <v>99.9</v>
      </c>
      <c r="AR10" s="30">
        <v>80.400000000000006</v>
      </c>
      <c r="AS10" s="30">
        <v>97.5</v>
      </c>
      <c r="AT10" s="30">
        <v>99.8</v>
      </c>
      <c r="AU10" s="35" t="s">
        <v>200</v>
      </c>
      <c r="AV10" s="30">
        <v>82.3</v>
      </c>
      <c r="AW10" s="30">
        <v>97.6</v>
      </c>
      <c r="AX10" s="30">
        <v>99.9</v>
      </c>
      <c r="AY10" s="30">
        <v>99.8</v>
      </c>
      <c r="AZ10" s="35" t="s">
        <v>200</v>
      </c>
      <c r="BA10" s="30">
        <v>70</v>
      </c>
      <c r="BB10" s="30">
        <v>99.3</v>
      </c>
      <c r="BC10" s="30">
        <v>97.3</v>
      </c>
      <c r="BD10" s="30">
        <v>99.9</v>
      </c>
      <c r="BE10" s="30">
        <v>97.3</v>
      </c>
      <c r="BF10" s="35" t="s">
        <v>200</v>
      </c>
      <c r="BG10" s="30">
        <v>100</v>
      </c>
      <c r="BH10" s="30">
        <v>99.9</v>
      </c>
      <c r="BI10" s="30">
        <v>99.9</v>
      </c>
      <c r="BJ10" s="30">
        <v>99.9</v>
      </c>
      <c r="BK10" s="30">
        <v>99.9</v>
      </c>
      <c r="BL10" s="30">
        <v>99.9</v>
      </c>
      <c r="BM10" s="30">
        <v>99.7</v>
      </c>
      <c r="BN10" s="30">
        <v>97.1</v>
      </c>
      <c r="BO10" s="30">
        <v>99.9</v>
      </c>
      <c r="BP10" s="30">
        <v>99.9</v>
      </c>
      <c r="BQ10" s="35" t="s">
        <v>200</v>
      </c>
      <c r="BR10" s="30">
        <v>99.7</v>
      </c>
      <c r="BS10" s="30">
        <v>77.8</v>
      </c>
      <c r="BT10" s="30">
        <v>99.8</v>
      </c>
      <c r="BU10" s="30">
        <v>99.9</v>
      </c>
      <c r="BV10" s="30">
        <v>100</v>
      </c>
      <c r="BW10" s="30">
        <v>99.5</v>
      </c>
      <c r="BX10" s="35" t="s">
        <v>200</v>
      </c>
      <c r="BY10" s="30">
        <v>95.9</v>
      </c>
    </row>
    <row r="11" spans="1:78" x14ac:dyDescent="0.3">
      <c r="A11" s="133"/>
      <c r="B11" s="4" t="s">
        <v>201</v>
      </c>
      <c r="C11" s="33" t="s">
        <v>200</v>
      </c>
      <c r="D11" s="30">
        <v>92.9</v>
      </c>
      <c r="E11" s="30">
        <v>98.2</v>
      </c>
      <c r="F11" s="30">
        <v>92.7</v>
      </c>
      <c r="G11" s="30">
        <v>84.9</v>
      </c>
      <c r="H11" s="30">
        <v>100</v>
      </c>
      <c r="I11" s="30">
        <v>81.5</v>
      </c>
      <c r="J11" s="30">
        <v>91.1</v>
      </c>
      <c r="K11" s="30">
        <v>89.3</v>
      </c>
      <c r="L11" s="34" t="s">
        <v>200</v>
      </c>
      <c r="M11" s="30">
        <v>89.1</v>
      </c>
      <c r="N11" s="30">
        <v>97.8</v>
      </c>
      <c r="O11" s="30">
        <v>97.6</v>
      </c>
      <c r="P11" s="30">
        <v>100</v>
      </c>
      <c r="Q11" s="30">
        <v>98.9</v>
      </c>
      <c r="R11" s="30">
        <v>84.8</v>
      </c>
      <c r="S11" s="30">
        <v>98.8</v>
      </c>
      <c r="T11" s="30">
        <v>97.4</v>
      </c>
      <c r="U11" s="30">
        <v>90.8</v>
      </c>
      <c r="V11" s="30">
        <v>98.2</v>
      </c>
      <c r="W11" s="30">
        <v>96.4</v>
      </c>
      <c r="X11" s="30">
        <v>93.1</v>
      </c>
      <c r="Y11" s="30">
        <v>93.4</v>
      </c>
      <c r="Z11" s="30">
        <v>80.5</v>
      </c>
      <c r="AA11" s="30">
        <v>92.8</v>
      </c>
      <c r="AB11" s="35" t="s">
        <v>200</v>
      </c>
      <c r="AC11" s="35" t="s">
        <v>200</v>
      </c>
      <c r="AD11" s="30">
        <v>96.5</v>
      </c>
      <c r="AE11" s="35" t="s">
        <v>200</v>
      </c>
      <c r="AF11" s="30">
        <v>97.6</v>
      </c>
      <c r="AG11" s="30">
        <v>98.4</v>
      </c>
      <c r="AH11" s="30">
        <v>92.9</v>
      </c>
      <c r="AI11" s="30">
        <v>62.1</v>
      </c>
      <c r="AJ11" s="30">
        <v>96.6</v>
      </c>
      <c r="AK11" s="35" t="s">
        <v>200</v>
      </c>
      <c r="AL11" s="30">
        <v>85.4</v>
      </c>
      <c r="AM11" s="30">
        <v>64.599999999999994</v>
      </c>
      <c r="AN11" s="30">
        <v>92.2</v>
      </c>
      <c r="AO11" s="30">
        <v>100</v>
      </c>
      <c r="AP11" s="30">
        <v>98.2</v>
      </c>
      <c r="AQ11" s="30">
        <v>96.7</v>
      </c>
      <c r="AR11" s="30">
        <v>69.900000000000006</v>
      </c>
      <c r="AS11" s="30">
        <v>90.5</v>
      </c>
      <c r="AT11" s="30">
        <v>98.2</v>
      </c>
      <c r="AU11" s="35" t="s">
        <v>200</v>
      </c>
      <c r="AV11" s="30">
        <v>69.7</v>
      </c>
      <c r="AW11" s="30">
        <v>89</v>
      </c>
      <c r="AX11" s="30">
        <v>96.1</v>
      </c>
      <c r="AY11" s="30">
        <v>93.1</v>
      </c>
      <c r="AZ11" s="35" t="s">
        <v>200</v>
      </c>
      <c r="BA11" s="30">
        <v>64.5</v>
      </c>
      <c r="BB11" s="30">
        <v>92</v>
      </c>
      <c r="BC11" s="30">
        <v>81.2</v>
      </c>
      <c r="BD11" s="30">
        <v>92.7</v>
      </c>
      <c r="BE11" s="30">
        <v>92</v>
      </c>
      <c r="BF11" s="35" t="s">
        <v>200</v>
      </c>
      <c r="BG11" s="30">
        <v>97.8</v>
      </c>
      <c r="BH11" s="30">
        <v>92.6</v>
      </c>
      <c r="BI11" s="30">
        <v>93.1</v>
      </c>
      <c r="BJ11" s="30">
        <v>93.8</v>
      </c>
      <c r="BK11" s="30">
        <v>88.8</v>
      </c>
      <c r="BL11" s="30">
        <v>92.1</v>
      </c>
      <c r="BM11" s="30">
        <v>97.9</v>
      </c>
      <c r="BN11" s="30">
        <v>90.7</v>
      </c>
      <c r="BO11" s="30">
        <v>98.9</v>
      </c>
      <c r="BP11" s="30">
        <v>93.4</v>
      </c>
      <c r="BQ11" s="35" t="s">
        <v>200</v>
      </c>
      <c r="BR11" s="30">
        <v>94.8</v>
      </c>
      <c r="BS11" s="30">
        <v>73.5</v>
      </c>
      <c r="BT11" s="30">
        <v>95.4</v>
      </c>
      <c r="BU11" s="30">
        <v>98.9</v>
      </c>
      <c r="BV11" s="30">
        <v>98</v>
      </c>
      <c r="BW11" s="30">
        <v>94.2</v>
      </c>
      <c r="BX11" s="35" t="s">
        <v>200</v>
      </c>
      <c r="BY11" s="30">
        <v>91.6</v>
      </c>
    </row>
    <row r="12" spans="1:78" x14ac:dyDescent="0.3">
      <c r="A12" s="133"/>
      <c r="B12" s="4" t="s">
        <v>202</v>
      </c>
      <c r="C12" s="27">
        <v>100</v>
      </c>
      <c r="D12" s="35" t="s">
        <v>200</v>
      </c>
      <c r="E12" s="35" t="s">
        <v>200</v>
      </c>
      <c r="F12" s="35" t="s">
        <v>200</v>
      </c>
      <c r="G12" s="30">
        <v>4</v>
      </c>
      <c r="H12" s="35" t="s">
        <v>200</v>
      </c>
      <c r="I12" s="35" t="s">
        <v>200</v>
      </c>
      <c r="J12" s="35" t="s">
        <v>200</v>
      </c>
      <c r="K12" s="35" t="s">
        <v>200</v>
      </c>
      <c r="L12" s="31">
        <v>100</v>
      </c>
      <c r="M12" s="35" t="s">
        <v>200</v>
      </c>
      <c r="N12" s="35" t="s">
        <v>200</v>
      </c>
      <c r="O12" s="35" t="s">
        <v>200</v>
      </c>
      <c r="P12" s="35" t="s">
        <v>200</v>
      </c>
      <c r="Q12" s="35" t="s">
        <v>200</v>
      </c>
      <c r="R12" s="35" t="s">
        <v>200</v>
      </c>
      <c r="S12" s="35" t="s">
        <v>200</v>
      </c>
      <c r="T12" s="35" t="s">
        <v>200</v>
      </c>
      <c r="U12" s="35" t="s">
        <v>200</v>
      </c>
      <c r="V12" s="35" t="s">
        <v>200</v>
      </c>
      <c r="W12" s="35" t="s">
        <v>200</v>
      </c>
      <c r="X12" s="35" t="s">
        <v>200</v>
      </c>
      <c r="Y12" s="35" t="s">
        <v>200</v>
      </c>
      <c r="Z12" s="30">
        <v>10.3</v>
      </c>
      <c r="AA12" s="35" t="s">
        <v>200</v>
      </c>
      <c r="AB12" s="30">
        <v>100</v>
      </c>
      <c r="AC12" s="30">
        <v>100</v>
      </c>
      <c r="AD12" s="35" t="s">
        <v>200</v>
      </c>
      <c r="AE12" s="30">
        <v>100</v>
      </c>
      <c r="AF12" s="35" t="s">
        <v>200</v>
      </c>
      <c r="AG12" s="35" t="s">
        <v>200</v>
      </c>
      <c r="AH12" s="35" t="s">
        <v>200</v>
      </c>
      <c r="AI12" s="30">
        <v>36.4</v>
      </c>
      <c r="AJ12" s="35" t="s">
        <v>200</v>
      </c>
      <c r="AK12" s="30">
        <v>100</v>
      </c>
      <c r="AL12" s="35" t="s">
        <v>200</v>
      </c>
      <c r="AM12" s="30">
        <v>28.1</v>
      </c>
      <c r="AN12" s="35" t="s">
        <v>200</v>
      </c>
      <c r="AO12" s="35" t="s">
        <v>200</v>
      </c>
      <c r="AP12" s="35" t="s">
        <v>200</v>
      </c>
      <c r="AQ12" s="35" t="s">
        <v>200</v>
      </c>
      <c r="AR12" s="30">
        <v>19.600000000000001</v>
      </c>
      <c r="AS12" s="35" t="s">
        <v>200</v>
      </c>
      <c r="AT12" s="35" t="s">
        <v>200</v>
      </c>
      <c r="AU12" s="30">
        <v>100</v>
      </c>
      <c r="AV12" s="30">
        <v>17.7</v>
      </c>
      <c r="AW12" s="35" t="s">
        <v>200</v>
      </c>
      <c r="AX12" s="35" t="s">
        <v>200</v>
      </c>
      <c r="AY12" s="35" t="s">
        <v>200</v>
      </c>
      <c r="AZ12" s="30">
        <v>100</v>
      </c>
      <c r="BA12" s="30">
        <v>30</v>
      </c>
      <c r="BB12" s="35" t="s">
        <v>200</v>
      </c>
      <c r="BC12" s="35" t="s">
        <v>200</v>
      </c>
      <c r="BD12" s="35" t="s">
        <v>200</v>
      </c>
      <c r="BE12" s="35" t="s">
        <v>200</v>
      </c>
      <c r="BF12" s="30">
        <v>100</v>
      </c>
      <c r="BG12" s="35" t="s">
        <v>200</v>
      </c>
      <c r="BH12" s="35" t="s">
        <v>200</v>
      </c>
      <c r="BI12" s="35" t="s">
        <v>200</v>
      </c>
      <c r="BJ12" s="35" t="s">
        <v>200</v>
      </c>
      <c r="BK12" s="35" t="s">
        <v>200</v>
      </c>
      <c r="BL12" s="35" t="s">
        <v>200</v>
      </c>
      <c r="BM12" s="35" t="s">
        <v>200</v>
      </c>
      <c r="BN12" s="35" t="s">
        <v>200</v>
      </c>
      <c r="BO12" s="35" t="s">
        <v>200</v>
      </c>
      <c r="BP12" s="35" t="s">
        <v>200</v>
      </c>
      <c r="BQ12" s="30">
        <v>100</v>
      </c>
      <c r="BR12" s="35" t="s">
        <v>200</v>
      </c>
      <c r="BS12" s="30">
        <v>22.2</v>
      </c>
      <c r="BT12" s="35" t="s">
        <v>200</v>
      </c>
      <c r="BU12" s="35" t="s">
        <v>200</v>
      </c>
      <c r="BV12" s="35" t="s">
        <v>200</v>
      </c>
      <c r="BW12" s="35" t="s">
        <v>200</v>
      </c>
      <c r="BX12" s="30">
        <v>100</v>
      </c>
      <c r="BY12" s="30">
        <v>4.0999999999999996</v>
      </c>
    </row>
    <row r="13" spans="1:78" x14ac:dyDescent="0.3">
      <c r="A13" s="133"/>
      <c r="B13" s="4" t="s">
        <v>205</v>
      </c>
      <c r="C13" s="27">
        <v>99.9</v>
      </c>
      <c r="D13" s="35" t="s">
        <v>200</v>
      </c>
      <c r="E13" s="35" t="s">
        <v>200</v>
      </c>
      <c r="F13" s="35" t="s">
        <v>200</v>
      </c>
      <c r="G13" s="30">
        <v>2.9</v>
      </c>
      <c r="H13" s="35" t="s">
        <v>200</v>
      </c>
      <c r="I13" s="35" t="s">
        <v>200</v>
      </c>
      <c r="J13" s="35" t="s">
        <v>200</v>
      </c>
      <c r="K13" s="35" t="s">
        <v>200</v>
      </c>
      <c r="L13" s="31">
        <v>100</v>
      </c>
      <c r="M13" s="35" t="s">
        <v>200</v>
      </c>
      <c r="N13" s="35" t="s">
        <v>200</v>
      </c>
      <c r="O13" s="35" t="s">
        <v>200</v>
      </c>
      <c r="P13" s="35" t="s">
        <v>200</v>
      </c>
      <c r="Q13" s="35" t="s">
        <v>200</v>
      </c>
      <c r="R13" s="35" t="s">
        <v>200</v>
      </c>
      <c r="S13" s="35" t="s">
        <v>200</v>
      </c>
      <c r="T13" s="35" t="s">
        <v>200</v>
      </c>
      <c r="U13" s="35" t="s">
        <v>200</v>
      </c>
      <c r="V13" s="35" t="s">
        <v>200</v>
      </c>
      <c r="W13" s="35" t="s">
        <v>200</v>
      </c>
      <c r="X13" s="35" t="s">
        <v>200</v>
      </c>
      <c r="Y13" s="35" t="s">
        <v>200</v>
      </c>
      <c r="Z13" s="30">
        <v>4.8</v>
      </c>
      <c r="AA13" s="35" t="s">
        <v>200</v>
      </c>
      <c r="AB13" s="30">
        <v>100</v>
      </c>
      <c r="AC13" s="30">
        <v>99.9</v>
      </c>
      <c r="AD13" s="35" t="s">
        <v>200</v>
      </c>
      <c r="AE13" s="30">
        <v>99.9</v>
      </c>
      <c r="AF13" s="35" t="s">
        <v>200</v>
      </c>
      <c r="AG13" s="35" t="s">
        <v>200</v>
      </c>
      <c r="AH13" s="35" t="s">
        <v>200</v>
      </c>
      <c r="AI13" s="30">
        <v>35</v>
      </c>
      <c r="AJ13" s="35" t="s">
        <v>200</v>
      </c>
      <c r="AK13" s="30">
        <v>100</v>
      </c>
      <c r="AL13" s="35" t="s">
        <v>200</v>
      </c>
      <c r="AM13" s="30">
        <v>27</v>
      </c>
      <c r="AN13" s="35" t="s">
        <v>200</v>
      </c>
      <c r="AO13" s="35" t="s">
        <v>200</v>
      </c>
      <c r="AP13" s="35" t="s">
        <v>200</v>
      </c>
      <c r="AQ13" s="35" t="s">
        <v>200</v>
      </c>
      <c r="AR13" s="30">
        <v>9.1</v>
      </c>
      <c r="AS13" s="35" t="s">
        <v>200</v>
      </c>
      <c r="AT13" s="35" t="s">
        <v>200</v>
      </c>
      <c r="AU13" s="30">
        <v>69.5</v>
      </c>
      <c r="AV13" s="30">
        <v>5.4</v>
      </c>
      <c r="AW13" s="35" t="s">
        <v>200</v>
      </c>
      <c r="AX13" s="35" t="s">
        <v>200</v>
      </c>
      <c r="AY13" s="35" t="s">
        <v>200</v>
      </c>
      <c r="AZ13" s="30">
        <v>94.6</v>
      </c>
      <c r="BA13" s="30">
        <v>27</v>
      </c>
      <c r="BB13" s="35" t="s">
        <v>200</v>
      </c>
      <c r="BC13" s="35" t="s">
        <v>200</v>
      </c>
      <c r="BD13" s="35" t="s">
        <v>200</v>
      </c>
      <c r="BE13" s="35" t="s">
        <v>200</v>
      </c>
      <c r="BF13" s="30">
        <v>99.9</v>
      </c>
      <c r="BG13" s="35" t="s">
        <v>200</v>
      </c>
      <c r="BH13" s="35" t="s">
        <v>200</v>
      </c>
      <c r="BI13" s="35" t="s">
        <v>200</v>
      </c>
      <c r="BJ13" s="35" t="s">
        <v>200</v>
      </c>
      <c r="BK13" s="35" t="s">
        <v>200</v>
      </c>
      <c r="BL13" s="35" t="s">
        <v>200</v>
      </c>
      <c r="BM13" s="35" t="s">
        <v>200</v>
      </c>
      <c r="BN13" s="35" t="s">
        <v>200</v>
      </c>
      <c r="BO13" s="35" t="s">
        <v>200</v>
      </c>
      <c r="BP13" s="35" t="s">
        <v>200</v>
      </c>
      <c r="BQ13" s="30">
        <v>100</v>
      </c>
      <c r="BR13" s="35" t="s">
        <v>200</v>
      </c>
      <c r="BS13" s="30">
        <v>17.7</v>
      </c>
      <c r="BT13" s="35" t="s">
        <v>200</v>
      </c>
      <c r="BU13" s="35" t="s">
        <v>200</v>
      </c>
      <c r="BV13" s="35" t="s">
        <v>200</v>
      </c>
      <c r="BW13" s="35" t="s">
        <v>200</v>
      </c>
      <c r="BX13" s="30">
        <v>60.6</v>
      </c>
      <c r="BY13" s="30">
        <v>3.3</v>
      </c>
    </row>
    <row r="14" spans="1:78" x14ac:dyDescent="0.3">
      <c r="A14" s="133"/>
      <c r="B14" s="4" t="s">
        <v>210</v>
      </c>
      <c r="C14" s="27" t="s">
        <v>200</v>
      </c>
      <c r="D14" s="36" t="s">
        <v>200</v>
      </c>
      <c r="E14" s="36" t="s">
        <v>200</v>
      </c>
      <c r="F14" s="36" t="s">
        <v>200</v>
      </c>
      <c r="G14" s="30">
        <v>0.5</v>
      </c>
      <c r="H14" s="36" t="s">
        <v>200</v>
      </c>
      <c r="I14" s="36" t="s">
        <v>200</v>
      </c>
      <c r="J14" s="36" t="s">
        <v>200</v>
      </c>
      <c r="K14" s="36" t="s">
        <v>200</v>
      </c>
      <c r="L14" s="37" t="s">
        <v>200</v>
      </c>
      <c r="M14" s="36" t="s">
        <v>200</v>
      </c>
      <c r="N14" s="36" t="s">
        <v>200</v>
      </c>
      <c r="O14" s="36" t="s">
        <v>200</v>
      </c>
      <c r="P14" s="36" t="s">
        <v>200</v>
      </c>
      <c r="Q14" s="36" t="s">
        <v>200</v>
      </c>
      <c r="R14" s="36" t="s">
        <v>200</v>
      </c>
      <c r="S14" s="36" t="s">
        <v>200</v>
      </c>
      <c r="T14" s="36" t="s">
        <v>200</v>
      </c>
      <c r="U14" s="36" t="s">
        <v>200</v>
      </c>
      <c r="V14" s="36" t="s">
        <v>200</v>
      </c>
      <c r="W14" s="36" t="s">
        <v>200</v>
      </c>
      <c r="X14" s="36" t="s">
        <v>200</v>
      </c>
      <c r="Y14" s="36" t="s">
        <v>200</v>
      </c>
      <c r="Z14" s="30">
        <v>5.3</v>
      </c>
      <c r="AA14" s="36" t="s">
        <v>200</v>
      </c>
      <c r="AB14" s="36" t="s">
        <v>200</v>
      </c>
      <c r="AC14" s="36" t="s">
        <v>200</v>
      </c>
      <c r="AD14" s="36" t="s">
        <v>200</v>
      </c>
      <c r="AE14" s="36" t="s">
        <v>200</v>
      </c>
      <c r="AF14" s="36" t="s">
        <v>200</v>
      </c>
      <c r="AG14" s="36" t="s">
        <v>200</v>
      </c>
      <c r="AH14" s="36" t="s">
        <v>200</v>
      </c>
      <c r="AI14" s="30">
        <v>1.5</v>
      </c>
      <c r="AJ14" s="36" t="s">
        <v>200</v>
      </c>
      <c r="AK14" s="36" t="s">
        <v>200</v>
      </c>
      <c r="AL14" s="36" t="s">
        <v>200</v>
      </c>
      <c r="AM14" s="30">
        <v>1.2</v>
      </c>
      <c r="AN14" s="36" t="s">
        <v>200</v>
      </c>
      <c r="AO14" s="36" t="s">
        <v>200</v>
      </c>
      <c r="AP14" s="36" t="s">
        <v>200</v>
      </c>
      <c r="AQ14" s="36" t="s">
        <v>200</v>
      </c>
      <c r="AR14" s="30">
        <v>9.4</v>
      </c>
      <c r="AS14" s="36" t="s">
        <v>200</v>
      </c>
      <c r="AT14" s="36" t="s">
        <v>200</v>
      </c>
      <c r="AU14" s="30">
        <v>30.5</v>
      </c>
      <c r="AV14" s="30">
        <v>12.2</v>
      </c>
      <c r="AW14" s="36" t="s">
        <v>200</v>
      </c>
      <c r="AX14" s="36" t="s">
        <v>200</v>
      </c>
      <c r="AY14" s="36" t="s">
        <v>200</v>
      </c>
      <c r="AZ14" s="30">
        <v>5.4</v>
      </c>
      <c r="BA14" s="30">
        <v>2.9</v>
      </c>
      <c r="BB14" s="36" t="s">
        <v>200</v>
      </c>
      <c r="BC14" s="36" t="s">
        <v>200</v>
      </c>
      <c r="BD14" s="36" t="s">
        <v>200</v>
      </c>
      <c r="BE14" s="36" t="s">
        <v>200</v>
      </c>
      <c r="BF14" s="36" t="s">
        <v>200</v>
      </c>
      <c r="BG14" s="36" t="s">
        <v>200</v>
      </c>
      <c r="BH14" s="36" t="s">
        <v>200</v>
      </c>
      <c r="BI14" s="36" t="s">
        <v>200</v>
      </c>
      <c r="BJ14" s="36" t="s">
        <v>200</v>
      </c>
      <c r="BK14" s="36" t="s">
        <v>200</v>
      </c>
      <c r="BL14" s="36" t="s">
        <v>200</v>
      </c>
      <c r="BM14" s="36" t="s">
        <v>200</v>
      </c>
      <c r="BN14" s="36" t="s">
        <v>200</v>
      </c>
      <c r="BO14" s="36" t="s">
        <v>200</v>
      </c>
      <c r="BP14" s="36" t="s">
        <v>200</v>
      </c>
      <c r="BQ14" s="36" t="s">
        <v>200</v>
      </c>
      <c r="BR14" s="36" t="s">
        <v>200</v>
      </c>
      <c r="BS14" s="30">
        <v>4.5</v>
      </c>
      <c r="BT14" s="36" t="s">
        <v>200</v>
      </c>
      <c r="BU14" s="36" t="s">
        <v>200</v>
      </c>
      <c r="BV14" s="36" t="s">
        <v>200</v>
      </c>
      <c r="BW14" s="36" t="s">
        <v>200</v>
      </c>
      <c r="BX14" s="30">
        <v>25.2</v>
      </c>
      <c r="BY14" s="30">
        <v>0.8</v>
      </c>
    </row>
    <row r="15" spans="1:78" ht="14.5" thickBot="1" x14ac:dyDescent="0.35">
      <c r="A15" s="134"/>
      <c r="B15" s="6" t="s">
        <v>215</v>
      </c>
      <c r="C15" s="27" t="s">
        <v>200</v>
      </c>
      <c r="D15" s="36" t="s">
        <v>200</v>
      </c>
      <c r="E15" s="36" t="s">
        <v>200</v>
      </c>
      <c r="F15" s="36" t="s">
        <v>200</v>
      </c>
      <c r="G15" s="30">
        <v>0.6</v>
      </c>
      <c r="H15" s="36" t="s">
        <v>200</v>
      </c>
      <c r="I15" s="36" t="s">
        <v>200</v>
      </c>
      <c r="J15" s="36" t="s">
        <v>200</v>
      </c>
      <c r="K15" s="36" t="s">
        <v>200</v>
      </c>
      <c r="L15" s="37" t="s">
        <v>200</v>
      </c>
      <c r="M15" s="36" t="s">
        <v>200</v>
      </c>
      <c r="N15" s="36" t="s">
        <v>200</v>
      </c>
      <c r="O15" s="36" t="s">
        <v>200</v>
      </c>
      <c r="P15" s="36" t="s">
        <v>200</v>
      </c>
      <c r="Q15" s="36" t="s">
        <v>200</v>
      </c>
      <c r="R15" s="36" t="s">
        <v>200</v>
      </c>
      <c r="S15" s="36" t="s">
        <v>200</v>
      </c>
      <c r="T15" s="36" t="s">
        <v>200</v>
      </c>
      <c r="U15" s="36" t="s">
        <v>200</v>
      </c>
      <c r="V15" s="36" t="s">
        <v>200</v>
      </c>
      <c r="W15" s="36" t="s">
        <v>200</v>
      </c>
      <c r="X15" s="36" t="s">
        <v>200</v>
      </c>
      <c r="Y15" s="36" t="s">
        <v>200</v>
      </c>
      <c r="Z15" s="30">
        <v>0.1</v>
      </c>
      <c r="AA15" s="36" t="s">
        <v>200</v>
      </c>
      <c r="AB15" s="36" t="s">
        <v>200</v>
      </c>
      <c r="AC15" s="36" t="s">
        <v>200</v>
      </c>
      <c r="AD15" s="36" t="s">
        <v>200</v>
      </c>
      <c r="AE15" s="36" t="s">
        <v>200</v>
      </c>
      <c r="AF15" s="36" t="s">
        <v>200</v>
      </c>
      <c r="AG15" s="36" t="s">
        <v>200</v>
      </c>
      <c r="AH15" s="36" t="s">
        <v>200</v>
      </c>
      <c r="AI15" s="30">
        <v>0</v>
      </c>
      <c r="AJ15" s="36" t="s">
        <v>200</v>
      </c>
      <c r="AK15" s="36" t="s">
        <v>200</v>
      </c>
      <c r="AL15" s="36" t="s">
        <v>200</v>
      </c>
      <c r="AM15" s="30">
        <v>0</v>
      </c>
      <c r="AN15" s="36" t="s">
        <v>200</v>
      </c>
      <c r="AO15" s="36" t="s">
        <v>200</v>
      </c>
      <c r="AP15" s="36" t="s">
        <v>200</v>
      </c>
      <c r="AQ15" s="36" t="s">
        <v>200</v>
      </c>
      <c r="AR15" s="30">
        <v>0.5</v>
      </c>
      <c r="AS15" s="36" t="s">
        <v>200</v>
      </c>
      <c r="AT15" s="36" t="s">
        <v>200</v>
      </c>
      <c r="AU15" s="30">
        <v>0</v>
      </c>
      <c r="AV15" s="30">
        <v>0</v>
      </c>
      <c r="AW15" s="36" t="s">
        <v>200</v>
      </c>
      <c r="AX15" s="36" t="s">
        <v>200</v>
      </c>
      <c r="AY15" s="36" t="s">
        <v>200</v>
      </c>
      <c r="AZ15" s="30">
        <v>0</v>
      </c>
      <c r="BA15" s="30">
        <v>0.2</v>
      </c>
      <c r="BB15" s="36" t="s">
        <v>200</v>
      </c>
      <c r="BC15" s="36" t="s">
        <v>200</v>
      </c>
      <c r="BD15" s="36" t="s">
        <v>200</v>
      </c>
      <c r="BE15" s="36" t="s">
        <v>200</v>
      </c>
      <c r="BF15" s="36" t="s">
        <v>200</v>
      </c>
      <c r="BG15" s="36" t="s">
        <v>200</v>
      </c>
      <c r="BH15" s="36" t="s">
        <v>200</v>
      </c>
      <c r="BI15" s="36" t="s">
        <v>200</v>
      </c>
      <c r="BJ15" s="36" t="s">
        <v>200</v>
      </c>
      <c r="BK15" s="36" t="s">
        <v>200</v>
      </c>
      <c r="BL15" s="36" t="s">
        <v>200</v>
      </c>
      <c r="BM15" s="36" t="s">
        <v>200</v>
      </c>
      <c r="BN15" s="36" t="s">
        <v>200</v>
      </c>
      <c r="BO15" s="36" t="s">
        <v>200</v>
      </c>
      <c r="BP15" s="36" t="s">
        <v>200</v>
      </c>
      <c r="BQ15" s="36" t="s">
        <v>200</v>
      </c>
      <c r="BR15" s="36" t="s">
        <v>200</v>
      </c>
      <c r="BS15" s="30">
        <v>0</v>
      </c>
      <c r="BT15" s="36" t="s">
        <v>200</v>
      </c>
      <c r="BU15" s="36" t="s">
        <v>200</v>
      </c>
      <c r="BV15" s="36" t="s">
        <v>200</v>
      </c>
      <c r="BW15" s="36" t="s">
        <v>200</v>
      </c>
      <c r="BX15" s="30">
        <v>14.2</v>
      </c>
      <c r="BY15" s="30">
        <v>0</v>
      </c>
    </row>
    <row r="16" spans="1:78" x14ac:dyDescent="0.3">
      <c r="A16" s="141" t="s">
        <v>217</v>
      </c>
      <c r="B16" s="3" t="s">
        <v>218</v>
      </c>
      <c r="C16" s="32">
        <v>24.5</v>
      </c>
      <c r="D16" s="30">
        <v>11.8</v>
      </c>
      <c r="E16" s="30">
        <v>17.5</v>
      </c>
      <c r="F16" s="30">
        <v>7.8</v>
      </c>
      <c r="G16" s="30">
        <v>24.1</v>
      </c>
      <c r="H16" s="30">
        <v>19.899999999999999</v>
      </c>
      <c r="I16" s="30">
        <v>8.8000000000000007</v>
      </c>
      <c r="J16" s="30">
        <v>103.7</v>
      </c>
      <c r="K16" s="30">
        <v>57</v>
      </c>
      <c r="L16" s="31">
        <v>13.1</v>
      </c>
      <c r="M16" s="30">
        <v>95.3</v>
      </c>
      <c r="N16" s="30">
        <v>8.6</v>
      </c>
      <c r="O16" s="30">
        <v>42.1</v>
      </c>
      <c r="P16" s="30">
        <v>20</v>
      </c>
      <c r="Q16" s="30">
        <v>82.8</v>
      </c>
      <c r="R16" s="30">
        <v>60.9</v>
      </c>
      <c r="S16" s="30">
        <v>11.5</v>
      </c>
      <c r="T16" s="30">
        <v>25.7</v>
      </c>
      <c r="U16" s="30">
        <v>16</v>
      </c>
      <c r="V16" s="30">
        <v>24.2</v>
      </c>
      <c r="W16" s="30">
        <v>43.1</v>
      </c>
      <c r="X16" s="30">
        <v>40.4</v>
      </c>
      <c r="Y16" s="30">
        <v>88.2</v>
      </c>
      <c r="Z16" s="30">
        <v>129.4</v>
      </c>
      <c r="AA16" s="30">
        <v>20.8</v>
      </c>
      <c r="AB16" s="30">
        <v>19.2</v>
      </c>
      <c r="AC16" s="30">
        <v>11.7</v>
      </c>
      <c r="AD16" s="30">
        <v>9.1</v>
      </c>
      <c r="AE16" s="30">
        <v>15.2</v>
      </c>
      <c r="AF16" s="30">
        <v>16.600000000000001</v>
      </c>
      <c r="AG16" s="30">
        <v>13.6</v>
      </c>
      <c r="AH16" s="30">
        <v>9.6</v>
      </c>
      <c r="AI16" s="30">
        <v>399.2</v>
      </c>
      <c r="AJ16" s="30">
        <v>41.9</v>
      </c>
      <c r="AK16" s="30">
        <v>10.199999999999999</v>
      </c>
      <c r="AL16" s="30">
        <v>21.8</v>
      </c>
      <c r="AM16" s="30">
        <v>34.5</v>
      </c>
      <c r="AN16" s="30">
        <v>11.8</v>
      </c>
      <c r="AO16" s="30">
        <v>26.5</v>
      </c>
      <c r="AP16" s="30">
        <v>39.799999999999997</v>
      </c>
      <c r="AQ16" s="30">
        <v>17.8</v>
      </c>
      <c r="AR16" s="30">
        <v>10.6</v>
      </c>
      <c r="AS16" s="30">
        <v>25.7</v>
      </c>
      <c r="AT16" s="30">
        <v>20.3</v>
      </c>
      <c r="AU16" s="30">
        <v>36.799999999999997</v>
      </c>
      <c r="AV16" s="30">
        <v>19.399999999999999</v>
      </c>
      <c r="AW16" s="30">
        <v>11.6</v>
      </c>
      <c r="AX16" s="30">
        <v>13.9</v>
      </c>
      <c r="AY16" s="30">
        <v>92</v>
      </c>
      <c r="AZ16" s="30">
        <v>14</v>
      </c>
      <c r="BA16" s="30">
        <v>22.9</v>
      </c>
      <c r="BB16" s="30">
        <v>20</v>
      </c>
      <c r="BC16" s="30">
        <v>11.3</v>
      </c>
      <c r="BD16" s="30">
        <v>102.1</v>
      </c>
      <c r="BE16" s="30">
        <v>16.100000000000001</v>
      </c>
      <c r="BF16" s="30">
        <v>10.1</v>
      </c>
      <c r="BG16" s="30">
        <v>16.2</v>
      </c>
      <c r="BH16" s="30">
        <v>25.3</v>
      </c>
      <c r="BI16" s="30">
        <v>18</v>
      </c>
      <c r="BJ16" s="30">
        <v>23.5</v>
      </c>
      <c r="BK16" s="30">
        <v>18.3</v>
      </c>
      <c r="BL16" s="30">
        <v>18.100000000000001</v>
      </c>
      <c r="BM16" s="30">
        <v>10.7</v>
      </c>
      <c r="BN16" s="30">
        <v>11.4</v>
      </c>
      <c r="BO16" s="30">
        <v>19.899999999999999</v>
      </c>
      <c r="BP16" s="30">
        <v>113.6</v>
      </c>
      <c r="BQ16" s="30">
        <v>27.5</v>
      </c>
      <c r="BR16" s="30">
        <v>57.7</v>
      </c>
      <c r="BS16" s="30">
        <v>35</v>
      </c>
      <c r="BT16" s="30">
        <v>70.2</v>
      </c>
      <c r="BU16" s="30">
        <v>20.399999999999999</v>
      </c>
      <c r="BV16" s="30">
        <v>33.6</v>
      </c>
      <c r="BW16" s="30">
        <v>10.7</v>
      </c>
      <c r="BX16" s="30">
        <v>18.899999999999999</v>
      </c>
      <c r="BY16" s="30">
        <v>198.9</v>
      </c>
    </row>
    <row r="17" spans="1:77" x14ac:dyDescent="0.3">
      <c r="A17" s="142"/>
      <c r="B17" s="4" t="s">
        <v>239</v>
      </c>
      <c r="C17" s="27">
        <v>23.9</v>
      </c>
      <c r="D17" s="30">
        <v>12.6</v>
      </c>
      <c r="E17" s="30">
        <v>17.600000000000001</v>
      </c>
      <c r="F17" s="30">
        <v>8.1999999999999993</v>
      </c>
      <c r="G17" s="30">
        <v>22.5</v>
      </c>
      <c r="H17" s="30">
        <v>19.899999999999999</v>
      </c>
      <c r="I17" s="30">
        <v>9.1</v>
      </c>
      <c r="J17" s="30">
        <v>108.6</v>
      </c>
      <c r="K17" s="30">
        <v>60.4</v>
      </c>
      <c r="L17" s="31">
        <v>12.7</v>
      </c>
      <c r="M17" s="30">
        <v>101.1</v>
      </c>
      <c r="N17" s="30">
        <v>8.3000000000000007</v>
      </c>
      <c r="O17" s="30">
        <v>42.2</v>
      </c>
      <c r="P17" s="30">
        <v>19.7</v>
      </c>
      <c r="Q17" s="30">
        <v>80.5</v>
      </c>
      <c r="R17" s="30">
        <v>67.3</v>
      </c>
      <c r="S17" s="30">
        <v>11.6</v>
      </c>
      <c r="T17" s="30">
        <v>29.1</v>
      </c>
      <c r="U17" s="30">
        <v>16.399999999999999</v>
      </c>
      <c r="V17" s="30">
        <v>25.7</v>
      </c>
      <c r="W17" s="30">
        <v>45.6</v>
      </c>
      <c r="X17" s="30">
        <v>42.1</v>
      </c>
      <c r="Y17" s="30">
        <v>94.3</v>
      </c>
      <c r="Z17" s="30">
        <v>141</v>
      </c>
      <c r="AA17" s="30">
        <v>20.9</v>
      </c>
      <c r="AB17" s="30">
        <v>19</v>
      </c>
      <c r="AC17" s="30">
        <v>11.6</v>
      </c>
      <c r="AD17" s="30">
        <v>9.1999999999999993</v>
      </c>
      <c r="AE17" s="30">
        <v>14.9</v>
      </c>
      <c r="AF17" s="30">
        <v>16.8</v>
      </c>
      <c r="AG17" s="30">
        <v>14</v>
      </c>
      <c r="AH17" s="30">
        <v>9.9</v>
      </c>
      <c r="AI17" s="30">
        <v>405.2</v>
      </c>
      <c r="AJ17" s="30">
        <v>45.4</v>
      </c>
      <c r="AK17" s="30">
        <v>9.8000000000000007</v>
      </c>
      <c r="AL17" s="30">
        <v>22.9</v>
      </c>
      <c r="AM17" s="30">
        <v>35.799999999999997</v>
      </c>
      <c r="AN17" s="30">
        <v>12.3</v>
      </c>
      <c r="AO17" s="30">
        <v>25.6</v>
      </c>
      <c r="AP17" s="30">
        <v>40.4</v>
      </c>
      <c r="AQ17" s="30">
        <v>18.3</v>
      </c>
      <c r="AR17" s="30">
        <v>10.4</v>
      </c>
      <c r="AS17" s="30">
        <v>26.9</v>
      </c>
      <c r="AT17" s="30">
        <v>20.9</v>
      </c>
      <c r="AU17" s="30">
        <v>36.9</v>
      </c>
      <c r="AV17" s="30">
        <v>21.2</v>
      </c>
      <c r="AW17" s="30">
        <v>12.4</v>
      </c>
      <c r="AX17" s="30">
        <v>14</v>
      </c>
      <c r="AY17" s="30">
        <v>97.7</v>
      </c>
      <c r="AZ17" s="30">
        <v>13.1</v>
      </c>
      <c r="BA17" s="30">
        <v>23.6</v>
      </c>
      <c r="BB17" s="30">
        <v>21.3</v>
      </c>
      <c r="BC17" s="30">
        <v>12.1</v>
      </c>
      <c r="BD17" s="30">
        <v>108.3</v>
      </c>
      <c r="BE17" s="30">
        <v>16.100000000000001</v>
      </c>
      <c r="BF17" s="30">
        <v>9.6999999999999993</v>
      </c>
      <c r="BG17" s="30">
        <v>17.2</v>
      </c>
      <c r="BH17" s="30">
        <v>26.7</v>
      </c>
      <c r="BI17" s="30">
        <v>19.600000000000001</v>
      </c>
      <c r="BJ17" s="30">
        <v>24.2</v>
      </c>
      <c r="BK17" s="30">
        <v>19.899999999999999</v>
      </c>
      <c r="BL17" s="30">
        <v>20.3</v>
      </c>
      <c r="BM17" s="30">
        <v>10.199999999999999</v>
      </c>
      <c r="BN17" s="30">
        <v>11.5</v>
      </c>
      <c r="BO17" s="30">
        <v>20</v>
      </c>
      <c r="BP17" s="30">
        <v>118.8</v>
      </c>
      <c r="BQ17" s="30">
        <v>27.4</v>
      </c>
      <c r="BR17" s="30">
        <v>60.5</v>
      </c>
      <c r="BS17" s="30">
        <v>32.9</v>
      </c>
      <c r="BT17" s="30">
        <v>77.8</v>
      </c>
      <c r="BU17" s="30">
        <v>21.9</v>
      </c>
      <c r="BV17" s="30">
        <v>35.5</v>
      </c>
      <c r="BW17" s="30">
        <v>10.4</v>
      </c>
      <c r="BX17" s="30">
        <v>18.8</v>
      </c>
      <c r="BY17" s="30">
        <v>205.9</v>
      </c>
    </row>
    <row r="18" spans="1:77" x14ac:dyDescent="0.3">
      <c r="A18" s="142"/>
      <c r="B18" s="5" t="s">
        <v>263</v>
      </c>
      <c r="C18" s="38">
        <v>1059</v>
      </c>
      <c r="D18" s="30">
        <v>906</v>
      </c>
      <c r="E18" s="30">
        <v>732</v>
      </c>
      <c r="F18" s="30">
        <v>717</v>
      </c>
      <c r="G18" s="30">
        <v>555</v>
      </c>
      <c r="H18" s="39">
        <v>1744</v>
      </c>
      <c r="I18" s="30">
        <v>545</v>
      </c>
      <c r="J18" s="30">
        <v>881</v>
      </c>
      <c r="K18" s="30">
        <v>758</v>
      </c>
      <c r="L18" s="31">
        <v>994</v>
      </c>
      <c r="M18" s="30">
        <v>730</v>
      </c>
      <c r="N18" s="30">
        <v>729</v>
      </c>
      <c r="O18" s="39">
        <v>1445</v>
      </c>
      <c r="P18" s="39">
        <v>2012</v>
      </c>
      <c r="Q18" s="39">
        <v>1442</v>
      </c>
      <c r="R18" s="30">
        <v>729</v>
      </c>
      <c r="S18" s="30">
        <v>888</v>
      </c>
      <c r="T18" s="30">
        <v>736</v>
      </c>
      <c r="U18" s="30">
        <v>747</v>
      </c>
      <c r="V18" s="30">
        <v>751</v>
      </c>
      <c r="W18" s="30">
        <v>704</v>
      </c>
      <c r="X18" s="30">
        <v>726</v>
      </c>
      <c r="Y18" s="30">
        <v>748</v>
      </c>
      <c r="Z18" s="30">
        <v>756</v>
      </c>
      <c r="AA18" s="30">
        <v>767</v>
      </c>
      <c r="AB18" s="30">
        <v>989</v>
      </c>
      <c r="AC18" s="30">
        <v>877</v>
      </c>
      <c r="AD18" s="30">
        <v>653</v>
      </c>
      <c r="AE18" s="30">
        <v>929</v>
      </c>
      <c r="AF18" s="30">
        <v>644</v>
      </c>
      <c r="AG18" s="30">
        <v>721</v>
      </c>
      <c r="AH18" s="30">
        <v>789</v>
      </c>
      <c r="AI18" s="39">
        <v>1096</v>
      </c>
      <c r="AJ18" s="30">
        <v>719</v>
      </c>
      <c r="AK18" s="39">
        <v>1072</v>
      </c>
      <c r="AL18" s="30">
        <v>680</v>
      </c>
      <c r="AM18" s="30">
        <v>867</v>
      </c>
      <c r="AN18" s="30">
        <v>794</v>
      </c>
      <c r="AO18" s="39">
        <v>1937</v>
      </c>
      <c r="AP18" s="30">
        <v>894</v>
      </c>
      <c r="AQ18" s="30">
        <v>824</v>
      </c>
      <c r="AR18" s="30">
        <v>735</v>
      </c>
      <c r="AS18" s="30">
        <v>736</v>
      </c>
      <c r="AT18" s="30">
        <v>766</v>
      </c>
      <c r="AU18" s="30">
        <v>875</v>
      </c>
      <c r="AV18" s="30">
        <v>704</v>
      </c>
      <c r="AW18" s="30">
        <v>592</v>
      </c>
      <c r="AX18" s="39">
        <v>1064</v>
      </c>
      <c r="AY18" s="30">
        <v>803</v>
      </c>
      <c r="AZ18" s="30">
        <v>911</v>
      </c>
      <c r="BA18" s="30">
        <v>723</v>
      </c>
      <c r="BB18" s="30">
        <v>694</v>
      </c>
      <c r="BC18" s="30">
        <v>798</v>
      </c>
      <c r="BD18" s="30">
        <v>789</v>
      </c>
      <c r="BE18" s="39">
        <v>1096</v>
      </c>
      <c r="BF18" s="39">
        <v>1088</v>
      </c>
      <c r="BG18" s="30">
        <v>795</v>
      </c>
      <c r="BH18" s="30">
        <v>690</v>
      </c>
      <c r="BI18" s="30">
        <v>677</v>
      </c>
      <c r="BJ18" s="30">
        <v>774</v>
      </c>
      <c r="BK18" s="30">
        <v>679</v>
      </c>
      <c r="BL18" s="30">
        <v>713</v>
      </c>
      <c r="BM18" s="30">
        <v>794</v>
      </c>
      <c r="BN18" s="30">
        <v>641</v>
      </c>
      <c r="BO18" s="30">
        <v>743</v>
      </c>
      <c r="BP18" s="30">
        <v>649</v>
      </c>
      <c r="BQ18" s="39">
        <v>1605</v>
      </c>
      <c r="BR18" s="30">
        <v>798</v>
      </c>
      <c r="BS18" s="30">
        <v>737</v>
      </c>
      <c r="BT18" s="30">
        <v>727</v>
      </c>
      <c r="BU18" s="30">
        <v>829</v>
      </c>
      <c r="BV18" s="30">
        <v>720</v>
      </c>
      <c r="BW18" s="30">
        <v>706</v>
      </c>
      <c r="BX18" s="30">
        <v>873</v>
      </c>
      <c r="BY18" s="30">
        <v>590</v>
      </c>
    </row>
    <row r="19" spans="1:77" x14ac:dyDescent="0.3">
      <c r="A19" s="142"/>
      <c r="B19" s="4" t="s">
        <v>264</v>
      </c>
      <c r="C19" s="27">
        <v>12.3</v>
      </c>
      <c r="D19" s="30">
        <v>10.4</v>
      </c>
      <c r="E19" s="30">
        <v>8.9</v>
      </c>
      <c r="F19" s="30">
        <v>8.4</v>
      </c>
      <c r="G19" s="30">
        <v>8.3000000000000007</v>
      </c>
      <c r="H19" s="30">
        <v>22.8</v>
      </c>
      <c r="I19" s="30">
        <v>7.4</v>
      </c>
      <c r="J19" s="30">
        <v>9.6</v>
      </c>
      <c r="K19" s="30">
        <v>8.1</v>
      </c>
      <c r="L19" s="31">
        <v>11.8</v>
      </c>
      <c r="M19" s="30">
        <v>8.1999999999999993</v>
      </c>
      <c r="N19" s="30">
        <v>9.1999999999999993</v>
      </c>
      <c r="O19" s="30">
        <v>17.7</v>
      </c>
      <c r="P19" s="30">
        <v>23.5</v>
      </c>
      <c r="Q19" s="30">
        <v>15.6</v>
      </c>
      <c r="R19" s="30">
        <v>6.6</v>
      </c>
      <c r="S19" s="30">
        <v>12.8</v>
      </c>
      <c r="T19" s="30">
        <v>8.6999999999999993</v>
      </c>
      <c r="U19" s="30">
        <v>8.4</v>
      </c>
      <c r="V19" s="30">
        <v>9.3000000000000007</v>
      </c>
      <c r="W19" s="30">
        <v>7.5</v>
      </c>
      <c r="X19" s="30">
        <v>8</v>
      </c>
      <c r="Y19" s="30">
        <v>8.1999999999999993</v>
      </c>
      <c r="Z19" s="30">
        <v>6.9</v>
      </c>
      <c r="AA19" s="30">
        <v>8.9</v>
      </c>
      <c r="AB19" s="30">
        <v>11.6</v>
      </c>
      <c r="AC19" s="30">
        <v>9.4</v>
      </c>
      <c r="AD19" s="30">
        <v>7.3</v>
      </c>
      <c r="AE19" s="30">
        <v>11.2</v>
      </c>
      <c r="AF19" s="30">
        <v>8.4</v>
      </c>
      <c r="AG19" s="30">
        <v>8.6999999999999993</v>
      </c>
      <c r="AH19" s="30">
        <v>9.6</v>
      </c>
      <c r="AI19" s="30">
        <v>12.6</v>
      </c>
      <c r="AJ19" s="30">
        <v>8.4</v>
      </c>
      <c r="AK19" s="30">
        <v>11.7</v>
      </c>
      <c r="AL19" s="30">
        <v>6.9</v>
      </c>
      <c r="AM19" s="30">
        <v>10.5</v>
      </c>
      <c r="AN19" s="30">
        <v>8</v>
      </c>
      <c r="AO19" s="30">
        <v>27.4</v>
      </c>
      <c r="AP19" s="30">
        <v>12.5</v>
      </c>
      <c r="AQ19" s="30">
        <v>10.1</v>
      </c>
      <c r="AR19" s="30">
        <v>8.4</v>
      </c>
      <c r="AS19" s="30">
        <v>8</v>
      </c>
      <c r="AT19" s="30">
        <v>10.4</v>
      </c>
      <c r="AU19" s="30">
        <v>9.3000000000000007</v>
      </c>
      <c r="AV19" s="30">
        <v>6</v>
      </c>
      <c r="AW19" s="30">
        <v>7</v>
      </c>
      <c r="AX19" s="30">
        <v>13.6</v>
      </c>
      <c r="AY19" s="30">
        <v>8.9</v>
      </c>
      <c r="AZ19" s="30">
        <v>11.6</v>
      </c>
      <c r="BA19" s="30">
        <v>8.1999999999999993</v>
      </c>
      <c r="BB19" s="30">
        <v>7.6</v>
      </c>
      <c r="BC19" s="30">
        <v>7.7</v>
      </c>
      <c r="BD19" s="30">
        <v>9.6</v>
      </c>
      <c r="BE19" s="30">
        <v>12.8</v>
      </c>
      <c r="BF19" s="30">
        <v>12.6</v>
      </c>
      <c r="BG19" s="30">
        <v>10.4</v>
      </c>
      <c r="BH19" s="30">
        <v>7.4</v>
      </c>
      <c r="BI19" s="30">
        <v>7.1</v>
      </c>
      <c r="BJ19" s="30">
        <v>8.6999999999999993</v>
      </c>
      <c r="BK19" s="30">
        <v>6.1</v>
      </c>
      <c r="BL19" s="30">
        <v>6.8</v>
      </c>
      <c r="BM19" s="30">
        <v>10.199999999999999</v>
      </c>
      <c r="BN19" s="30">
        <v>8.1999999999999993</v>
      </c>
      <c r="BO19" s="30">
        <v>8.6999999999999993</v>
      </c>
      <c r="BP19" s="30">
        <v>7.4</v>
      </c>
      <c r="BQ19" s="30">
        <v>16.7</v>
      </c>
      <c r="BR19" s="30">
        <v>10.199999999999999</v>
      </c>
      <c r="BS19" s="30">
        <v>9.3000000000000007</v>
      </c>
      <c r="BT19" s="30">
        <v>7.5</v>
      </c>
      <c r="BU19" s="30">
        <v>9.3000000000000007</v>
      </c>
      <c r="BV19" s="30">
        <v>7.8</v>
      </c>
      <c r="BW19" s="30">
        <v>9.3000000000000007</v>
      </c>
      <c r="BX19" s="30">
        <v>9.3000000000000007</v>
      </c>
      <c r="BY19" s="30">
        <v>7.6</v>
      </c>
    </row>
    <row r="20" spans="1:77" x14ac:dyDescent="0.3">
      <c r="A20" s="142"/>
      <c r="B20" s="4" t="s">
        <v>294</v>
      </c>
      <c r="C20" s="27">
        <v>12.4</v>
      </c>
      <c r="D20" s="30">
        <v>9</v>
      </c>
      <c r="E20" s="30">
        <v>8.1999999999999993</v>
      </c>
      <c r="F20" s="30">
        <v>7.4</v>
      </c>
      <c r="G20" s="30">
        <v>7.3</v>
      </c>
      <c r="H20" s="30">
        <v>22.1</v>
      </c>
      <c r="I20" s="30">
        <v>6.3</v>
      </c>
      <c r="J20" s="30">
        <v>8.9</v>
      </c>
      <c r="K20" s="30">
        <v>7.2</v>
      </c>
      <c r="L20" s="31">
        <v>12.6</v>
      </c>
      <c r="M20" s="30">
        <v>7.3</v>
      </c>
      <c r="N20" s="30">
        <v>8.5</v>
      </c>
      <c r="O20" s="30">
        <v>16.7</v>
      </c>
      <c r="P20" s="30">
        <v>20</v>
      </c>
      <c r="Q20" s="30">
        <v>12.7</v>
      </c>
      <c r="R20" s="30">
        <v>5.6</v>
      </c>
      <c r="S20" s="30">
        <v>10.7</v>
      </c>
      <c r="T20" s="30">
        <v>6.3</v>
      </c>
      <c r="U20" s="30">
        <v>7.8</v>
      </c>
      <c r="V20" s="30">
        <v>8.8000000000000007</v>
      </c>
      <c r="W20" s="30">
        <v>6.4</v>
      </c>
      <c r="X20" s="30">
        <v>7.1</v>
      </c>
      <c r="Y20" s="30">
        <v>7</v>
      </c>
      <c r="Z20" s="30">
        <v>5.8</v>
      </c>
      <c r="AA20" s="30">
        <v>8.1</v>
      </c>
      <c r="AB20" s="30">
        <v>12.5</v>
      </c>
      <c r="AC20" s="30">
        <v>10.6</v>
      </c>
      <c r="AD20" s="30">
        <v>6.7</v>
      </c>
      <c r="AE20" s="30">
        <v>11.6</v>
      </c>
      <c r="AF20" s="30">
        <v>7.3</v>
      </c>
      <c r="AG20" s="30">
        <v>7.9</v>
      </c>
      <c r="AH20" s="30">
        <v>10</v>
      </c>
      <c r="AI20" s="30">
        <v>11.1</v>
      </c>
      <c r="AJ20" s="30">
        <v>6.9</v>
      </c>
      <c r="AK20" s="30">
        <v>12.9</v>
      </c>
      <c r="AL20" s="30">
        <v>7</v>
      </c>
      <c r="AM20" s="30">
        <v>9</v>
      </c>
      <c r="AN20" s="30">
        <v>7.8</v>
      </c>
      <c r="AO20" s="30">
        <v>19.8</v>
      </c>
      <c r="AP20" s="30">
        <v>12.7</v>
      </c>
      <c r="AQ20" s="30">
        <v>9.8000000000000007</v>
      </c>
      <c r="AR20" s="30">
        <v>7.4</v>
      </c>
      <c r="AS20" s="30">
        <v>7.5</v>
      </c>
      <c r="AT20" s="30">
        <v>9.8000000000000007</v>
      </c>
      <c r="AU20" s="30">
        <v>10.199999999999999</v>
      </c>
      <c r="AV20" s="30">
        <v>6.1</v>
      </c>
      <c r="AW20" s="30">
        <v>5.8</v>
      </c>
      <c r="AX20" s="30">
        <v>12.7</v>
      </c>
      <c r="AY20" s="30">
        <v>7.6</v>
      </c>
      <c r="AZ20" s="30">
        <v>11.2</v>
      </c>
      <c r="BA20" s="30">
        <v>7.1</v>
      </c>
      <c r="BB20" s="30">
        <v>6.7</v>
      </c>
      <c r="BC20" s="30">
        <v>7.2</v>
      </c>
      <c r="BD20" s="30">
        <v>8.1</v>
      </c>
      <c r="BE20" s="30">
        <v>11.4</v>
      </c>
      <c r="BF20" s="30">
        <v>12.9</v>
      </c>
      <c r="BG20" s="30">
        <v>8.9</v>
      </c>
      <c r="BH20" s="30">
        <v>6.8</v>
      </c>
      <c r="BI20" s="30">
        <v>5.7</v>
      </c>
      <c r="BJ20" s="30">
        <v>7.7</v>
      </c>
      <c r="BK20" s="30">
        <v>5.5</v>
      </c>
      <c r="BL20" s="30">
        <v>6</v>
      </c>
      <c r="BM20" s="30">
        <v>8.5</v>
      </c>
      <c r="BN20" s="30">
        <v>7.2</v>
      </c>
      <c r="BO20" s="30">
        <v>8.3000000000000007</v>
      </c>
      <c r="BP20" s="30">
        <v>6.7</v>
      </c>
      <c r="BQ20" s="30">
        <v>16.2</v>
      </c>
      <c r="BR20" s="30">
        <v>8.1</v>
      </c>
      <c r="BS20" s="30">
        <v>8.1999999999999993</v>
      </c>
      <c r="BT20" s="30">
        <v>5.8</v>
      </c>
      <c r="BU20" s="30">
        <v>7.4</v>
      </c>
      <c r="BV20" s="30">
        <v>7.4</v>
      </c>
      <c r="BW20" s="30">
        <v>7</v>
      </c>
      <c r="BX20" s="30">
        <v>11</v>
      </c>
      <c r="BY20" s="30">
        <v>5.4</v>
      </c>
    </row>
    <row r="21" spans="1:77" x14ac:dyDescent="0.3">
      <c r="A21" s="142"/>
      <c r="B21" s="4" t="s">
        <v>309</v>
      </c>
      <c r="C21" s="27">
        <v>12.9</v>
      </c>
      <c r="D21" s="30">
        <v>8.9</v>
      </c>
      <c r="E21" s="30">
        <v>8</v>
      </c>
      <c r="F21" s="30">
        <v>7.2</v>
      </c>
      <c r="G21" s="30">
        <v>7</v>
      </c>
      <c r="H21" s="30">
        <v>12.8</v>
      </c>
      <c r="I21" s="30">
        <v>6.2</v>
      </c>
      <c r="J21" s="30">
        <v>8.6999999999999993</v>
      </c>
      <c r="K21" s="30">
        <v>7.1</v>
      </c>
      <c r="L21" s="31">
        <v>12</v>
      </c>
      <c r="M21" s="30">
        <v>6.9</v>
      </c>
      <c r="N21" s="30">
        <v>8.3000000000000007</v>
      </c>
      <c r="O21" s="30">
        <v>13</v>
      </c>
      <c r="P21" s="30">
        <v>15.1</v>
      </c>
      <c r="Q21" s="30">
        <v>11.5</v>
      </c>
      <c r="R21" s="30">
        <v>5.3</v>
      </c>
      <c r="S21" s="30">
        <v>8.1</v>
      </c>
      <c r="T21" s="30">
        <v>5.0999999999999996</v>
      </c>
      <c r="U21" s="30">
        <v>8.3000000000000007</v>
      </c>
      <c r="V21" s="30">
        <v>7.5</v>
      </c>
      <c r="W21" s="30">
        <v>5.7</v>
      </c>
      <c r="X21" s="30">
        <v>6.9</v>
      </c>
      <c r="Y21" s="30">
        <v>6.4</v>
      </c>
      <c r="Z21" s="30">
        <v>5.6</v>
      </c>
      <c r="AA21" s="30">
        <v>7.9</v>
      </c>
      <c r="AB21" s="30">
        <v>11.9</v>
      </c>
      <c r="AC21" s="30">
        <v>11</v>
      </c>
      <c r="AD21" s="30">
        <v>6.5</v>
      </c>
      <c r="AE21" s="30">
        <v>11.7</v>
      </c>
      <c r="AF21" s="30">
        <v>7.7</v>
      </c>
      <c r="AG21" s="30">
        <v>7.8</v>
      </c>
      <c r="AH21" s="30">
        <v>9.6</v>
      </c>
      <c r="AI21" s="30">
        <v>10.3</v>
      </c>
      <c r="AJ21" s="30">
        <v>6.1</v>
      </c>
      <c r="AK21" s="30">
        <v>12.7</v>
      </c>
      <c r="AL21" s="30">
        <v>6.8</v>
      </c>
      <c r="AM21" s="30">
        <v>8.9</v>
      </c>
      <c r="AN21" s="30">
        <v>8.4</v>
      </c>
      <c r="AO21" s="30">
        <v>11.7</v>
      </c>
      <c r="AP21" s="30">
        <v>10.5</v>
      </c>
      <c r="AQ21" s="30">
        <v>9.6</v>
      </c>
      <c r="AR21" s="30">
        <v>7.8</v>
      </c>
      <c r="AS21" s="30">
        <v>6.6</v>
      </c>
      <c r="AT21" s="30">
        <v>8.1</v>
      </c>
      <c r="AU21" s="30">
        <v>10.9</v>
      </c>
      <c r="AV21" s="30">
        <v>6.5</v>
      </c>
      <c r="AW21" s="30">
        <v>5.6</v>
      </c>
      <c r="AX21" s="30">
        <v>10.8</v>
      </c>
      <c r="AY21" s="30">
        <v>6.8</v>
      </c>
      <c r="AZ21" s="30">
        <v>11.2</v>
      </c>
      <c r="BA21" s="30">
        <v>7.3</v>
      </c>
      <c r="BB21" s="30">
        <v>6.9</v>
      </c>
      <c r="BC21" s="30">
        <v>7.4</v>
      </c>
      <c r="BD21" s="30">
        <v>7</v>
      </c>
      <c r="BE21" s="30">
        <v>10</v>
      </c>
      <c r="BF21" s="30">
        <v>13.2</v>
      </c>
      <c r="BG21" s="30">
        <v>6.5</v>
      </c>
      <c r="BH21" s="30">
        <v>6.7</v>
      </c>
      <c r="BI21" s="30">
        <v>5.5</v>
      </c>
      <c r="BJ21" s="30">
        <v>7.7</v>
      </c>
      <c r="BK21" s="30">
        <v>5.2</v>
      </c>
      <c r="BL21" s="30">
        <v>5.7</v>
      </c>
      <c r="BM21" s="30">
        <v>8.4</v>
      </c>
      <c r="BN21" s="30">
        <v>6.9</v>
      </c>
      <c r="BO21" s="30">
        <v>9.4</v>
      </c>
      <c r="BP21" s="30">
        <v>6.7</v>
      </c>
      <c r="BQ21" s="30">
        <v>14.9</v>
      </c>
      <c r="BR21" s="30">
        <v>6.8</v>
      </c>
      <c r="BS21" s="30">
        <v>7.9</v>
      </c>
      <c r="BT21" s="30">
        <v>5.3</v>
      </c>
      <c r="BU21" s="30">
        <v>6.1</v>
      </c>
      <c r="BV21" s="30">
        <v>7.3</v>
      </c>
      <c r="BW21" s="30">
        <v>7.4</v>
      </c>
      <c r="BX21" s="30">
        <v>11</v>
      </c>
      <c r="BY21" s="30">
        <v>4.7</v>
      </c>
    </row>
    <row r="22" spans="1:77" x14ac:dyDescent="0.3">
      <c r="A22" s="142"/>
      <c r="B22" s="4" t="s">
        <v>316</v>
      </c>
      <c r="C22" s="40">
        <v>10.234237952739655</v>
      </c>
      <c r="D22" s="36">
        <v>9.9811212345070999</v>
      </c>
      <c r="E22" s="36">
        <v>7.5558982266769465</v>
      </c>
      <c r="F22" s="36">
        <v>7.2066406741290407</v>
      </c>
      <c r="G22" s="36">
        <v>6.0315078769692425</v>
      </c>
      <c r="H22" s="36">
        <v>4.9175796562468586</v>
      </c>
      <c r="I22" s="36">
        <v>6.5269763011933444</v>
      </c>
      <c r="J22" s="36">
        <v>7.3884246130074711</v>
      </c>
      <c r="K22" s="36">
        <v>6.8943787309778672</v>
      </c>
      <c r="L22" s="37">
        <v>9.2560386473429954</v>
      </c>
      <c r="M22" s="36">
        <v>6.6447653245727967</v>
      </c>
      <c r="N22" s="36">
        <v>8.1077886774612935</v>
      </c>
      <c r="O22" s="36">
        <v>7.8982056549774962</v>
      </c>
      <c r="P22" s="36">
        <v>7.5195164945857469</v>
      </c>
      <c r="Q22" s="36">
        <v>12.234462740583339</v>
      </c>
      <c r="R22" s="36">
        <v>4.9392541960251881</v>
      </c>
      <c r="S22" s="36">
        <v>6.5509761388286334</v>
      </c>
      <c r="T22" s="36">
        <v>4.3487794182137112</v>
      </c>
      <c r="U22" s="36">
        <v>7.6835322048530816</v>
      </c>
      <c r="V22" s="36">
        <v>7.0440301944216408</v>
      </c>
      <c r="W22" s="36">
        <v>5.4984560596839991</v>
      </c>
      <c r="X22" s="36">
        <v>7.0603353174362642</v>
      </c>
      <c r="Y22" s="36">
        <v>5.8299329042859096</v>
      </c>
      <c r="Z22" s="36">
        <v>5.7340908754642168</v>
      </c>
      <c r="AA22" s="36">
        <v>7.4643696914439275</v>
      </c>
      <c r="AB22" s="36">
        <v>9.1966062637477748</v>
      </c>
      <c r="AC22" s="36">
        <v>10.237299751563437</v>
      </c>
      <c r="AD22" s="36">
        <v>6.8056540959449876</v>
      </c>
      <c r="AE22" s="36">
        <v>9.7858615415308901</v>
      </c>
      <c r="AF22" s="36">
        <v>7.9890798907989078</v>
      </c>
      <c r="AG22" s="36">
        <v>6.854079118968265</v>
      </c>
      <c r="AH22" s="36">
        <v>7.1296865396435161</v>
      </c>
      <c r="AI22" s="36">
        <v>9.7320213089991352</v>
      </c>
      <c r="AJ22" s="36">
        <v>6.4865174328734181</v>
      </c>
      <c r="AK22" s="36">
        <v>11.095021720677085</v>
      </c>
      <c r="AL22" s="36">
        <v>6.3453366137329459</v>
      </c>
      <c r="AM22" s="36">
        <v>7.3132204354632133</v>
      </c>
      <c r="AN22" s="36">
        <v>8.6087497408252123</v>
      </c>
      <c r="AO22" s="36">
        <v>6.3887821744141373</v>
      </c>
      <c r="AP22" s="36">
        <v>7.2976140018449724</v>
      </c>
      <c r="AQ22" s="36">
        <v>9.243813904513841</v>
      </c>
      <c r="AR22" s="36">
        <v>7.8642069227843283</v>
      </c>
      <c r="AS22" s="36">
        <v>5.8806758785851407</v>
      </c>
      <c r="AT22" s="36">
        <v>6.0483382221037063</v>
      </c>
      <c r="AU22" s="36">
        <v>9.7083819815905947</v>
      </c>
      <c r="AV22" s="36">
        <v>5.8400275984426591</v>
      </c>
      <c r="AW22" s="36">
        <v>5.9869270161122445</v>
      </c>
      <c r="AX22" s="36">
        <v>8.5138322968046314</v>
      </c>
      <c r="AY22" s="36">
        <v>6.3212391526692606</v>
      </c>
      <c r="AZ22" s="36">
        <v>9.6651530254365561</v>
      </c>
      <c r="BA22" s="36">
        <v>7.8727617079889809</v>
      </c>
      <c r="BB22" s="36">
        <v>7.0084517957038726</v>
      </c>
      <c r="BC22" s="36">
        <v>6.8908136706916414</v>
      </c>
      <c r="BD22" s="36">
        <v>6.0643799672966496</v>
      </c>
      <c r="BE22" s="36">
        <v>9.1171361211068369</v>
      </c>
      <c r="BF22" s="36">
        <v>10.208934082055952</v>
      </c>
      <c r="BG22" s="36">
        <v>5.0742870836328784</v>
      </c>
      <c r="BH22" s="36">
        <v>6.7461080146069579</v>
      </c>
      <c r="BI22" s="36">
        <v>5.5295743210926291</v>
      </c>
      <c r="BJ22" s="36">
        <v>8.0879581151832465</v>
      </c>
      <c r="BK22" s="36">
        <v>5.493182591400382</v>
      </c>
      <c r="BL22" s="36">
        <v>5.7111563135659518</v>
      </c>
      <c r="BM22" s="36">
        <v>9.2354710854304951</v>
      </c>
      <c r="BN22" s="36">
        <v>7.2677453027139878</v>
      </c>
      <c r="BO22" s="36">
        <v>9.2316556855475103</v>
      </c>
      <c r="BP22" s="36">
        <v>6.6580611849748292</v>
      </c>
      <c r="BQ22" s="36">
        <v>11.993003170438396</v>
      </c>
      <c r="BR22" s="36">
        <v>6.3619973082555292</v>
      </c>
      <c r="BS22" s="36">
        <v>7.3724843091610923</v>
      </c>
      <c r="BT22" s="36">
        <v>5.0981186881480731</v>
      </c>
      <c r="BU22" s="36">
        <v>6.0328721768948803</v>
      </c>
      <c r="BV22" s="36">
        <v>6.9442032760317183</v>
      </c>
      <c r="BW22" s="36">
        <v>7.5629453681710217</v>
      </c>
      <c r="BX22" s="36">
        <v>9.9438142690554443</v>
      </c>
      <c r="BY22" s="36">
        <v>4.2339715873996298</v>
      </c>
    </row>
    <row r="23" spans="1:77" x14ac:dyDescent="0.3">
      <c r="A23" s="142"/>
      <c r="B23" s="4" t="s">
        <v>317</v>
      </c>
      <c r="C23" s="40">
        <v>15.044887008564647</v>
      </c>
      <c r="D23" s="36">
        <v>16.822621685955841</v>
      </c>
      <c r="E23" s="36">
        <v>15.525857391701647</v>
      </c>
      <c r="F23" s="36">
        <v>15.274808200226387</v>
      </c>
      <c r="G23" s="36">
        <v>19.305540670882007</v>
      </c>
      <c r="H23" s="36">
        <v>11.453412403256609</v>
      </c>
      <c r="I23" s="36">
        <v>22.673539133845033</v>
      </c>
      <c r="J23" s="36">
        <v>13.87190382423049</v>
      </c>
      <c r="K23" s="36">
        <v>15.323301739774672</v>
      </c>
      <c r="L23" s="37">
        <v>15.493719806763284</v>
      </c>
      <c r="M23" s="36">
        <v>16.218707820816462</v>
      </c>
      <c r="N23" s="36">
        <v>17.539297955324429</v>
      </c>
      <c r="O23" s="36">
        <v>12.987922906102673</v>
      </c>
      <c r="P23" s="36">
        <v>12.82800302190884</v>
      </c>
      <c r="Q23" s="36">
        <v>15.118094806522924</v>
      </c>
      <c r="R23" s="36">
        <v>13.5170142871634</v>
      </c>
      <c r="S23" s="36">
        <v>13.084598698481562</v>
      </c>
      <c r="T23" s="36">
        <v>11.847683087267944</v>
      </c>
      <c r="U23" s="36">
        <v>15.863472389233188</v>
      </c>
      <c r="V23" s="36">
        <v>12.025709308611818</v>
      </c>
      <c r="W23" s="36">
        <v>13.803051817792504</v>
      </c>
      <c r="X23" s="36">
        <v>14.998363418152723</v>
      </c>
      <c r="Y23" s="36">
        <v>13.610844858277421</v>
      </c>
      <c r="Z23" s="36">
        <v>14.698092828502523</v>
      </c>
      <c r="AA23" s="36">
        <v>15.521378185133644</v>
      </c>
      <c r="AB23" s="36">
        <v>15.119932963234524</v>
      </c>
      <c r="AC23" s="36">
        <v>16.349695879379766</v>
      </c>
      <c r="AD23" s="36">
        <v>16.061780276155652</v>
      </c>
      <c r="AE23" s="36">
        <v>16.040433597127087</v>
      </c>
      <c r="AF23" s="36">
        <v>17.541175411754118</v>
      </c>
      <c r="AG23" s="36">
        <v>13.440081147659759</v>
      </c>
      <c r="AH23" s="36">
        <v>11.165744724441712</v>
      </c>
      <c r="AI23" s="36">
        <v>16.13043991769803</v>
      </c>
      <c r="AJ23" s="36">
        <v>13.453941718669491</v>
      </c>
      <c r="AK23" s="36">
        <v>16.288011184900384</v>
      </c>
      <c r="AL23" s="36">
        <v>15.159919481100426</v>
      </c>
      <c r="AM23" s="36">
        <v>14.63213320051231</v>
      </c>
      <c r="AN23" s="36">
        <v>14.52622848849264</v>
      </c>
      <c r="AO23" s="36">
        <v>15.958509412216673</v>
      </c>
      <c r="AP23" s="36">
        <v>9.7708743673489735</v>
      </c>
      <c r="AQ23" s="36">
        <v>15.384189088087783</v>
      </c>
      <c r="AR23" s="36">
        <v>15.376569037656903</v>
      </c>
      <c r="AS23" s="36">
        <v>13.365518027863835</v>
      </c>
      <c r="AT23" s="36">
        <v>11.519720734042812</v>
      </c>
      <c r="AU23" s="36">
        <v>15.995546987428385</v>
      </c>
      <c r="AV23" s="36">
        <v>13.86082499630378</v>
      </c>
      <c r="AW23" s="36">
        <v>18.572796536075607</v>
      </c>
      <c r="AX23" s="36">
        <v>16.001858603188218</v>
      </c>
      <c r="AY23" s="36">
        <v>13.896181950463417</v>
      </c>
      <c r="AZ23" s="36">
        <v>16.568833757891241</v>
      </c>
      <c r="BA23" s="36">
        <v>16.43422865013774</v>
      </c>
      <c r="BB23" s="36">
        <v>17.196619281718451</v>
      </c>
      <c r="BC23" s="36">
        <v>14.788582156419338</v>
      </c>
      <c r="BD23" s="36">
        <v>12.592215842111267</v>
      </c>
      <c r="BE23" s="36">
        <v>15.088720684948505</v>
      </c>
      <c r="BF23" s="36">
        <v>15.773764354732636</v>
      </c>
      <c r="BG23" s="36">
        <v>11.22393961179008</v>
      </c>
      <c r="BH23" s="36">
        <v>15.500672688833365</v>
      </c>
      <c r="BI23" s="36">
        <v>14.18132539724717</v>
      </c>
      <c r="BJ23" s="36">
        <v>16.557068062827224</v>
      </c>
      <c r="BK23" s="36">
        <v>14.809871502970349</v>
      </c>
      <c r="BL23" s="36">
        <v>13.620716632764825</v>
      </c>
      <c r="BM23" s="36">
        <v>19.287522085860275</v>
      </c>
      <c r="BN23" s="36">
        <v>18.188935281837161</v>
      </c>
      <c r="BO23" s="36">
        <v>15.01866372723401</v>
      </c>
      <c r="BP23" s="36">
        <v>15.298825351749064</v>
      </c>
      <c r="BQ23" s="36">
        <v>16.147370722641302</v>
      </c>
      <c r="BR23" s="36">
        <v>13.817621615215975</v>
      </c>
      <c r="BS23" s="36">
        <v>16.635235878244984</v>
      </c>
      <c r="BT23" s="36">
        <v>13.885905360218867</v>
      </c>
      <c r="BU23" s="36">
        <v>10.977888140002365</v>
      </c>
      <c r="BV23" s="36">
        <v>13.338542571048214</v>
      </c>
      <c r="BW23" s="36">
        <v>18.403800475059381</v>
      </c>
      <c r="BX23" s="36">
        <v>15.154245733064773</v>
      </c>
      <c r="BY23" s="36">
        <v>15.72970969734404</v>
      </c>
    </row>
    <row r="24" spans="1:77" x14ac:dyDescent="0.3">
      <c r="A24" s="142"/>
      <c r="B24" s="4" t="s">
        <v>318</v>
      </c>
      <c r="C24" s="40">
        <v>20.173356722732432</v>
      </c>
      <c r="D24" s="36">
        <v>16.724123779036361</v>
      </c>
      <c r="E24" s="36">
        <v>19.675033553213968</v>
      </c>
      <c r="F24" s="36">
        <v>19.079361086655766</v>
      </c>
      <c r="G24" s="36">
        <v>23.545172007287537</v>
      </c>
      <c r="H24" s="36">
        <v>19.632626394612522</v>
      </c>
      <c r="I24" s="36">
        <v>19.227967953386745</v>
      </c>
      <c r="J24" s="36">
        <v>18.720734131657544</v>
      </c>
      <c r="K24" s="36">
        <v>18.393241873813114</v>
      </c>
      <c r="L24" s="37">
        <v>20.591304347826085</v>
      </c>
      <c r="M24" s="36">
        <v>18.673186135941123</v>
      </c>
      <c r="N24" s="36">
        <v>18.697553480676042</v>
      </c>
      <c r="O24" s="36">
        <v>16.831930078732675</v>
      </c>
      <c r="P24" s="36">
        <v>15.870057919919416</v>
      </c>
      <c r="Q24" s="36">
        <v>12.634337817894563</v>
      </c>
      <c r="R24" s="36">
        <v>19.214713203336533</v>
      </c>
      <c r="S24" s="36">
        <v>22.516268980477225</v>
      </c>
      <c r="T24" s="36">
        <v>25.14252302294986</v>
      </c>
      <c r="U24" s="36">
        <v>19.554157802238461</v>
      </c>
      <c r="V24" s="36">
        <v>21.975051558777007</v>
      </c>
      <c r="W24" s="36">
        <v>20.026145558635925</v>
      </c>
      <c r="X24" s="36">
        <v>19.137097067487787</v>
      </c>
      <c r="Y24" s="36">
        <v>20.40695604546077</v>
      </c>
      <c r="Z24" s="36">
        <v>18.355970822791367</v>
      </c>
      <c r="AA24" s="36">
        <v>18.455780027832429</v>
      </c>
      <c r="AB24" s="36">
        <v>19.977479836597883</v>
      </c>
      <c r="AC24" s="36">
        <v>19.952026043005226</v>
      </c>
      <c r="AD24" s="36">
        <v>18.943404464334442</v>
      </c>
      <c r="AE24" s="36">
        <v>20.868524306710114</v>
      </c>
      <c r="AF24" s="36">
        <v>18.444184441844417</v>
      </c>
      <c r="AG24" s="36">
        <v>20.565860020286916</v>
      </c>
      <c r="AH24" s="36">
        <v>24.380249948780989</v>
      </c>
      <c r="AI24" s="36">
        <v>16.052613584797758</v>
      </c>
      <c r="AJ24" s="36">
        <v>20.595408484570907</v>
      </c>
      <c r="AK24" s="36">
        <v>19.288959904129424</v>
      </c>
      <c r="AL24" s="36">
        <v>19.150078282263475</v>
      </c>
      <c r="AM24" s="36">
        <v>18.904226554717518</v>
      </c>
      <c r="AN24" s="36">
        <v>18.706199460916441</v>
      </c>
      <c r="AO24" s="36">
        <v>15.128697656550134</v>
      </c>
      <c r="AP24" s="36">
        <v>25.43070133885163</v>
      </c>
      <c r="AQ24" s="36">
        <v>19.363240876721438</v>
      </c>
      <c r="AR24" s="36">
        <v>19.07569418029669</v>
      </c>
      <c r="AS24" s="36">
        <v>21.108851424552867</v>
      </c>
      <c r="AT24" s="36">
        <v>24.026084216140216</v>
      </c>
      <c r="AU24" s="36">
        <v>20.064351462162968</v>
      </c>
      <c r="AV24" s="36">
        <v>18.633877088364301</v>
      </c>
      <c r="AW24" s="36">
        <v>20.196511095382821</v>
      </c>
      <c r="AX24" s="36">
        <v>17.603116734577167</v>
      </c>
      <c r="AY24" s="36">
        <v>19.505688588028132</v>
      </c>
      <c r="AZ24" s="36">
        <v>22.128696422638164</v>
      </c>
      <c r="BA24" s="36">
        <v>18.730630165289256</v>
      </c>
      <c r="BB24" s="36">
        <v>17.932821543603033</v>
      </c>
      <c r="BC24" s="36">
        <v>17.446772197806887</v>
      </c>
      <c r="BD24" s="36">
        <v>21.924554131649998</v>
      </c>
      <c r="BE24" s="36">
        <v>15.147661000124085</v>
      </c>
      <c r="BF24" s="36">
        <v>18.900187180654626</v>
      </c>
      <c r="BG24" s="36">
        <v>23.30158159597412</v>
      </c>
      <c r="BH24" s="36">
        <v>18.621948875648663</v>
      </c>
      <c r="BI24" s="36">
        <v>19.599298506669502</v>
      </c>
      <c r="BJ24" s="36">
        <v>16.762303664921465</v>
      </c>
      <c r="BK24" s="36">
        <v>17.591792939205988</v>
      </c>
      <c r="BL24" s="36">
        <v>19.689146195170292</v>
      </c>
      <c r="BM24" s="36">
        <v>16.111933527529725</v>
      </c>
      <c r="BN24" s="36">
        <v>19.367606123869173</v>
      </c>
      <c r="BO24" s="36">
        <v>18.603602475135908</v>
      </c>
      <c r="BP24" s="36">
        <v>20.248698420894108</v>
      </c>
      <c r="BQ24" s="36">
        <v>15.325607667359062</v>
      </c>
      <c r="BR24" s="36">
        <v>20.737436409653036</v>
      </c>
      <c r="BS24" s="36">
        <v>20.073960574004772</v>
      </c>
      <c r="BT24" s="36">
        <v>21.778633431283144</v>
      </c>
      <c r="BU24" s="36">
        <v>20.882109495092823</v>
      </c>
      <c r="BV24" s="36">
        <v>19.546217514614806</v>
      </c>
      <c r="BW24" s="36">
        <v>18.047505938242281</v>
      </c>
      <c r="BX24" s="36">
        <v>21.47514046432736</v>
      </c>
      <c r="BY24" s="36">
        <v>26.260654725138973</v>
      </c>
    </row>
    <row r="25" spans="1:77" x14ac:dyDescent="0.3">
      <c r="A25" s="142"/>
      <c r="B25" s="4" t="s">
        <v>319</v>
      </c>
      <c r="C25" s="40">
        <v>11.701578784439171</v>
      </c>
      <c r="D25" s="36">
        <v>15.283591890338997</v>
      </c>
      <c r="E25" s="36">
        <v>17.60187326879694</v>
      </c>
      <c r="F25" s="36">
        <v>18.8529744686203</v>
      </c>
      <c r="G25" s="36">
        <v>17.27146072232344</v>
      </c>
      <c r="H25" s="36">
        <v>4.6085033671725801</v>
      </c>
      <c r="I25" s="36">
        <v>18.169085102806878</v>
      </c>
      <c r="J25" s="36">
        <v>15.714299173725021</v>
      </c>
      <c r="K25" s="36">
        <v>17.83034855103935</v>
      </c>
      <c r="L25" s="37">
        <v>12.127536231884058</v>
      </c>
      <c r="M25" s="36">
        <v>17.530751012300406</v>
      </c>
      <c r="N25" s="36">
        <v>17.527479021392271</v>
      </c>
      <c r="O25" s="36">
        <v>9.2591053212839487</v>
      </c>
      <c r="P25" s="36">
        <v>4.0543943591035001</v>
      </c>
      <c r="Q25" s="36">
        <v>9.9166569708697434</v>
      </c>
      <c r="R25" s="36">
        <v>17.914745195346335</v>
      </c>
      <c r="S25" s="36">
        <v>13.145336225596528</v>
      </c>
      <c r="T25" s="36">
        <v>15.397968133313842</v>
      </c>
      <c r="U25" s="36">
        <v>16.998119199580675</v>
      </c>
      <c r="V25" s="36">
        <v>17.71819874657109</v>
      </c>
      <c r="W25" s="36">
        <v>17.632474586967792</v>
      </c>
      <c r="X25" s="36">
        <v>17.951484440349624</v>
      </c>
      <c r="Y25" s="36">
        <v>17.069149664521429</v>
      </c>
      <c r="Z25" s="36">
        <v>17.143829434654592</v>
      </c>
      <c r="AA25" s="36">
        <v>17.654398003742983</v>
      </c>
      <c r="AB25" s="36">
        <v>13.100974127998324</v>
      </c>
      <c r="AC25" s="36">
        <v>14.606356549301807</v>
      </c>
      <c r="AD25" s="36">
        <v>19.745674834906946</v>
      </c>
      <c r="AE25" s="36">
        <v>13.081066702134734</v>
      </c>
      <c r="AF25" s="36">
        <v>18.882188821888217</v>
      </c>
      <c r="AG25" s="36">
        <v>17.903202434429794</v>
      </c>
      <c r="AH25" s="36">
        <v>16.328621184183568</v>
      </c>
      <c r="AI25" s="36">
        <v>12.142524134244209</v>
      </c>
      <c r="AJ25" s="36">
        <v>17.02982767504437</v>
      </c>
      <c r="AK25" s="36">
        <v>11.090028461576871</v>
      </c>
      <c r="AL25" s="36">
        <v>18.548423171549988</v>
      </c>
      <c r="AM25" s="36">
        <v>15.23409705421944</v>
      </c>
      <c r="AN25" s="36">
        <v>17.254820651047066</v>
      </c>
      <c r="AO25" s="36">
        <v>2.529773338455628</v>
      </c>
      <c r="AP25" s="36">
        <v>14.962975890697848</v>
      </c>
      <c r="AQ25" s="36">
        <v>16.57568788273435</v>
      </c>
      <c r="AR25" s="36">
        <v>18.286420692278433</v>
      </c>
      <c r="AS25" s="36">
        <v>17.413947123334538</v>
      </c>
      <c r="AT25" s="36">
        <v>15.839616009308866</v>
      </c>
      <c r="AU25" s="36">
        <v>14.525238263325097</v>
      </c>
      <c r="AV25" s="36">
        <v>19.267162781528757</v>
      </c>
      <c r="AW25" s="36">
        <v>18.106499021607895</v>
      </c>
      <c r="AX25" s="36">
        <v>12.284652226749589</v>
      </c>
      <c r="AY25" s="36">
        <v>16.141039024030199</v>
      </c>
      <c r="AZ25" s="36">
        <v>11.810093402739321</v>
      </c>
      <c r="BA25" s="36">
        <v>17.934314738292009</v>
      </c>
      <c r="BB25" s="36">
        <v>18.320296418279128</v>
      </c>
      <c r="BC25" s="36">
        <v>17.169432947902887</v>
      </c>
      <c r="BD25" s="36">
        <v>15.458512377837776</v>
      </c>
      <c r="BE25" s="36">
        <v>14.105348058071721</v>
      </c>
      <c r="BF25" s="36">
        <v>11.509080791217686</v>
      </c>
      <c r="BG25" s="36">
        <v>15.741073568176372</v>
      </c>
      <c r="BH25" s="36">
        <v>18.427830098020372</v>
      </c>
      <c r="BI25" s="36">
        <v>18.119253866184835</v>
      </c>
      <c r="BJ25" s="36">
        <v>17.985340314136124</v>
      </c>
      <c r="BK25" s="36">
        <v>19.326895396613541</v>
      </c>
      <c r="BL25" s="36">
        <v>17.720231575653262</v>
      </c>
      <c r="BM25" s="36">
        <v>16.408003438231223</v>
      </c>
      <c r="BN25" s="36">
        <v>18.697807933194156</v>
      </c>
      <c r="BO25" s="36">
        <v>20.447428413958963</v>
      </c>
      <c r="BP25" s="36">
        <v>18.510391119142895</v>
      </c>
      <c r="BQ25" s="36">
        <v>5.9381946722058236</v>
      </c>
      <c r="BR25" s="36">
        <v>15.077154876882316</v>
      </c>
      <c r="BS25" s="36">
        <v>16.452544420543948</v>
      </c>
      <c r="BT25" s="36">
        <v>16.640659303543082</v>
      </c>
      <c r="BU25" s="36">
        <v>16.410074494501597</v>
      </c>
      <c r="BV25" s="36">
        <v>18.362562944955723</v>
      </c>
      <c r="BW25" s="36">
        <v>17.790973871733968</v>
      </c>
      <c r="BX25" s="36">
        <v>14.600339234601929</v>
      </c>
      <c r="BY25" s="36">
        <v>15.610870907967881</v>
      </c>
    </row>
    <row r="26" spans="1:77" x14ac:dyDescent="0.3">
      <c r="A26" s="142"/>
      <c r="B26" s="4" t="s">
        <v>320</v>
      </c>
      <c r="C26" s="40">
        <v>1.6365700134145083</v>
      </c>
      <c r="D26" s="36">
        <v>3.6362143971107281</v>
      </c>
      <c r="E26" s="36">
        <v>4.9201861846426223</v>
      </c>
      <c r="F26" s="36">
        <v>5.0433907684567982</v>
      </c>
      <c r="G26" s="36">
        <v>4.1731861536812778</v>
      </c>
      <c r="H26" s="36">
        <v>0.74379334606493119</v>
      </c>
      <c r="I26" s="36">
        <v>4.6557230096924194</v>
      </c>
      <c r="J26" s="36">
        <v>4.8667313617049341</v>
      </c>
      <c r="K26" s="36">
        <v>5.3317323659402707</v>
      </c>
      <c r="L26" s="37">
        <v>1.9285024154589372</v>
      </c>
      <c r="M26" s="36">
        <v>5.3643008123869915</v>
      </c>
      <c r="N26" s="36">
        <v>4.0538943387306468</v>
      </c>
      <c r="O26" s="36">
        <v>1.819282974503913</v>
      </c>
      <c r="P26" s="36">
        <v>0.44321329639889195</v>
      </c>
      <c r="Q26" s="36">
        <v>3.2835071432508069</v>
      </c>
      <c r="R26" s="36">
        <v>7.1872781042003169</v>
      </c>
      <c r="S26" s="36">
        <v>4.2169197396963121</v>
      </c>
      <c r="T26" s="36">
        <v>5.2221897383423475</v>
      </c>
      <c r="U26" s="36">
        <v>4.8099158264730368</v>
      </c>
      <c r="V26" s="36">
        <v>5.3861401998278033</v>
      </c>
      <c r="W26" s="36">
        <v>7.2305993193139049</v>
      </c>
      <c r="X26" s="36">
        <v>5.8456279019020716</v>
      </c>
      <c r="Y26" s="36">
        <v>6.1191291250171158</v>
      </c>
      <c r="Z26" s="36">
        <v>6.7509284329826738</v>
      </c>
      <c r="AA26" s="36">
        <v>4.9714477662075911</v>
      </c>
      <c r="AB26" s="36">
        <v>2.0791871792186027</v>
      </c>
      <c r="AC26" s="36">
        <v>2.3687141266169793</v>
      </c>
      <c r="AD26" s="36">
        <v>5.7359602685149813</v>
      </c>
      <c r="AE26" s="36">
        <v>1.8554232892199243</v>
      </c>
      <c r="AF26" s="36">
        <v>5.9550595505955055</v>
      </c>
      <c r="AG26" s="36">
        <v>6.1911317200405742</v>
      </c>
      <c r="AH26" s="36">
        <v>4.0053267772997341</v>
      </c>
      <c r="AI26" s="36">
        <v>3.3870616829633682</v>
      </c>
      <c r="AJ26" s="36">
        <v>7.0773458521783938</v>
      </c>
      <c r="AK26" s="36">
        <v>1.5878563938682779</v>
      </c>
      <c r="AL26" s="36">
        <v>6.6674122120331019</v>
      </c>
      <c r="AM26" s="36">
        <v>4.8014800056923299</v>
      </c>
      <c r="AN26" s="36">
        <v>5.2539912917271412</v>
      </c>
      <c r="AO26" s="36">
        <v>0.43219362274298884</v>
      </c>
      <c r="AP26" s="36">
        <v>2.6427983744296792</v>
      </c>
      <c r="AQ26" s="36">
        <v>3.5024522707750285</v>
      </c>
      <c r="AR26" s="36">
        <v>4.8877900342335492</v>
      </c>
      <c r="AS26" s="36">
        <v>5.7229201908273621</v>
      </c>
      <c r="AT26" s="36">
        <v>5.2289641463237251</v>
      </c>
      <c r="AU26" s="36">
        <v>2.7573379673626763</v>
      </c>
      <c r="AV26" s="36">
        <v>6.9094672514908089</v>
      </c>
      <c r="AW26" s="36">
        <v>5.9328031974686706</v>
      </c>
      <c r="AX26" s="36">
        <v>2.5663020945028236</v>
      </c>
      <c r="AY26" s="36">
        <v>5.9068526660972802</v>
      </c>
      <c r="AZ26" s="36">
        <v>1.8237530918890981</v>
      </c>
      <c r="BA26" s="36">
        <v>4.9242424242424239</v>
      </c>
      <c r="BB26" s="36">
        <v>5.5965902211028506</v>
      </c>
      <c r="BC26" s="36">
        <v>6.2123991978495541</v>
      </c>
      <c r="BD26" s="36">
        <v>5.9255808647374222</v>
      </c>
      <c r="BE26" s="36">
        <v>3.3782106961161436</v>
      </c>
      <c r="BF26" s="36">
        <v>1.7099205746951991</v>
      </c>
      <c r="BG26" s="36">
        <v>5.4577042894799908</v>
      </c>
      <c r="BH26" s="36">
        <v>6.6192581203152026</v>
      </c>
      <c r="BI26" s="36">
        <v>7.7297124940213635</v>
      </c>
      <c r="BJ26" s="36">
        <v>5.0554973821989533</v>
      </c>
      <c r="BK26" s="36">
        <v>7.8328230090811548</v>
      </c>
      <c r="BL26" s="36">
        <v>7.3488760235748192</v>
      </c>
      <c r="BM26" s="36">
        <v>3.9300892985053246</v>
      </c>
      <c r="BN26" s="36">
        <v>4.6755393180236604</v>
      </c>
      <c r="BO26" s="36">
        <v>3.3018513415336823</v>
      </c>
      <c r="BP26" s="36">
        <v>6.5689944494643084</v>
      </c>
      <c r="BQ26" s="36">
        <v>0.9802849750373529</v>
      </c>
      <c r="BR26" s="36">
        <v>5.9988657428960801</v>
      </c>
      <c r="BS26" s="36">
        <v>4.4184813035919497</v>
      </c>
      <c r="BT26" s="36">
        <v>5.5952984091599962</v>
      </c>
      <c r="BU26" s="36">
        <v>6.4088920420953057</v>
      </c>
      <c r="BV26" s="36">
        <v>6.8935579093592638</v>
      </c>
      <c r="BW26" s="36">
        <v>4.3847980997624703</v>
      </c>
      <c r="BX26" s="36">
        <v>2.159970316972331</v>
      </c>
      <c r="BY26" s="36">
        <v>5.2837554045707229</v>
      </c>
    </row>
    <row r="27" spans="1:77" x14ac:dyDescent="0.3">
      <c r="A27" s="142"/>
      <c r="B27" s="4" t="s">
        <v>321</v>
      </c>
      <c r="C27" s="40">
        <v>3.615725931276442</v>
      </c>
      <c r="D27" s="36">
        <v>9.1520971846014945</v>
      </c>
      <c r="E27" s="36">
        <v>9.6147805477026758</v>
      </c>
      <c r="F27" s="36">
        <v>11.684064897497171</v>
      </c>
      <c r="G27" s="36">
        <v>6.9574536491265677</v>
      </c>
      <c r="H27" s="36">
        <v>0.9498442054477837</v>
      </c>
      <c r="I27" s="36">
        <v>8.8296263095971756</v>
      </c>
      <c r="J27" s="36">
        <v>12.222651428786779</v>
      </c>
      <c r="K27" s="36">
        <v>13.870508988410018</v>
      </c>
      <c r="L27" s="37">
        <v>4.1082125603864732</v>
      </c>
      <c r="M27" s="36">
        <v>13.179005271602108</v>
      </c>
      <c r="N27" s="36">
        <v>7.9718709372414605</v>
      </c>
      <c r="O27" s="36">
        <v>3.846382215677659</v>
      </c>
      <c r="P27" s="36">
        <v>0.70007554772097713</v>
      </c>
      <c r="Q27" s="36">
        <v>6.9803614184848835</v>
      </c>
      <c r="R27" s="36">
        <v>19.746872976115235</v>
      </c>
      <c r="S27" s="36">
        <v>8.811279826464208</v>
      </c>
      <c r="T27" s="36">
        <v>17.98348194708376</v>
      </c>
      <c r="U27" s="36">
        <v>10.658896802639287</v>
      </c>
      <c r="V27" s="36">
        <v>10.207636705844664</v>
      </c>
      <c r="W27" s="36">
        <v>16.253070976175987</v>
      </c>
      <c r="X27" s="36">
        <v>13.061135424117156</v>
      </c>
      <c r="Y27" s="36">
        <v>15.389839791866356</v>
      </c>
      <c r="Z27" s="36">
        <v>18.951869442348382</v>
      </c>
      <c r="AA27" s="36">
        <v>11.087384231489034</v>
      </c>
      <c r="AB27" s="36">
        <v>4.5118885513773961</v>
      </c>
      <c r="AC27" s="36">
        <v>5.5427053885033839</v>
      </c>
      <c r="AD27" s="36">
        <v>12.230529935054303</v>
      </c>
      <c r="AE27" s="36">
        <v>3.9469309037706988</v>
      </c>
      <c r="AF27" s="36">
        <v>7.8780787807878081</v>
      </c>
      <c r="AG27" s="36">
        <v>10.719460947688741</v>
      </c>
      <c r="AH27" s="36">
        <v>7.8262651096086868</v>
      </c>
      <c r="AI27" s="36">
        <v>8.5759397281051282</v>
      </c>
      <c r="AJ27" s="36">
        <v>14.008129615847025</v>
      </c>
      <c r="AK27" s="36">
        <v>3.2306386378389176</v>
      </c>
      <c r="AL27" s="36">
        <v>13.384030418250951</v>
      </c>
      <c r="AM27" s="36">
        <v>10.712964280631848</v>
      </c>
      <c r="AN27" s="36">
        <v>11.428571428571429</v>
      </c>
      <c r="AO27" s="36">
        <v>0.62812139838647718</v>
      </c>
      <c r="AP27" s="36">
        <v>4.2658754892916804</v>
      </c>
      <c r="AQ27" s="36">
        <v>6.4978248219679129</v>
      </c>
      <c r="AR27" s="36">
        <v>10.869151768733358</v>
      </c>
      <c r="AS27" s="36">
        <v>14.374774295326251</v>
      </c>
      <c r="AT27" s="36">
        <v>9.0446292211097905</v>
      </c>
      <c r="AU27" s="36">
        <v>6.5749816720519156</v>
      </c>
      <c r="AV27" s="36">
        <v>16.857227342171406</v>
      </c>
      <c r="AW27" s="36">
        <v>12.81901827719722</v>
      </c>
      <c r="AX27" s="36">
        <v>5.9189363070984342</v>
      </c>
      <c r="AY27" s="36">
        <v>14.824597475722014</v>
      </c>
      <c r="AZ27" s="36">
        <v>4.079447705541404</v>
      </c>
      <c r="BA27" s="36">
        <v>11.469094352617081</v>
      </c>
      <c r="BB27" s="36">
        <v>12.767297120577338</v>
      </c>
      <c r="BC27" s="36">
        <v>15.176857106284935</v>
      </c>
      <c r="BD27" s="36">
        <v>13.24628284595201</v>
      </c>
      <c r="BE27" s="36">
        <v>8.8689663729991306</v>
      </c>
      <c r="BF27" s="36">
        <v>3.1415996357565641</v>
      </c>
      <c r="BG27" s="36">
        <v>13.353702372393961</v>
      </c>
      <c r="BH27" s="36">
        <v>13.182779165865847</v>
      </c>
      <c r="BI27" s="36">
        <v>16.625923367167985</v>
      </c>
      <c r="BJ27" s="36">
        <v>11.378010471204188</v>
      </c>
      <c r="BK27" s="36">
        <v>18.21203318416163</v>
      </c>
      <c r="BL27" s="36">
        <v>17.433369843008396</v>
      </c>
      <c r="BM27" s="36">
        <v>7.9127071295544624</v>
      </c>
      <c r="BN27" s="36">
        <v>9.5554975643702154</v>
      </c>
      <c r="BO27" s="36">
        <v>7.0195655986171301</v>
      </c>
      <c r="BP27" s="36">
        <v>11.974097500107568</v>
      </c>
      <c r="BQ27" s="36">
        <v>1.9186618563463431</v>
      </c>
      <c r="BR27" s="36">
        <v>12.878896892643411</v>
      </c>
      <c r="BS27" s="36">
        <v>9.6782273035330171</v>
      </c>
      <c r="BT27" s="36">
        <v>18.411862059648055</v>
      </c>
      <c r="BU27" s="36">
        <v>16.561428402506799</v>
      </c>
      <c r="BV27" s="36">
        <v>12.382068646176998</v>
      </c>
      <c r="BW27" s="36">
        <v>10.061757719714965</v>
      </c>
      <c r="BX27" s="36">
        <v>5.4516060638185095</v>
      </c>
      <c r="BY27" s="36">
        <v>15.209882643607164</v>
      </c>
    </row>
    <row r="28" spans="1:77" x14ac:dyDescent="0.3">
      <c r="A28" s="142"/>
      <c r="B28" s="4" t="s">
        <v>322</v>
      </c>
      <c r="C28" s="40">
        <v>43.850995769270455</v>
      </c>
      <c r="D28" s="36">
        <v>33.624722974636789</v>
      </c>
      <c r="E28" s="36">
        <v>29.452582883577488</v>
      </c>
      <c r="F28" s="36">
        <v>27.046912338070683</v>
      </c>
      <c r="G28" s="36">
        <v>26.39588468545708</v>
      </c>
      <c r="H28" s="36">
        <v>61.016182530907628</v>
      </c>
      <c r="I28" s="36">
        <v>23.81646030589949</v>
      </c>
      <c r="J28" s="36">
        <v>31.816297496678882</v>
      </c>
      <c r="K28" s="36">
        <v>26.366570438307402</v>
      </c>
      <c r="L28" s="37">
        <v>42.168115942028983</v>
      </c>
      <c r="M28" s="36">
        <v>26.260727837624469</v>
      </c>
      <c r="N28" s="36">
        <v>30.676043020919511</v>
      </c>
      <c r="O28" s="36">
        <v>52.70933035661271</v>
      </c>
      <c r="P28" s="36">
        <v>63.792495593049608</v>
      </c>
      <c r="Q28" s="36">
        <v>47.301608685801064</v>
      </c>
      <c r="R28" s="36">
        <v>20.467083343086994</v>
      </c>
      <c r="S28" s="36">
        <v>35.865509761388289</v>
      </c>
      <c r="T28" s="36">
        <v>22.66664230375676</v>
      </c>
      <c r="U28" s="36">
        <v>29.143156661425092</v>
      </c>
      <c r="V28" s="36">
        <v>29.988186532647219</v>
      </c>
      <c r="W28" s="36">
        <v>22.807492054905673</v>
      </c>
      <c r="X28" s="36">
        <v>26.054383008643576</v>
      </c>
      <c r="Y28" s="36">
        <v>25.047240859920581</v>
      </c>
      <c r="Z28" s="36">
        <v>21.597718496160503</v>
      </c>
      <c r="AA28" s="36">
        <v>29.370411248140506</v>
      </c>
      <c r="AB28" s="36">
        <v>41.70681889598827</v>
      </c>
      <c r="AC28" s="36">
        <v>37.098432279619637</v>
      </c>
      <c r="AD28" s="36">
        <v>24.444687005403047</v>
      </c>
      <c r="AE28" s="36">
        <v>40.563277249451353</v>
      </c>
      <c r="AF28" s="36">
        <v>27.999279992799927</v>
      </c>
      <c r="AG28" s="36">
        <v>28.332850311549052</v>
      </c>
      <c r="AH28" s="36">
        <v>33.589428395820526</v>
      </c>
      <c r="AI28" s="36">
        <v>39.891590156087794</v>
      </c>
      <c r="AJ28" s="36">
        <v>25.423942291177649</v>
      </c>
      <c r="AK28" s="36">
        <v>44.105457632196533</v>
      </c>
      <c r="AL28" s="36">
        <v>24.363677029747262</v>
      </c>
      <c r="AM28" s="36">
        <v>32.952895972676821</v>
      </c>
      <c r="AN28" s="36">
        <v>29.479577026746838</v>
      </c>
      <c r="AO28" s="36">
        <v>63.023434498655398</v>
      </c>
      <c r="AP28" s="36">
        <v>40.257797501807573</v>
      </c>
      <c r="AQ28" s="36">
        <v>35.096566820914958</v>
      </c>
      <c r="AR28" s="36">
        <v>28.242677824267783</v>
      </c>
      <c r="AS28" s="36">
        <v>25.564024100507478</v>
      </c>
      <c r="AT28" s="36">
        <v>31.982254975636955</v>
      </c>
      <c r="AU28" s="36">
        <v>36.256754188275544</v>
      </c>
      <c r="AV28" s="36">
        <v>22.05411266078557</v>
      </c>
      <c r="AW28" s="36">
        <v>21.724468129397561</v>
      </c>
      <c r="AX28" s="36">
        <v>42.615626563728647</v>
      </c>
      <c r="AY28" s="36">
        <v>27.267790676831261</v>
      </c>
      <c r="AZ28" s="36">
        <v>39.6389411895005</v>
      </c>
      <c r="BA28" s="36">
        <v>27.25120523415978</v>
      </c>
      <c r="BB28" s="36">
        <v>25.401399752984766</v>
      </c>
      <c r="BC28" s="36">
        <v>26.680035840764603</v>
      </c>
      <c r="BD28" s="36">
        <v>28.596893181731758</v>
      </c>
      <c r="BE28" s="36">
        <v>39.716466062786949</v>
      </c>
      <c r="BF28" s="36">
        <v>45.049830525623513</v>
      </c>
      <c r="BG28" s="36">
        <v>28.989935298346513</v>
      </c>
      <c r="BH28" s="36">
        <v>24.858735344993274</v>
      </c>
      <c r="BI28" s="36">
        <v>21.400860923632884</v>
      </c>
      <c r="BJ28" s="36">
        <v>28.862827225130889</v>
      </c>
      <c r="BK28" s="36">
        <v>19.811049174321532</v>
      </c>
      <c r="BL28" s="36">
        <v>21.798883847076617</v>
      </c>
      <c r="BM28" s="36">
        <v>32.367126689269853</v>
      </c>
      <c r="BN28" s="36">
        <v>26.082985386221296</v>
      </c>
      <c r="BO28" s="36">
        <v>32.013928902472628</v>
      </c>
      <c r="BP28" s="36">
        <v>24.677509573598382</v>
      </c>
      <c r="BQ28" s="36">
        <v>55.16927225684195</v>
      </c>
      <c r="BR28" s="36">
        <v>28.970111478851184</v>
      </c>
      <c r="BS28" s="36">
        <v>29.657895512272741</v>
      </c>
      <c r="BT28" s="36">
        <v>21.54085182558179</v>
      </c>
      <c r="BU28" s="36">
        <v>26.477474281660164</v>
      </c>
      <c r="BV28" s="36">
        <v>26.730624529721595</v>
      </c>
      <c r="BW28" s="36">
        <v>27.8812351543943</v>
      </c>
      <c r="BX28" s="36">
        <v>37.228347291423724</v>
      </c>
      <c r="BY28" s="36">
        <v>20.142557134033353</v>
      </c>
    </row>
    <row r="29" spans="1:77" x14ac:dyDescent="0.3">
      <c r="A29" s="142"/>
      <c r="B29" s="4" t="s">
        <v>323</v>
      </c>
      <c r="C29" s="40">
        <v>1.1226911567433702</v>
      </c>
      <c r="D29" s="36">
        <v>4.12459985225314</v>
      </c>
      <c r="E29" s="36">
        <v>4.3405008709557666</v>
      </c>
      <c r="F29" s="36">
        <v>5.1440070431392275</v>
      </c>
      <c r="G29" s="36">
        <v>2.2998606794555783</v>
      </c>
      <c r="H29" s="36">
        <v>0.3040506583576239</v>
      </c>
      <c r="I29" s="36">
        <v>3.6024427138775281</v>
      </c>
      <c r="J29" s="36">
        <v>5.4899706988006294</v>
      </c>
      <c r="K29" s="36">
        <v>6.4617769034906196</v>
      </c>
      <c r="L29" s="37">
        <v>1.0821256038647342</v>
      </c>
      <c r="M29" s="36">
        <v>6.3320345328138128</v>
      </c>
      <c r="N29" s="36">
        <v>3.5693180475121142</v>
      </c>
      <c r="O29" s="36">
        <v>1.6565925257395291</v>
      </c>
      <c r="P29" s="36">
        <v>0.22916142029715436</v>
      </c>
      <c r="Q29" s="36">
        <v>3.8230016962541566</v>
      </c>
      <c r="R29" s="36">
        <v>9.8238878875129725</v>
      </c>
      <c r="S29" s="36">
        <v>3.8568329718004337</v>
      </c>
      <c r="T29" s="36">
        <v>10.409662330068704</v>
      </c>
      <c r="U29" s="36">
        <v>4.5324206826380538</v>
      </c>
      <c r="V29" s="36">
        <v>4.5792203111547165</v>
      </c>
      <c r="W29" s="36">
        <v>7.4954357968760563</v>
      </c>
      <c r="X29" s="36">
        <v>6.1486986143607023</v>
      </c>
      <c r="Y29" s="36">
        <v>7.2792003286320694</v>
      </c>
      <c r="Z29" s="36">
        <v>10.067024723689467</v>
      </c>
      <c r="AA29" s="36">
        <v>5.1058112193483369</v>
      </c>
      <c r="AB29" s="36">
        <v>1.4297685136692155</v>
      </c>
      <c r="AC29" s="36">
        <v>1.9789257260344384</v>
      </c>
      <c r="AD29" s="36">
        <v>5.6813840528297765</v>
      </c>
      <c r="AE29" s="36">
        <v>1.1970472833676931</v>
      </c>
      <c r="AF29" s="36">
        <v>3.2610326103261031</v>
      </c>
      <c r="AG29" s="36">
        <v>4.5029705839733376</v>
      </c>
      <c r="AH29" s="36">
        <v>3.2831387010858433</v>
      </c>
      <c r="AI29" s="36">
        <v>4.1727844048958485</v>
      </c>
      <c r="AJ29" s="36">
        <v>6.833457376767619</v>
      </c>
      <c r="AK29" s="36">
        <v>1.1184900384480951</v>
      </c>
      <c r="AL29" s="36">
        <v>6.1954819950794002</v>
      </c>
      <c r="AM29" s="36">
        <v>4.8527109719652772</v>
      </c>
      <c r="AN29" s="36">
        <v>5.6230561890939246</v>
      </c>
      <c r="AO29" s="36">
        <v>0.19592777564348829</v>
      </c>
      <c r="AP29" s="36">
        <v>1.4560323119499363</v>
      </c>
      <c r="AQ29" s="36">
        <v>2.5769625093518802</v>
      </c>
      <c r="AR29" s="36">
        <v>5.0922403955876758</v>
      </c>
      <c r="AS29" s="36">
        <v>7.1503240643947317</v>
      </c>
      <c r="AT29" s="36">
        <v>4.0847494606191361</v>
      </c>
      <c r="AU29" s="36">
        <v>2.3324010969616333</v>
      </c>
      <c r="AV29" s="36">
        <v>8.2770686511261147</v>
      </c>
      <c r="AW29" s="36">
        <v>5.8412090428410846</v>
      </c>
      <c r="AX29" s="36">
        <v>2.7235685181213811</v>
      </c>
      <c r="AY29" s="36">
        <v>7.3761849028353312</v>
      </c>
      <c r="AZ29" s="36">
        <v>1.4102706095174806</v>
      </c>
      <c r="BA29" s="36">
        <v>5.4192493112947657</v>
      </c>
      <c r="BB29" s="36">
        <v>6.0881989683481459</v>
      </c>
      <c r="BC29" s="36">
        <v>6.459871143917737</v>
      </c>
      <c r="BD29" s="36">
        <v>6.279233372628056</v>
      </c>
      <c r="BE29" s="36">
        <v>4.3646854448442731</v>
      </c>
      <c r="BF29" s="36">
        <v>0.87519603379369659</v>
      </c>
      <c r="BG29" s="36">
        <v>6.0837526959022288</v>
      </c>
      <c r="BH29" s="36">
        <v>5.7774360945608301</v>
      </c>
      <c r="BI29" s="36">
        <v>8.0459159270872078</v>
      </c>
      <c r="BJ29" s="36">
        <v>5.5392670157068062</v>
      </c>
      <c r="BK29" s="36">
        <v>9.0418989296275942</v>
      </c>
      <c r="BL29" s="36">
        <v>8.9370468888541179</v>
      </c>
      <c r="BM29" s="36">
        <v>3.3904780096461486</v>
      </c>
      <c r="BN29" s="36">
        <v>4.2754001391788448</v>
      </c>
      <c r="BO29" s="36">
        <v>2.8509156499736954</v>
      </c>
      <c r="BP29" s="36">
        <v>5.2321328686373221</v>
      </c>
      <c r="BQ29" s="36">
        <v>0.55027149156371857</v>
      </c>
      <c r="BR29" s="36">
        <v>5.9328418219216346</v>
      </c>
      <c r="BS29" s="36">
        <v>4.2917759377670386</v>
      </c>
      <c r="BT29" s="36">
        <v>10.590738676664303</v>
      </c>
      <c r="BU29" s="36">
        <v>7.7001300697646924</v>
      </c>
      <c r="BV29" s="36">
        <v>5.1253111072524167</v>
      </c>
      <c r="BW29" s="36">
        <v>4.5463182897862229</v>
      </c>
      <c r="BX29" s="36">
        <v>1.9399978797837378</v>
      </c>
      <c r="BY29" s="36">
        <v>8.2609017912291538</v>
      </c>
    </row>
    <row r="30" spans="1:77" x14ac:dyDescent="0.3">
      <c r="A30" s="142"/>
      <c r="B30" s="4" t="s">
        <v>324</v>
      </c>
      <c r="C30" s="39">
        <v>0</v>
      </c>
      <c r="D30" s="30">
        <v>24.1</v>
      </c>
      <c r="E30" s="30">
        <v>14</v>
      </c>
      <c r="F30" s="30">
        <v>33.799999999999997</v>
      </c>
      <c r="G30" s="30">
        <v>19.399999999999999</v>
      </c>
      <c r="H30" s="30">
        <v>3.1</v>
      </c>
      <c r="I30" s="30">
        <v>39.200000000000003</v>
      </c>
      <c r="J30" s="30">
        <v>31.1</v>
      </c>
      <c r="K30" s="30">
        <v>30.8</v>
      </c>
      <c r="L30" s="41">
        <v>0</v>
      </c>
      <c r="M30" s="30">
        <v>27.4</v>
      </c>
      <c r="N30" s="30">
        <v>5.6</v>
      </c>
      <c r="O30" s="30">
        <v>19.5</v>
      </c>
      <c r="P30" s="30">
        <v>5.0999999999999996</v>
      </c>
      <c r="Q30" s="30">
        <v>5.0999999999999996</v>
      </c>
      <c r="R30" s="30">
        <v>32.799999999999997</v>
      </c>
      <c r="S30" s="30">
        <v>7.1</v>
      </c>
      <c r="T30" s="30">
        <v>6.7</v>
      </c>
      <c r="U30" s="30">
        <v>18</v>
      </c>
      <c r="V30" s="30">
        <v>6.5</v>
      </c>
      <c r="W30" s="30">
        <v>10.6</v>
      </c>
      <c r="X30" s="30">
        <v>25.6</v>
      </c>
      <c r="Y30" s="30">
        <v>16.600000000000001</v>
      </c>
      <c r="Z30" s="30">
        <v>22.6</v>
      </c>
      <c r="AA30" s="30">
        <v>13</v>
      </c>
      <c r="AB30" s="39">
        <v>0</v>
      </c>
      <c r="AC30" s="39">
        <v>0</v>
      </c>
      <c r="AD30" s="30">
        <v>17</v>
      </c>
      <c r="AE30" s="39">
        <v>0</v>
      </c>
      <c r="AF30" s="30">
        <v>11.4</v>
      </c>
      <c r="AG30" s="30">
        <v>5.7</v>
      </c>
      <c r="AH30" s="30">
        <v>22.2</v>
      </c>
      <c r="AI30" s="30">
        <v>8.3000000000000007</v>
      </c>
      <c r="AJ30" s="30">
        <v>12.5</v>
      </c>
      <c r="AK30" s="39">
        <v>0</v>
      </c>
      <c r="AL30" s="30">
        <v>36</v>
      </c>
      <c r="AM30" s="30">
        <v>23.4</v>
      </c>
      <c r="AN30" s="30">
        <v>25.5</v>
      </c>
      <c r="AO30" s="30">
        <v>5.4</v>
      </c>
      <c r="AP30" s="30">
        <v>9.6999999999999993</v>
      </c>
      <c r="AQ30" s="30">
        <v>14.9</v>
      </c>
      <c r="AR30" s="30">
        <v>32.299999999999997</v>
      </c>
      <c r="AS30" s="30">
        <v>19.7</v>
      </c>
      <c r="AT30" s="30">
        <v>6.6</v>
      </c>
      <c r="AU30" s="39">
        <v>0</v>
      </c>
      <c r="AV30" s="30">
        <v>40.299999999999997</v>
      </c>
      <c r="AW30" s="30">
        <v>28.1</v>
      </c>
      <c r="AX30" s="30">
        <v>14.7</v>
      </c>
      <c r="AY30" s="30">
        <v>25.6</v>
      </c>
      <c r="AZ30" s="39">
        <v>0</v>
      </c>
      <c r="BA30" s="30">
        <v>18</v>
      </c>
      <c r="BB30" s="30">
        <v>24.8</v>
      </c>
      <c r="BC30" s="30">
        <v>37.5</v>
      </c>
      <c r="BD30" s="30">
        <v>19.2</v>
      </c>
      <c r="BE30" s="30">
        <v>17.8</v>
      </c>
      <c r="BF30" s="39">
        <v>0</v>
      </c>
      <c r="BG30" s="30">
        <v>6.3</v>
      </c>
      <c r="BH30" s="30">
        <v>18.100000000000001</v>
      </c>
      <c r="BI30" s="30">
        <v>20.5</v>
      </c>
      <c r="BJ30" s="30">
        <v>26.7</v>
      </c>
      <c r="BK30" s="30">
        <v>34.6</v>
      </c>
      <c r="BL30" s="30">
        <v>21.9</v>
      </c>
      <c r="BM30" s="30">
        <v>17.7</v>
      </c>
      <c r="BN30" s="30">
        <v>15.8</v>
      </c>
      <c r="BO30" s="30">
        <v>5.5</v>
      </c>
      <c r="BP30" s="30">
        <v>17.899999999999999</v>
      </c>
      <c r="BQ30" s="39">
        <v>0</v>
      </c>
      <c r="BR30" s="30">
        <v>17.100000000000001</v>
      </c>
      <c r="BS30" s="30">
        <v>20.8</v>
      </c>
      <c r="BT30" s="30">
        <v>10.4</v>
      </c>
      <c r="BU30" s="30">
        <v>4.4000000000000004</v>
      </c>
      <c r="BV30" s="30">
        <v>15.9</v>
      </c>
      <c r="BW30" s="30">
        <v>29.3</v>
      </c>
      <c r="BX30" s="39">
        <v>0</v>
      </c>
      <c r="BY30" s="30">
        <v>12.3</v>
      </c>
    </row>
    <row r="31" spans="1:77" x14ac:dyDescent="0.3">
      <c r="A31" s="142"/>
      <c r="B31" s="4" t="s">
        <v>332</v>
      </c>
      <c r="C31" s="30" t="s">
        <v>200</v>
      </c>
      <c r="D31" s="30">
        <v>21</v>
      </c>
      <c r="E31" s="30">
        <v>11</v>
      </c>
      <c r="F31" s="30">
        <v>20</v>
      </c>
      <c r="G31" s="30">
        <v>267</v>
      </c>
      <c r="H31" s="30">
        <v>18</v>
      </c>
      <c r="I31" s="30">
        <v>67</v>
      </c>
      <c r="J31" s="30">
        <v>783</v>
      </c>
      <c r="K31" s="30">
        <v>474</v>
      </c>
      <c r="L31" s="31" t="s">
        <v>200</v>
      </c>
      <c r="M31" s="30">
        <v>927</v>
      </c>
      <c r="N31" s="30">
        <v>3</v>
      </c>
      <c r="O31" s="30">
        <v>400</v>
      </c>
      <c r="P31" s="30">
        <v>46</v>
      </c>
      <c r="Q31" s="30">
        <v>154</v>
      </c>
      <c r="R31" s="30">
        <v>404</v>
      </c>
      <c r="S31" s="30">
        <v>37</v>
      </c>
      <c r="T31" s="30">
        <v>33</v>
      </c>
      <c r="U31" s="30">
        <v>17</v>
      </c>
      <c r="V31" s="30">
        <v>40</v>
      </c>
      <c r="W31" s="30">
        <v>196</v>
      </c>
      <c r="X31" s="30">
        <v>171</v>
      </c>
      <c r="Y31" s="30">
        <v>229</v>
      </c>
      <c r="Z31" s="39">
        <v>1114</v>
      </c>
      <c r="AA31" s="30">
        <v>46</v>
      </c>
      <c r="AB31" s="30" t="s">
        <v>200</v>
      </c>
      <c r="AC31" s="30" t="s">
        <v>200</v>
      </c>
      <c r="AD31" s="30">
        <v>5</v>
      </c>
      <c r="AE31" s="30" t="s">
        <v>200</v>
      </c>
      <c r="AF31" s="30">
        <v>15</v>
      </c>
      <c r="AG31" s="30">
        <v>2</v>
      </c>
      <c r="AH31" s="30">
        <v>14</v>
      </c>
      <c r="AI31" s="39">
        <v>2272</v>
      </c>
      <c r="AJ31" s="30">
        <v>97</v>
      </c>
      <c r="AK31" s="30" t="s">
        <v>200</v>
      </c>
      <c r="AL31" s="30">
        <v>313</v>
      </c>
      <c r="AM31" s="30">
        <v>63</v>
      </c>
      <c r="AN31" s="30">
        <v>101</v>
      </c>
      <c r="AO31" s="30">
        <v>57</v>
      </c>
      <c r="AP31" s="30">
        <v>164</v>
      </c>
      <c r="AQ31" s="30">
        <v>73</v>
      </c>
      <c r="AR31" s="30">
        <v>48</v>
      </c>
      <c r="AS31" s="30">
        <v>261</v>
      </c>
      <c r="AT31" s="30">
        <v>5</v>
      </c>
      <c r="AU31" s="30" t="s">
        <v>200</v>
      </c>
      <c r="AV31" s="30">
        <v>188</v>
      </c>
      <c r="AW31" s="30">
        <v>47</v>
      </c>
      <c r="AX31" s="30">
        <v>12</v>
      </c>
      <c r="AY31" s="30">
        <v>807</v>
      </c>
      <c r="AZ31" s="30" t="s">
        <v>200</v>
      </c>
      <c r="BA31" s="30">
        <v>208</v>
      </c>
      <c r="BB31" s="30">
        <v>42</v>
      </c>
      <c r="BC31" s="30">
        <v>108</v>
      </c>
      <c r="BD31" s="30">
        <v>320</v>
      </c>
      <c r="BE31" s="30">
        <v>736</v>
      </c>
      <c r="BF31" s="30" t="s">
        <v>200</v>
      </c>
      <c r="BG31" s="30">
        <v>19</v>
      </c>
      <c r="BH31" s="30">
        <v>64</v>
      </c>
      <c r="BI31" s="30">
        <v>44</v>
      </c>
      <c r="BJ31" s="30">
        <v>118</v>
      </c>
      <c r="BK31" s="30">
        <v>288</v>
      </c>
      <c r="BL31" s="30">
        <v>51</v>
      </c>
      <c r="BM31" s="30">
        <v>7</v>
      </c>
      <c r="BN31" s="30">
        <v>9</v>
      </c>
      <c r="BO31" s="30">
        <v>5</v>
      </c>
      <c r="BP31" s="30">
        <v>252</v>
      </c>
      <c r="BQ31" s="30" t="s">
        <v>200</v>
      </c>
      <c r="BR31" s="30">
        <v>126</v>
      </c>
      <c r="BS31" s="30">
        <v>211</v>
      </c>
      <c r="BT31" s="30">
        <v>143</v>
      </c>
      <c r="BU31" s="30">
        <v>20</v>
      </c>
      <c r="BV31" s="30">
        <v>514</v>
      </c>
      <c r="BW31" s="30">
        <v>23</v>
      </c>
      <c r="BX31" s="30" t="s">
        <v>200</v>
      </c>
      <c r="BY31" s="30">
        <v>924</v>
      </c>
    </row>
    <row r="32" spans="1:77" x14ac:dyDescent="0.3">
      <c r="A32" s="142"/>
      <c r="B32" s="4" t="s">
        <v>382</v>
      </c>
      <c r="C32" s="30" t="s">
        <v>200</v>
      </c>
      <c r="D32" s="30">
        <v>14.3</v>
      </c>
      <c r="E32" s="30">
        <v>18.2</v>
      </c>
      <c r="F32" s="30">
        <v>10</v>
      </c>
      <c r="G32" s="30">
        <v>19.5</v>
      </c>
      <c r="H32" s="30" t="s">
        <v>200</v>
      </c>
      <c r="I32" s="30">
        <v>9</v>
      </c>
      <c r="J32" s="30">
        <v>19.3</v>
      </c>
      <c r="K32" s="30">
        <v>31.4</v>
      </c>
      <c r="L32" s="31" t="s">
        <v>200</v>
      </c>
      <c r="M32" s="30">
        <v>34.4</v>
      </c>
      <c r="N32" s="30" t="s">
        <v>200</v>
      </c>
      <c r="O32" s="30">
        <v>43.5</v>
      </c>
      <c r="P32" s="30">
        <v>21.7</v>
      </c>
      <c r="Q32" s="30">
        <v>27.9</v>
      </c>
      <c r="R32" s="30">
        <v>17.3</v>
      </c>
      <c r="S32" s="30">
        <v>8.1</v>
      </c>
      <c r="T32" s="30">
        <v>18.2</v>
      </c>
      <c r="U32" s="30">
        <v>5.9</v>
      </c>
      <c r="V32" s="30">
        <v>5</v>
      </c>
      <c r="W32" s="30">
        <v>16.8</v>
      </c>
      <c r="X32" s="30">
        <v>31.6</v>
      </c>
      <c r="Y32" s="30">
        <v>13.5</v>
      </c>
      <c r="Z32" s="30">
        <v>22.4</v>
      </c>
      <c r="AA32" s="30">
        <v>17.399999999999999</v>
      </c>
      <c r="AB32" s="30" t="s">
        <v>200</v>
      </c>
      <c r="AC32" s="30" t="s">
        <v>200</v>
      </c>
      <c r="AD32" s="30">
        <v>20</v>
      </c>
      <c r="AE32" s="30" t="s">
        <v>200</v>
      </c>
      <c r="AF32" s="30">
        <v>13.3</v>
      </c>
      <c r="AG32" s="30" t="s">
        <v>200</v>
      </c>
      <c r="AH32" s="30">
        <v>7.1</v>
      </c>
      <c r="AI32" s="30">
        <v>17.7</v>
      </c>
      <c r="AJ32" s="30">
        <v>24.7</v>
      </c>
      <c r="AK32" s="30" t="s">
        <v>200</v>
      </c>
      <c r="AL32" s="30">
        <v>27.5</v>
      </c>
      <c r="AM32" s="30">
        <v>14.3</v>
      </c>
      <c r="AN32" s="30">
        <v>25.7</v>
      </c>
      <c r="AO32" s="30">
        <v>40.4</v>
      </c>
      <c r="AP32" s="30">
        <v>38.4</v>
      </c>
      <c r="AQ32" s="30">
        <v>24.7</v>
      </c>
      <c r="AR32" s="30">
        <v>31.3</v>
      </c>
      <c r="AS32" s="30">
        <v>27.2</v>
      </c>
      <c r="AT32" s="30" t="s">
        <v>200</v>
      </c>
      <c r="AU32" s="30" t="s">
        <v>200</v>
      </c>
      <c r="AV32" s="30">
        <v>23.4</v>
      </c>
      <c r="AW32" s="30">
        <v>17</v>
      </c>
      <c r="AX32" s="30">
        <v>33.299999999999997</v>
      </c>
      <c r="AY32" s="30">
        <v>18.2</v>
      </c>
      <c r="AZ32" s="30" t="s">
        <v>200</v>
      </c>
      <c r="BA32" s="30">
        <v>31.7</v>
      </c>
      <c r="BB32" s="30">
        <v>7.1</v>
      </c>
      <c r="BC32" s="30">
        <v>38</v>
      </c>
      <c r="BD32" s="30">
        <v>17.5</v>
      </c>
      <c r="BE32" s="30">
        <v>48.9</v>
      </c>
      <c r="BF32" s="30" t="s">
        <v>200</v>
      </c>
      <c r="BG32" s="30">
        <v>26.3</v>
      </c>
      <c r="BH32" s="30">
        <v>15.6</v>
      </c>
      <c r="BI32" s="30">
        <v>18.2</v>
      </c>
      <c r="BJ32" s="30">
        <v>33.9</v>
      </c>
      <c r="BK32" s="30">
        <v>31.3</v>
      </c>
      <c r="BL32" s="30">
        <v>19.600000000000001</v>
      </c>
      <c r="BM32" s="30" t="s">
        <v>200</v>
      </c>
      <c r="BN32" s="30">
        <v>22.2</v>
      </c>
      <c r="BO32" s="30" t="s">
        <v>200</v>
      </c>
      <c r="BP32" s="30">
        <v>13.1</v>
      </c>
      <c r="BQ32" s="30" t="s">
        <v>200</v>
      </c>
      <c r="BR32" s="30">
        <v>19.8</v>
      </c>
      <c r="BS32" s="30">
        <v>29.4</v>
      </c>
      <c r="BT32" s="30">
        <v>11.9</v>
      </c>
      <c r="BU32" s="30">
        <v>20</v>
      </c>
      <c r="BV32" s="30">
        <v>22.2</v>
      </c>
      <c r="BW32" s="30">
        <v>8.6999999999999993</v>
      </c>
      <c r="BX32" s="30" t="s">
        <v>200</v>
      </c>
      <c r="BY32" s="30">
        <v>10.7</v>
      </c>
    </row>
    <row r="33" spans="1:77" x14ac:dyDescent="0.3">
      <c r="A33" s="142"/>
      <c r="B33" s="4" t="s">
        <v>422</v>
      </c>
      <c r="C33" s="30" t="s">
        <v>200</v>
      </c>
      <c r="D33" s="30">
        <v>52.4</v>
      </c>
      <c r="E33" s="30">
        <v>36.4</v>
      </c>
      <c r="F33" s="30">
        <v>35</v>
      </c>
      <c r="G33" s="30">
        <v>55.4</v>
      </c>
      <c r="H33" s="30">
        <v>61.1</v>
      </c>
      <c r="I33" s="30">
        <v>65.7</v>
      </c>
      <c r="J33" s="30">
        <v>38.299999999999997</v>
      </c>
      <c r="K33" s="30">
        <v>39</v>
      </c>
      <c r="L33" s="31" t="s">
        <v>200</v>
      </c>
      <c r="M33" s="30">
        <v>40.5</v>
      </c>
      <c r="N33" s="30">
        <v>33.299999999999997</v>
      </c>
      <c r="O33" s="30">
        <v>38</v>
      </c>
      <c r="P33" s="30">
        <v>58.7</v>
      </c>
      <c r="Q33" s="30">
        <v>53.2</v>
      </c>
      <c r="R33" s="30">
        <v>37.4</v>
      </c>
      <c r="S33" s="30">
        <v>78.400000000000006</v>
      </c>
      <c r="T33" s="30">
        <v>57.6</v>
      </c>
      <c r="U33" s="30">
        <v>52.9</v>
      </c>
      <c r="V33" s="30">
        <v>65</v>
      </c>
      <c r="W33" s="30">
        <v>41.8</v>
      </c>
      <c r="X33" s="30">
        <v>37.4</v>
      </c>
      <c r="Y33" s="30">
        <v>41.5</v>
      </c>
      <c r="Z33" s="30">
        <v>44.4</v>
      </c>
      <c r="AA33" s="30">
        <v>41.3</v>
      </c>
      <c r="AB33" s="30" t="s">
        <v>200</v>
      </c>
      <c r="AC33" s="30" t="s">
        <v>200</v>
      </c>
      <c r="AD33" s="30">
        <v>20</v>
      </c>
      <c r="AE33" s="30" t="s">
        <v>200</v>
      </c>
      <c r="AF33" s="30">
        <v>46.7</v>
      </c>
      <c r="AG33" s="30" t="s">
        <v>200</v>
      </c>
      <c r="AH33" s="30">
        <v>35.700000000000003</v>
      </c>
      <c r="AI33" s="30">
        <v>57</v>
      </c>
      <c r="AJ33" s="30">
        <v>38.1</v>
      </c>
      <c r="AK33" s="30" t="s">
        <v>200</v>
      </c>
      <c r="AL33" s="30">
        <v>40.6</v>
      </c>
      <c r="AM33" s="30">
        <v>38.1</v>
      </c>
      <c r="AN33" s="30">
        <v>38.6</v>
      </c>
      <c r="AO33" s="30">
        <v>47.4</v>
      </c>
      <c r="AP33" s="30">
        <v>31.7</v>
      </c>
      <c r="AQ33" s="30">
        <v>39.700000000000003</v>
      </c>
      <c r="AR33" s="30">
        <v>33.299999999999997</v>
      </c>
      <c r="AS33" s="30">
        <v>49.8</v>
      </c>
      <c r="AT33" s="30">
        <v>80</v>
      </c>
      <c r="AU33" s="30" t="s">
        <v>200</v>
      </c>
      <c r="AV33" s="30">
        <v>43.1</v>
      </c>
      <c r="AW33" s="30">
        <v>31.9</v>
      </c>
      <c r="AX33" s="30">
        <v>41.7</v>
      </c>
      <c r="AY33" s="30">
        <v>33.799999999999997</v>
      </c>
      <c r="AZ33" s="30" t="s">
        <v>200</v>
      </c>
      <c r="BA33" s="30">
        <v>44.2</v>
      </c>
      <c r="BB33" s="30">
        <v>35.700000000000003</v>
      </c>
      <c r="BC33" s="30">
        <v>34.299999999999997</v>
      </c>
      <c r="BD33" s="30">
        <v>38.4</v>
      </c>
      <c r="BE33" s="30">
        <v>32.200000000000003</v>
      </c>
      <c r="BF33" s="30" t="s">
        <v>200</v>
      </c>
      <c r="BG33" s="30">
        <v>52.6</v>
      </c>
      <c r="BH33" s="30">
        <v>35.9</v>
      </c>
      <c r="BI33" s="30">
        <v>34.1</v>
      </c>
      <c r="BJ33" s="30">
        <v>44.9</v>
      </c>
      <c r="BK33" s="30">
        <v>36.1</v>
      </c>
      <c r="BL33" s="30">
        <v>43.1</v>
      </c>
      <c r="BM33" s="30">
        <v>28.6</v>
      </c>
      <c r="BN33" s="30">
        <v>66.7</v>
      </c>
      <c r="BO33" s="30">
        <v>60</v>
      </c>
      <c r="BP33" s="30">
        <v>36.9</v>
      </c>
      <c r="BQ33" s="30" t="s">
        <v>200</v>
      </c>
      <c r="BR33" s="30">
        <v>36.5</v>
      </c>
      <c r="BS33" s="30">
        <v>39.299999999999997</v>
      </c>
      <c r="BT33" s="30">
        <v>54.5</v>
      </c>
      <c r="BU33" s="30">
        <v>40</v>
      </c>
      <c r="BV33" s="30">
        <v>55.8</v>
      </c>
      <c r="BW33" s="30">
        <v>39.1</v>
      </c>
      <c r="BX33" s="30" t="s">
        <v>200</v>
      </c>
      <c r="BY33" s="30">
        <v>56.4</v>
      </c>
    </row>
    <row r="34" spans="1:77" x14ac:dyDescent="0.3">
      <c r="A34" s="142"/>
      <c r="B34" s="4" t="s">
        <v>452</v>
      </c>
      <c r="C34" s="30" t="s">
        <v>200</v>
      </c>
      <c r="D34" s="30">
        <v>14.3</v>
      </c>
      <c r="E34" s="30">
        <v>45.5</v>
      </c>
      <c r="F34" s="30">
        <v>20</v>
      </c>
      <c r="G34" s="30">
        <v>19.899999999999999</v>
      </c>
      <c r="H34" s="30">
        <v>5.6</v>
      </c>
      <c r="I34" s="30">
        <v>14.9</v>
      </c>
      <c r="J34" s="30">
        <v>28</v>
      </c>
      <c r="K34" s="30">
        <v>17.7</v>
      </c>
      <c r="L34" s="31" t="s">
        <v>200</v>
      </c>
      <c r="M34" s="30">
        <v>17.600000000000001</v>
      </c>
      <c r="N34" s="30">
        <v>66.7</v>
      </c>
      <c r="O34" s="30">
        <v>10</v>
      </c>
      <c r="P34" s="30">
        <v>17.399999999999999</v>
      </c>
      <c r="Q34" s="30">
        <v>11</v>
      </c>
      <c r="R34" s="30">
        <v>28.2</v>
      </c>
      <c r="S34" s="30">
        <v>8.1</v>
      </c>
      <c r="T34" s="30">
        <v>9.1</v>
      </c>
      <c r="U34" s="30">
        <v>23.5</v>
      </c>
      <c r="V34" s="30">
        <v>10</v>
      </c>
      <c r="W34" s="30">
        <v>19.399999999999999</v>
      </c>
      <c r="X34" s="30">
        <v>21.6</v>
      </c>
      <c r="Y34" s="30">
        <v>27.9</v>
      </c>
      <c r="Z34" s="30">
        <v>21.5</v>
      </c>
      <c r="AA34" s="30">
        <v>21.7</v>
      </c>
      <c r="AB34" s="30" t="s">
        <v>200</v>
      </c>
      <c r="AC34" s="30" t="s">
        <v>200</v>
      </c>
      <c r="AD34" s="30">
        <v>40</v>
      </c>
      <c r="AE34" s="30" t="s">
        <v>200</v>
      </c>
      <c r="AF34" s="30">
        <v>20</v>
      </c>
      <c r="AG34" s="30" t="s">
        <v>200</v>
      </c>
      <c r="AH34" s="30">
        <v>50</v>
      </c>
      <c r="AI34" s="30">
        <v>13.7</v>
      </c>
      <c r="AJ34" s="30">
        <v>16.5</v>
      </c>
      <c r="AK34" s="30" t="s">
        <v>200</v>
      </c>
      <c r="AL34" s="30">
        <v>18.5</v>
      </c>
      <c r="AM34" s="30">
        <v>31.7</v>
      </c>
      <c r="AN34" s="30">
        <v>23.8</v>
      </c>
      <c r="AO34" s="30">
        <v>5.3</v>
      </c>
      <c r="AP34" s="30">
        <v>14</v>
      </c>
      <c r="AQ34" s="30">
        <v>24.7</v>
      </c>
      <c r="AR34" s="30">
        <v>29.2</v>
      </c>
      <c r="AS34" s="30">
        <v>14.6</v>
      </c>
      <c r="AT34" s="30" t="s">
        <v>200</v>
      </c>
      <c r="AU34" s="30" t="s">
        <v>200</v>
      </c>
      <c r="AV34" s="30">
        <v>22.9</v>
      </c>
      <c r="AW34" s="30">
        <v>29.8</v>
      </c>
      <c r="AX34" s="30">
        <v>16.7</v>
      </c>
      <c r="AY34" s="30">
        <v>24.3</v>
      </c>
      <c r="AZ34" s="30" t="s">
        <v>200</v>
      </c>
      <c r="BA34" s="30">
        <v>15.9</v>
      </c>
      <c r="BB34" s="30">
        <v>38.1</v>
      </c>
      <c r="BC34" s="30">
        <v>16.7</v>
      </c>
      <c r="BD34" s="30">
        <v>25.6</v>
      </c>
      <c r="BE34" s="30">
        <v>14.1</v>
      </c>
      <c r="BF34" s="30" t="s">
        <v>200</v>
      </c>
      <c r="BG34" s="30">
        <v>10.5</v>
      </c>
      <c r="BH34" s="30">
        <v>23.4</v>
      </c>
      <c r="BI34" s="30">
        <v>20.5</v>
      </c>
      <c r="BJ34" s="30">
        <v>13.6</v>
      </c>
      <c r="BK34" s="30">
        <v>22.2</v>
      </c>
      <c r="BL34" s="30">
        <v>25.5</v>
      </c>
      <c r="BM34" s="30" t="s">
        <v>200</v>
      </c>
      <c r="BN34" s="30">
        <v>11.1</v>
      </c>
      <c r="BO34" s="30">
        <v>40</v>
      </c>
      <c r="BP34" s="30">
        <v>32.9</v>
      </c>
      <c r="BQ34" s="30" t="s">
        <v>200</v>
      </c>
      <c r="BR34" s="30">
        <v>28.6</v>
      </c>
      <c r="BS34" s="30">
        <v>23.2</v>
      </c>
      <c r="BT34" s="30">
        <v>20.3</v>
      </c>
      <c r="BU34" s="30">
        <v>20</v>
      </c>
      <c r="BV34" s="30">
        <v>9.9</v>
      </c>
      <c r="BW34" s="30">
        <v>39.1</v>
      </c>
      <c r="BX34" s="30" t="s">
        <v>200</v>
      </c>
      <c r="BY34" s="30">
        <v>20.6</v>
      </c>
    </row>
    <row r="35" spans="1:77" ht="14.5" thickBot="1" x14ac:dyDescent="0.35">
      <c r="A35" s="143"/>
      <c r="B35" s="6" t="s">
        <v>466</v>
      </c>
      <c r="C35" s="30" t="s">
        <v>200</v>
      </c>
      <c r="D35" s="30">
        <v>19</v>
      </c>
      <c r="E35" s="30" t="s">
        <v>200</v>
      </c>
      <c r="F35" s="30">
        <v>35</v>
      </c>
      <c r="G35" s="30">
        <v>5.2</v>
      </c>
      <c r="H35" s="30">
        <v>33.299999999999997</v>
      </c>
      <c r="I35" s="30">
        <v>10.4</v>
      </c>
      <c r="J35" s="30">
        <v>14.4</v>
      </c>
      <c r="K35" s="30">
        <v>11.8</v>
      </c>
      <c r="L35" s="31" t="s">
        <v>200</v>
      </c>
      <c r="M35" s="30">
        <v>7.6</v>
      </c>
      <c r="N35" s="30" t="s">
        <v>200</v>
      </c>
      <c r="O35" s="30">
        <v>8.5</v>
      </c>
      <c r="P35" s="30">
        <v>2.2000000000000002</v>
      </c>
      <c r="Q35" s="30">
        <v>7.8</v>
      </c>
      <c r="R35" s="30">
        <v>17.100000000000001</v>
      </c>
      <c r="S35" s="30">
        <v>5.4</v>
      </c>
      <c r="T35" s="30">
        <v>15.2</v>
      </c>
      <c r="U35" s="30">
        <v>17.600000000000001</v>
      </c>
      <c r="V35" s="30">
        <v>20</v>
      </c>
      <c r="W35" s="30">
        <v>21.9</v>
      </c>
      <c r="X35" s="30">
        <v>9.4</v>
      </c>
      <c r="Y35" s="30">
        <v>17</v>
      </c>
      <c r="Z35" s="30">
        <v>11.7</v>
      </c>
      <c r="AA35" s="30">
        <v>19.600000000000001</v>
      </c>
      <c r="AB35" s="30" t="s">
        <v>200</v>
      </c>
      <c r="AC35" s="30" t="s">
        <v>200</v>
      </c>
      <c r="AD35" s="30">
        <v>20</v>
      </c>
      <c r="AE35" s="30" t="s">
        <v>200</v>
      </c>
      <c r="AF35" s="30">
        <v>20</v>
      </c>
      <c r="AG35" s="30">
        <v>100</v>
      </c>
      <c r="AH35" s="30">
        <v>7.1</v>
      </c>
      <c r="AI35" s="30">
        <v>11.6</v>
      </c>
      <c r="AJ35" s="30">
        <v>20.6</v>
      </c>
      <c r="AK35" s="30" t="s">
        <v>200</v>
      </c>
      <c r="AL35" s="30">
        <v>13.4</v>
      </c>
      <c r="AM35" s="30">
        <v>15.9</v>
      </c>
      <c r="AN35" s="30">
        <v>11.9</v>
      </c>
      <c r="AO35" s="30">
        <v>7</v>
      </c>
      <c r="AP35" s="30">
        <v>15.9</v>
      </c>
      <c r="AQ35" s="30">
        <v>11</v>
      </c>
      <c r="AR35" s="30">
        <v>6.3</v>
      </c>
      <c r="AS35" s="30">
        <v>8.4</v>
      </c>
      <c r="AT35" s="30">
        <v>20</v>
      </c>
      <c r="AU35" s="30" t="s">
        <v>200</v>
      </c>
      <c r="AV35" s="30">
        <v>10.6</v>
      </c>
      <c r="AW35" s="30">
        <v>21.3</v>
      </c>
      <c r="AX35" s="30">
        <v>8.3000000000000007</v>
      </c>
      <c r="AY35" s="30">
        <v>23.7</v>
      </c>
      <c r="AZ35" s="30" t="s">
        <v>200</v>
      </c>
      <c r="BA35" s="30">
        <v>8.1999999999999993</v>
      </c>
      <c r="BB35" s="30">
        <v>19</v>
      </c>
      <c r="BC35" s="30">
        <v>11.1</v>
      </c>
      <c r="BD35" s="30">
        <v>18.399999999999999</v>
      </c>
      <c r="BE35" s="30">
        <v>4.8</v>
      </c>
      <c r="BF35" s="30" t="s">
        <v>200</v>
      </c>
      <c r="BG35" s="30">
        <v>10.5</v>
      </c>
      <c r="BH35" s="30">
        <v>25</v>
      </c>
      <c r="BI35" s="30">
        <v>27.3</v>
      </c>
      <c r="BJ35" s="30">
        <v>7.6</v>
      </c>
      <c r="BK35" s="30">
        <v>10.4</v>
      </c>
      <c r="BL35" s="30">
        <v>11.8</v>
      </c>
      <c r="BM35" s="30">
        <v>71.400000000000006</v>
      </c>
      <c r="BN35" s="30" t="s">
        <v>200</v>
      </c>
      <c r="BO35" s="30" t="s">
        <v>200</v>
      </c>
      <c r="BP35" s="30">
        <v>17.100000000000001</v>
      </c>
      <c r="BQ35" s="30" t="s">
        <v>200</v>
      </c>
      <c r="BR35" s="30">
        <v>15.1</v>
      </c>
      <c r="BS35" s="30">
        <v>8.1</v>
      </c>
      <c r="BT35" s="30">
        <v>13.3</v>
      </c>
      <c r="BU35" s="30">
        <v>20</v>
      </c>
      <c r="BV35" s="30">
        <v>12.1</v>
      </c>
      <c r="BW35" s="30">
        <v>13</v>
      </c>
      <c r="BX35" s="30" t="s">
        <v>200</v>
      </c>
      <c r="BY35" s="30">
        <v>12.3</v>
      </c>
    </row>
  </sheetData>
  <mergeCells count="3">
    <mergeCell ref="A2:A8"/>
    <mergeCell ref="A9:A15"/>
    <mergeCell ref="A16:A3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M1886"/>
  <sheetViews>
    <sheetView rightToLeft="1" zoomScaleNormal="100" workbookViewId="0">
      <pane xSplit="1" ySplit="1" topLeftCell="F79" activePane="bottomRight" state="frozen"/>
      <selection pane="topRight" activeCell="B1" sqref="B1"/>
      <selection pane="bottomLeft" activeCell="A2" sqref="A2"/>
      <selection pane="bottomRight" activeCell="F123" sqref="F123"/>
    </sheetView>
  </sheetViews>
  <sheetFormatPr defaultRowHeight="14" x14ac:dyDescent="0.3"/>
  <cols>
    <col min="1" max="1" width="8.75" bestFit="1" customWidth="1"/>
    <col min="2" max="2" width="16.75" bestFit="1" customWidth="1"/>
    <col min="3" max="3" width="7.75" bestFit="1" customWidth="1"/>
    <col min="4" max="4" width="6.25" bestFit="1" customWidth="1"/>
    <col min="5" max="5" width="6.25" customWidth="1"/>
    <col min="6" max="6" width="60.1640625" bestFit="1" customWidth="1"/>
    <col min="7" max="7" width="21.58203125" bestFit="1" customWidth="1"/>
    <col min="8" max="8" width="18.83203125" bestFit="1" customWidth="1"/>
    <col min="9" max="9" width="14.83203125" bestFit="1" customWidth="1"/>
    <col min="10" max="10" width="14.1640625" bestFit="1" customWidth="1"/>
    <col min="11" max="11" width="17" bestFit="1" customWidth="1"/>
    <col min="12" max="12" width="8.4140625" bestFit="1" customWidth="1"/>
    <col min="13" max="13" width="11.75" bestFit="1" customWidth="1"/>
  </cols>
  <sheetData>
    <row r="1" spans="1:13" ht="25.5" thickBot="1" x14ac:dyDescent="0.35">
      <c r="A1" s="42" t="s">
        <v>479</v>
      </c>
      <c r="B1" s="43" t="s">
        <v>480</v>
      </c>
      <c r="C1" s="44" t="s">
        <v>481</v>
      </c>
      <c r="D1" s="45" t="s">
        <v>482</v>
      </c>
      <c r="E1" s="45" t="s">
        <v>3171</v>
      </c>
      <c r="F1" s="46" t="s">
        <v>483</v>
      </c>
      <c r="G1" s="47" t="s">
        <v>484</v>
      </c>
      <c r="H1" s="44" t="s">
        <v>485</v>
      </c>
      <c r="I1" s="48" t="s">
        <v>486</v>
      </c>
      <c r="J1" s="48" t="s">
        <v>487</v>
      </c>
      <c r="K1" s="49" t="s">
        <v>488</v>
      </c>
      <c r="L1" s="50" t="s">
        <v>489</v>
      </c>
      <c r="M1" s="50" t="s">
        <v>490</v>
      </c>
    </row>
    <row r="2" spans="1:13" ht="15" hidden="1" thickTop="1" thickBot="1" x14ac:dyDescent="0.35">
      <c r="A2" s="51">
        <v>472</v>
      </c>
      <c r="B2" s="51" t="s">
        <v>491</v>
      </c>
      <c r="C2" s="52">
        <v>4617</v>
      </c>
      <c r="D2" s="51" t="s">
        <v>492</v>
      </c>
      <c r="E2" s="51" t="str">
        <f>IF(VLOOKUP(A2,'חישוב בזב'!$H$2:$K$188,4,FALSE)=FALSE,"No","Yes")</f>
        <v>No</v>
      </c>
      <c r="F2" s="53" t="s">
        <v>493</v>
      </c>
      <c r="G2" s="54" t="s">
        <v>494</v>
      </c>
      <c r="H2" s="55">
        <v>2342</v>
      </c>
      <c r="I2" s="56">
        <v>2416</v>
      </c>
      <c r="J2" s="57">
        <v>0.60631938514090522</v>
      </c>
      <c r="K2" s="58">
        <v>1420</v>
      </c>
      <c r="L2" s="59">
        <v>0.60631938514090522</v>
      </c>
      <c r="M2" s="60">
        <v>1420</v>
      </c>
    </row>
    <row r="3" spans="1:13" ht="15" hidden="1" thickTop="1" thickBot="1" x14ac:dyDescent="0.35">
      <c r="A3" s="61">
        <v>472</v>
      </c>
      <c r="B3" s="62" t="s">
        <v>491</v>
      </c>
      <c r="C3" s="63">
        <v>4617</v>
      </c>
      <c r="D3" s="64" t="s">
        <v>495</v>
      </c>
      <c r="E3" s="51" t="str">
        <f>IF(VLOOKUP(A3,'חישוב בזב'!$H$2:$K$188,4,FALSE)=FALSE,"No","Yes")</f>
        <v>No</v>
      </c>
      <c r="F3" s="65" t="s">
        <v>496</v>
      </c>
      <c r="G3" s="66" t="s">
        <v>497</v>
      </c>
      <c r="H3" s="67">
        <v>2342</v>
      </c>
      <c r="I3" s="68">
        <v>2416</v>
      </c>
      <c r="J3" s="69">
        <v>0.39410760034158837</v>
      </c>
      <c r="K3" s="70">
        <v>923</v>
      </c>
      <c r="L3" s="71">
        <v>0.39410760034158837</v>
      </c>
      <c r="M3" s="72">
        <v>923</v>
      </c>
    </row>
    <row r="4" spans="1:13" ht="15" hidden="1" thickTop="1" thickBot="1" x14ac:dyDescent="0.35">
      <c r="A4" s="61">
        <v>472</v>
      </c>
      <c r="B4" s="62" t="s">
        <v>491</v>
      </c>
      <c r="C4" s="63">
        <v>4617</v>
      </c>
      <c r="D4" s="64" t="s">
        <v>498</v>
      </c>
      <c r="E4" s="51" t="str">
        <f>IF(VLOOKUP(A4,'חישוב בזב'!$H$2:$K$188,4,FALSE)=FALSE,"No","Yes")</f>
        <v>No</v>
      </c>
      <c r="F4" s="65" t="s">
        <v>499</v>
      </c>
      <c r="G4" s="66" t="s">
        <v>500</v>
      </c>
      <c r="H4" s="67">
        <v>2342</v>
      </c>
      <c r="I4" s="68">
        <v>2416</v>
      </c>
      <c r="J4" s="69">
        <v>0.39368061485909478</v>
      </c>
      <c r="K4" s="70">
        <v>922</v>
      </c>
      <c r="L4" s="71">
        <v>0.39368061485909478</v>
      </c>
      <c r="M4" s="72">
        <v>922</v>
      </c>
    </row>
    <row r="5" spans="1:13" ht="15" hidden="1" thickTop="1" thickBot="1" x14ac:dyDescent="0.35">
      <c r="A5" s="61">
        <v>472</v>
      </c>
      <c r="B5" s="62" t="s">
        <v>491</v>
      </c>
      <c r="C5" s="63">
        <v>4617</v>
      </c>
      <c r="D5" s="64" t="s">
        <v>501</v>
      </c>
      <c r="E5" s="51" t="str">
        <f>IF(VLOOKUP(A5,'חישוב בזב'!$H$2:$K$188,4,FALSE)=FALSE,"No","Yes")</f>
        <v>No</v>
      </c>
      <c r="F5" s="65" t="s">
        <v>502</v>
      </c>
      <c r="G5" s="66"/>
      <c r="H5" s="67">
        <v>2342</v>
      </c>
      <c r="I5" s="68">
        <v>2416</v>
      </c>
      <c r="J5" s="69">
        <v>0.12596071733561059</v>
      </c>
      <c r="K5" s="70">
        <v>295</v>
      </c>
      <c r="L5" s="71">
        <v>0.12596071733561059</v>
      </c>
      <c r="M5" s="72">
        <v>295</v>
      </c>
    </row>
    <row r="6" spans="1:13" ht="15" hidden="1" thickTop="1" thickBot="1" x14ac:dyDescent="0.35">
      <c r="A6" s="61">
        <v>472</v>
      </c>
      <c r="B6" s="62" t="s">
        <v>491</v>
      </c>
      <c r="C6" s="63">
        <v>4617</v>
      </c>
      <c r="D6" s="73" t="s">
        <v>503</v>
      </c>
      <c r="E6" s="51" t="str">
        <f>IF(VLOOKUP(A6,'חישוב בזב'!$H$2:$K$188,4,FALSE)=FALSE,"No","Yes")</f>
        <v>No</v>
      </c>
      <c r="F6" s="65" t="s">
        <v>504</v>
      </c>
      <c r="G6" s="66"/>
      <c r="H6" s="67">
        <v>2342</v>
      </c>
      <c r="I6" s="68">
        <v>2416</v>
      </c>
      <c r="J6" s="69">
        <v>0.11784799316823227</v>
      </c>
      <c r="K6" s="70">
        <v>276</v>
      </c>
      <c r="L6" s="71">
        <v>0.11784799316823227</v>
      </c>
      <c r="M6" s="72">
        <v>276</v>
      </c>
    </row>
    <row r="7" spans="1:13" ht="15" hidden="1" thickTop="1" thickBot="1" x14ac:dyDescent="0.35">
      <c r="A7" s="61">
        <v>473</v>
      </c>
      <c r="B7" s="62" t="s">
        <v>505</v>
      </c>
      <c r="C7" s="63">
        <v>8354</v>
      </c>
      <c r="D7" s="64" t="s">
        <v>506</v>
      </c>
      <c r="E7" s="51" t="str">
        <f>IF(VLOOKUP(A7,'חישוב בזב'!$H$2:$K$188,4,FALSE)=FALSE,"No","Yes")</f>
        <v>No</v>
      </c>
      <c r="F7" s="65" t="s">
        <v>507</v>
      </c>
      <c r="G7" s="66"/>
      <c r="H7" s="67">
        <v>6989</v>
      </c>
      <c r="I7" s="68">
        <v>6989</v>
      </c>
      <c r="J7" s="69">
        <v>0.21734153670052941</v>
      </c>
      <c r="K7" s="70">
        <v>1519</v>
      </c>
      <c r="L7" s="71">
        <v>0.21734153670052941</v>
      </c>
      <c r="M7" s="72">
        <v>1519</v>
      </c>
    </row>
    <row r="8" spans="1:13" ht="15" hidden="1" thickTop="1" thickBot="1" x14ac:dyDescent="0.35">
      <c r="A8" s="61">
        <v>473</v>
      </c>
      <c r="B8" s="62" t="s">
        <v>505</v>
      </c>
      <c r="C8" s="63">
        <v>8354</v>
      </c>
      <c r="D8" s="64" t="s">
        <v>508</v>
      </c>
      <c r="E8" s="51" t="str">
        <f>IF(VLOOKUP(A8,'חישוב בזב'!$H$2:$K$188,4,FALSE)=FALSE,"No","Yes")</f>
        <v>No</v>
      </c>
      <c r="F8" s="65" t="s">
        <v>509</v>
      </c>
      <c r="G8" s="66"/>
      <c r="H8" s="67">
        <v>6989</v>
      </c>
      <c r="I8" s="68">
        <v>6989</v>
      </c>
      <c r="J8" s="69">
        <v>0.15080841322077551</v>
      </c>
      <c r="K8" s="70">
        <v>1054</v>
      </c>
      <c r="L8" s="71">
        <v>0.15080841322077551</v>
      </c>
      <c r="M8" s="72">
        <v>1054</v>
      </c>
    </row>
    <row r="9" spans="1:13" ht="15" hidden="1" thickTop="1" thickBot="1" x14ac:dyDescent="0.35">
      <c r="A9" s="61">
        <v>473</v>
      </c>
      <c r="B9" s="62" t="s">
        <v>505</v>
      </c>
      <c r="C9" s="63">
        <v>8354</v>
      </c>
      <c r="D9" s="64" t="s">
        <v>510</v>
      </c>
      <c r="E9" s="51" t="str">
        <f>IF(VLOOKUP(A9,'חישוב בזב'!$H$2:$K$188,4,FALSE)=FALSE,"No","Yes")</f>
        <v>No</v>
      </c>
      <c r="F9" s="65" t="s">
        <v>511</v>
      </c>
      <c r="G9" s="66"/>
      <c r="H9" s="67">
        <v>6989</v>
      </c>
      <c r="I9" s="68">
        <v>6989</v>
      </c>
      <c r="J9" s="69">
        <v>0.14680211761339249</v>
      </c>
      <c r="K9" s="70">
        <v>1026</v>
      </c>
      <c r="L9" s="71">
        <v>0.14680211761339249</v>
      </c>
      <c r="M9" s="72">
        <v>1026</v>
      </c>
    </row>
    <row r="10" spans="1:13" ht="15" hidden="1" thickTop="1" thickBot="1" x14ac:dyDescent="0.35">
      <c r="A10" s="61">
        <v>473</v>
      </c>
      <c r="B10" s="62" t="s">
        <v>505</v>
      </c>
      <c r="C10" s="63">
        <v>8354</v>
      </c>
      <c r="D10" s="64" t="s">
        <v>512</v>
      </c>
      <c r="E10" s="51" t="str">
        <f>IF(VLOOKUP(A10,'חישוב בזב'!$H$2:$K$188,4,FALSE)=FALSE,"No","Yes")</f>
        <v>No</v>
      </c>
      <c r="F10" s="65" t="s">
        <v>513</v>
      </c>
      <c r="G10" s="66"/>
      <c r="H10" s="67">
        <v>6989</v>
      </c>
      <c r="I10" s="68">
        <v>6989</v>
      </c>
      <c r="J10" s="69">
        <v>0.11718414651595364</v>
      </c>
      <c r="K10" s="70">
        <v>819</v>
      </c>
      <c r="L10" s="71">
        <v>0.11718414651595364</v>
      </c>
      <c r="M10" s="72">
        <v>819</v>
      </c>
    </row>
    <row r="11" spans="1:13" ht="15" hidden="1" thickTop="1" thickBot="1" x14ac:dyDescent="0.35">
      <c r="A11" s="61">
        <v>473</v>
      </c>
      <c r="B11" s="62" t="s">
        <v>505</v>
      </c>
      <c r="C11" s="63">
        <v>8354</v>
      </c>
      <c r="D11" s="64" t="s">
        <v>514</v>
      </c>
      <c r="E11" s="51" t="str">
        <f>IF(VLOOKUP(A11,'חישוב בזב'!$H$2:$K$188,4,FALSE)=FALSE,"No","Yes")</f>
        <v>No</v>
      </c>
      <c r="F11" s="65" t="s">
        <v>515</v>
      </c>
      <c r="G11" s="66"/>
      <c r="H11" s="67">
        <v>6989</v>
      </c>
      <c r="I11" s="68">
        <v>6989</v>
      </c>
      <c r="J11" s="69">
        <v>0.111603949062813</v>
      </c>
      <c r="K11" s="70">
        <v>780</v>
      </c>
      <c r="L11" s="71">
        <v>0.111603949062813</v>
      </c>
      <c r="M11" s="72">
        <v>780</v>
      </c>
    </row>
    <row r="12" spans="1:13" ht="15" hidden="1" thickTop="1" thickBot="1" x14ac:dyDescent="0.35">
      <c r="A12" s="61">
        <v>473</v>
      </c>
      <c r="B12" s="62" t="s">
        <v>505</v>
      </c>
      <c r="C12" s="63">
        <v>8354</v>
      </c>
      <c r="D12" s="64" t="s">
        <v>516</v>
      </c>
      <c r="E12" s="51" t="str">
        <f>IF(VLOOKUP(A12,'חישוב בזב'!$H$2:$K$188,4,FALSE)=FALSE,"No","Yes")</f>
        <v>No</v>
      </c>
      <c r="F12" s="65" t="s">
        <v>517</v>
      </c>
      <c r="G12" s="66"/>
      <c r="H12" s="67">
        <v>6989</v>
      </c>
      <c r="I12" s="68">
        <v>6989</v>
      </c>
      <c r="J12" s="69">
        <v>0.10831306338531979</v>
      </c>
      <c r="K12" s="70">
        <v>757</v>
      </c>
      <c r="L12" s="71">
        <v>0.10831306338531979</v>
      </c>
      <c r="M12" s="72">
        <v>757</v>
      </c>
    </row>
    <row r="13" spans="1:13" ht="15" hidden="1" thickTop="1" thickBot="1" x14ac:dyDescent="0.35">
      <c r="A13" s="61">
        <v>473</v>
      </c>
      <c r="B13" s="62" t="s">
        <v>505</v>
      </c>
      <c r="C13" s="63">
        <v>8354</v>
      </c>
      <c r="D13" s="64" t="s">
        <v>518</v>
      </c>
      <c r="E13" s="51" t="str">
        <f>IF(VLOOKUP(A13,'חישוב בזב'!$H$2:$K$188,4,FALSE)=FALSE,"No","Yes")</f>
        <v>No</v>
      </c>
      <c r="F13" s="65" t="s">
        <v>519</v>
      </c>
      <c r="G13" s="66"/>
      <c r="H13" s="67">
        <v>6989</v>
      </c>
      <c r="I13" s="68">
        <v>6989</v>
      </c>
      <c r="J13" s="69">
        <v>8.398912576906567E-2</v>
      </c>
      <c r="K13" s="70">
        <v>587</v>
      </c>
      <c r="L13" s="71">
        <v>8.398912576906567E-2</v>
      </c>
      <c r="M13" s="72">
        <v>587</v>
      </c>
    </row>
    <row r="14" spans="1:13" ht="15" hidden="1" thickTop="1" thickBot="1" x14ac:dyDescent="0.35">
      <c r="A14" s="61">
        <v>473</v>
      </c>
      <c r="B14" s="62" t="s">
        <v>505</v>
      </c>
      <c r="C14" s="63">
        <v>8354</v>
      </c>
      <c r="D14" s="64" t="s">
        <v>520</v>
      </c>
      <c r="E14" s="51" t="str">
        <f>IF(VLOOKUP(A14,'חישוב בזב'!$H$2:$K$188,4,FALSE)=FALSE,"No","Yes")</f>
        <v>No</v>
      </c>
      <c r="F14" s="65" t="s">
        <v>521</v>
      </c>
      <c r="G14" s="66"/>
      <c r="H14" s="67">
        <v>6989</v>
      </c>
      <c r="I14" s="68">
        <v>6989</v>
      </c>
      <c r="J14" s="69">
        <v>5.9951352124767494E-2</v>
      </c>
      <c r="K14" s="70">
        <v>419</v>
      </c>
      <c r="L14" s="71">
        <v>5.9951352124767494E-2</v>
      </c>
      <c r="M14" s="72">
        <v>419</v>
      </c>
    </row>
    <row r="15" spans="1:13" ht="15" hidden="1" thickTop="1" thickBot="1" x14ac:dyDescent="0.35">
      <c r="A15" s="61">
        <v>473</v>
      </c>
      <c r="B15" s="62" t="s">
        <v>505</v>
      </c>
      <c r="C15" s="63">
        <v>8354</v>
      </c>
      <c r="D15" s="64" t="s">
        <v>522</v>
      </c>
      <c r="E15" s="51" t="str">
        <f>IF(VLOOKUP(A15,'חישוב בזב'!$H$2:$K$188,4,FALSE)=FALSE,"No","Yes")</f>
        <v>No</v>
      </c>
      <c r="F15" s="65" t="s">
        <v>523</v>
      </c>
      <c r="G15" s="66" t="s">
        <v>524</v>
      </c>
      <c r="H15" s="67">
        <v>6989</v>
      </c>
      <c r="I15" s="68">
        <v>6989</v>
      </c>
      <c r="J15" s="69">
        <v>1.4308198597796538E-3</v>
      </c>
      <c r="K15" s="70">
        <v>10</v>
      </c>
      <c r="L15" s="71">
        <v>1.4308198597796538E-3</v>
      </c>
      <c r="M15" s="72">
        <v>10</v>
      </c>
    </row>
    <row r="16" spans="1:13" ht="15" hidden="1" thickTop="1" thickBot="1" x14ac:dyDescent="0.35">
      <c r="A16" s="61">
        <v>473</v>
      </c>
      <c r="B16" s="62" t="s">
        <v>505</v>
      </c>
      <c r="C16" s="63">
        <v>8354</v>
      </c>
      <c r="D16" s="64" t="s">
        <v>525</v>
      </c>
      <c r="E16" s="51" t="str">
        <f>IF(VLOOKUP(A16,'חישוב בזב'!$H$2:$K$188,4,FALSE)=FALSE,"No","Yes")</f>
        <v>No</v>
      </c>
      <c r="F16" s="65" t="s">
        <v>526</v>
      </c>
      <c r="G16" s="66" t="s">
        <v>527</v>
      </c>
      <c r="H16" s="67">
        <v>6989</v>
      </c>
      <c r="I16" s="68">
        <v>6989</v>
      </c>
      <c r="J16" s="69">
        <v>1.2877378738016883E-3</v>
      </c>
      <c r="K16" s="70">
        <v>9</v>
      </c>
      <c r="L16" s="71">
        <v>1.2877378738016883E-3</v>
      </c>
      <c r="M16" s="72">
        <v>9</v>
      </c>
    </row>
    <row r="17" spans="1:13" ht="15" hidden="1" thickTop="1" thickBot="1" x14ac:dyDescent="0.35">
      <c r="A17" s="61">
        <v>473</v>
      </c>
      <c r="B17" s="62" t="s">
        <v>505</v>
      </c>
      <c r="C17" s="63">
        <v>8354</v>
      </c>
      <c r="D17" s="64" t="s">
        <v>495</v>
      </c>
      <c r="E17" s="51" t="str">
        <f>IF(VLOOKUP(A17,'חישוב בזב'!$H$2:$K$188,4,FALSE)=FALSE,"No","Yes")</f>
        <v>No</v>
      </c>
      <c r="F17" s="65" t="s">
        <v>528</v>
      </c>
      <c r="G17" s="66" t="s">
        <v>529</v>
      </c>
      <c r="H17" s="67">
        <v>6989</v>
      </c>
      <c r="I17" s="68">
        <v>6989</v>
      </c>
      <c r="J17" s="69">
        <v>4.2924595793389613E-4</v>
      </c>
      <c r="K17" s="70">
        <v>3</v>
      </c>
      <c r="L17" s="71">
        <v>4.2924595793389613E-4</v>
      </c>
      <c r="M17" s="72">
        <v>3</v>
      </c>
    </row>
    <row r="18" spans="1:13" ht="15" hidden="1" thickTop="1" thickBot="1" x14ac:dyDescent="0.35">
      <c r="A18" s="61">
        <v>473</v>
      </c>
      <c r="B18" s="62" t="s">
        <v>505</v>
      </c>
      <c r="C18" s="63">
        <v>8354</v>
      </c>
      <c r="D18" s="64" t="s">
        <v>530</v>
      </c>
      <c r="E18" s="51" t="str">
        <f>IF(VLOOKUP(A18,'חישוב בזב'!$H$2:$K$188,4,FALSE)=FALSE,"No","Yes")</f>
        <v>No</v>
      </c>
      <c r="F18" s="65" t="s">
        <v>531</v>
      </c>
      <c r="G18" s="66" t="s">
        <v>532</v>
      </c>
      <c r="H18" s="67">
        <v>6989</v>
      </c>
      <c r="I18" s="68">
        <v>6989</v>
      </c>
      <c r="J18" s="69">
        <v>2.8616397195593076E-4</v>
      </c>
      <c r="K18" s="70">
        <v>2</v>
      </c>
      <c r="L18" s="71">
        <v>2.8616397195593076E-4</v>
      </c>
      <c r="M18" s="72">
        <v>2</v>
      </c>
    </row>
    <row r="19" spans="1:13" ht="15" hidden="1" thickTop="1" thickBot="1" x14ac:dyDescent="0.35">
      <c r="A19" s="61">
        <v>473</v>
      </c>
      <c r="B19" s="62" t="s">
        <v>505</v>
      </c>
      <c r="C19" s="63">
        <v>8354</v>
      </c>
      <c r="D19" s="64" t="s">
        <v>533</v>
      </c>
      <c r="E19" s="51" t="str">
        <f>IF(VLOOKUP(A19,'חישוב בזב'!$H$2:$K$188,4,FALSE)=FALSE,"No","Yes")</f>
        <v>No</v>
      </c>
      <c r="F19" s="65" t="s">
        <v>534</v>
      </c>
      <c r="G19" s="66" t="s">
        <v>535</v>
      </c>
      <c r="H19" s="67">
        <v>6989</v>
      </c>
      <c r="I19" s="68">
        <v>6989</v>
      </c>
      <c r="J19" s="69">
        <v>2.8616397195593076E-4</v>
      </c>
      <c r="K19" s="70">
        <v>2</v>
      </c>
      <c r="L19" s="71">
        <v>2.8616397195593076E-4</v>
      </c>
      <c r="M19" s="72">
        <v>2</v>
      </c>
    </row>
    <row r="20" spans="1:13" ht="15" hidden="1" thickTop="1" thickBot="1" x14ac:dyDescent="0.35">
      <c r="A20" s="61">
        <v>473</v>
      </c>
      <c r="B20" s="62" t="s">
        <v>505</v>
      </c>
      <c r="C20" s="63">
        <v>8354</v>
      </c>
      <c r="D20" s="64" t="s">
        <v>501</v>
      </c>
      <c r="E20" s="51" t="str">
        <f>IF(VLOOKUP(A20,'חישוב בזב'!$H$2:$K$188,4,FALSE)=FALSE,"No","Yes")</f>
        <v>No</v>
      </c>
      <c r="F20" s="65" t="s">
        <v>536</v>
      </c>
      <c r="G20" s="66" t="s">
        <v>537</v>
      </c>
      <c r="H20" s="67">
        <v>6989</v>
      </c>
      <c r="I20" s="68">
        <v>6989</v>
      </c>
      <c r="J20" s="69">
        <v>2.8616397195593076E-4</v>
      </c>
      <c r="K20" s="70">
        <v>2</v>
      </c>
      <c r="L20" s="71">
        <v>2.8616397195593076E-4</v>
      </c>
      <c r="M20" s="72">
        <v>2</v>
      </c>
    </row>
    <row r="21" spans="1:13" ht="15" hidden="1" thickTop="1" thickBot="1" x14ac:dyDescent="0.35">
      <c r="A21" s="61">
        <v>182</v>
      </c>
      <c r="B21" s="62" t="s">
        <v>538</v>
      </c>
      <c r="C21" s="63">
        <v>9172</v>
      </c>
      <c r="D21" s="64" t="s">
        <v>539</v>
      </c>
      <c r="E21" s="51" t="str">
        <f>IF(VLOOKUP(A21,'חישוב בזב'!$H$2:$K$188,4,FALSE)=FALSE,"No","Yes")</f>
        <v>No</v>
      </c>
      <c r="F21" s="65" t="s">
        <v>540</v>
      </c>
      <c r="G21" s="66" t="s">
        <v>541</v>
      </c>
      <c r="H21" s="67">
        <v>5229</v>
      </c>
      <c r="I21" s="68">
        <v>5229</v>
      </c>
      <c r="J21" s="69">
        <v>0.42073054121246894</v>
      </c>
      <c r="K21" s="70">
        <v>2200</v>
      </c>
      <c r="L21" s="71">
        <v>0.42073054121246894</v>
      </c>
      <c r="M21" s="72">
        <v>2200</v>
      </c>
    </row>
    <row r="22" spans="1:13" ht="15" hidden="1" thickTop="1" thickBot="1" x14ac:dyDescent="0.35">
      <c r="A22" s="61">
        <v>182</v>
      </c>
      <c r="B22" s="62" t="s">
        <v>538</v>
      </c>
      <c r="C22" s="63">
        <v>9172</v>
      </c>
      <c r="D22" s="64" t="s">
        <v>495</v>
      </c>
      <c r="E22" s="51" t="str">
        <f>IF(VLOOKUP(A22,'חישוב בזב'!$H$2:$K$188,4,FALSE)=FALSE,"No","Yes")</f>
        <v>No</v>
      </c>
      <c r="F22" s="65" t="s">
        <v>542</v>
      </c>
      <c r="G22" s="66" t="s">
        <v>543</v>
      </c>
      <c r="H22" s="67">
        <v>5229</v>
      </c>
      <c r="I22" s="68">
        <v>5229</v>
      </c>
      <c r="J22" s="69">
        <v>0.34710269650028686</v>
      </c>
      <c r="K22" s="70">
        <v>1815</v>
      </c>
      <c r="L22" s="71">
        <v>0.34710269650028686</v>
      </c>
      <c r="M22" s="72">
        <v>1815</v>
      </c>
    </row>
    <row r="23" spans="1:13" ht="15" hidden="1" thickTop="1" thickBot="1" x14ac:dyDescent="0.35">
      <c r="A23" s="61">
        <v>182</v>
      </c>
      <c r="B23" s="62" t="s">
        <v>538</v>
      </c>
      <c r="C23" s="63">
        <v>9172</v>
      </c>
      <c r="D23" s="64" t="s">
        <v>544</v>
      </c>
      <c r="E23" s="51" t="str">
        <f>IF(VLOOKUP(A23,'חישוב בזב'!$H$2:$K$188,4,FALSE)=FALSE,"No","Yes")</f>
        <v>No</v>
      </c>
      <c r="F23" s="65" t="s">
        <v>545</v>
      </c>
      <c r="G23" s="66"/>
      <c r="H23" s="67">
        <v>5229</v>
      </c>
      <c r="I23" s="68">
        <v>5229</v>
      </c>
      <c r="J23" s="69">
        <v>0.1384585962899216</v>
      </c>
      <c r="K23" s="70">
        <v>724</v>
      </c>
      <c r="L23" s="71">
        <v>0.1384585962899216</v>
      </c>
      <c r="M23" s="72">
        <v>724.00000000000011</v>
      </c>
    </row>
    <row r="24" spans="1:13" ht="15" hidden="1" thickTop="1" thickBot="1" x14ac:dyDescent="0.35">
      <c r="A24" s="61">
        <v>182</v>
      </c>
      <c r="B24" s="62" t="s">
        <v>538</v>
      </c>
      <c r="C24" s="63">
        <v>9172</v>
      </c>
      <c r="D24" s="64" t="s">
        <v>546</v>
      </c>
      <c r="E24" s="51" t="str">
        <f>IF(VLOOKUP(A24,'חישוב בזב'!$H$2:$K$188,4,FALSE)=FALSE,"No","Yes")</f>
        <v>No</v>
      </c>
      <c r="F24" s="65" t="s">
        <v>547</v>
      </c>
      <c r="G24" s="66"/>
      <c r="H24" s="67">
        <v>5229</v>
      </c>
      <c r="I24" s="68">
        <v>5229</v>
      </c>
      <c r="J24" s="69">
        <v>5.450372920252438E-2</v>
      </c>
      <c r="K24" s="70">
        <v>285</v>
      </c>
      <c r="L24" s="71">
        <v>5.450372920252438E-2</v>
      </c>
      <c r="M24" s="72">
        <v>285</v>
      </c>
    </row>
    <row r="25" spans="1:13" ht="15" hidden="1" thickTop="1" thickBot="1" x14ac:dyDescent="0.35">
      <c r="A25" s="61">
        <v>182</v>
      </c>
      <c r="B25" s="62" t="s">
        <v>538</v>
      </c>
      <c r="C25" s="63">
        <v>9172</v>
      </c>
      <c r="D25" s="64" t="s">
        <v>548</v>
      </c>
      <c r="E25" s="51" t="str">
        <f>IF(VLOOKUP(A25,'חישוב בזב'!$H$2:$K$188,4,FALSE)=FALSE,"No","Yes")</f>
        <v>No</v>
      </c>
      <c r="F25" s="65" t="s">
        <v>549</v>
      </c>
      <c r="G25" s="66" t="s">
        <v>550</v>
      </c>
      <c r="H25" s="67">
        <v>5229</v>
      </c>
      <c r="I25" s="68">
        <v>5229</v>
      </c>
      <c r="J25" s="69">
        <v>3.9204436794798243E-2</v>
      </c>
      <c r="K25" s="70">
        <v>205</v>
      </c>
      <c r="L25" s="71">
        <v>3.9204436794798243E-2</v>
      </c>
      <c r="M25" s="72">
        <v>205.00000000000003</v>
      </c>
    </row>
    <row r="26" spans="1:13" ht="15" thickTop="1" thickBot="1" x14ac:dyDescent="0.35">
      <c r="A26" s="61">
        <v>2710</v>
      </c>
      <c r="B26" s="62" t="s">
        <v>1</v>
      </c>
      <c r="C26" s="63">
        <v>30305</v>
      </c>
      <c r="D26" s="64" t="s">
        <v>508</v>
      </c>
      <c r="E26" s="51" t="str">
        <f>IF(VLOOKUP(A26,'חישוב בזב'!$H$2:$K$188,4,FALSE)=FALSE,"No","Yes")</f>
        <v>Yes</v>
      </c>
      <c r="F26" s="65" t="s">
        <v>551</v>
      </c>
      <c r="G26" s="66"/>
      <c r="H26" s="67">
        <v>19197</v>
      </c>
      <c r="I26" s="68">
        <v>19197</v>
      </c>
      <c r="J26" s="69">
        <v>0.43053602125332086</v>
      </c>
      <c r="K26" s="70">
        <v>8265</v>
      </c>
      <c r="L26" s="71">
        <v>0.43053602125332086</v>
      </c>
      <c r="M26" s="72">
        <v>8265</v>
      </c>
    </row>
    <row r="27" spans="1:13" ht="15" thickTop="1" thickBot="1" x14ac:dyDescent="0.35">
      <c r="A27" s="61">
        <v>2710</v>
      </c>
      <c r="B27" s="62" t="s">
        <v>1</v>
      </c>
      <c r="C27" s="63">
        <v>30305</v>
      </c>
      <c r="D27" s="64" t="s">
        <v>552</v>
      </c>
      <c r="E27" s="51" t="str">
        <f>IF(VLOOKUP(A27,'חישוב בזב'!$H$2:$K$188,4,FALSE)=FALSE,"No","Yes")</f>
        <v>Yes</v>
      </c>
      <c r="F27" s="65" t="s">
        <v>553</v>
      </c>
      <c r="G27" s="66"/>
      <c r="H27" s="67">
        <v>19197</v>
      </c>
      <c r="I27" s="68">
        <v>19197</v>
      </c>
      <c r="J27" s="69">
        <v>0.16231702870240142</v>
      </c>
      <c r="K27" s="70">
        <v>3116</v>
      </c>
      <c r="L27" s="71">
        <v>0.16231702870240142</v>
      </c>
      <c r="M27" s="72">
        <v>3116</v>
      </c>
    </row>
    <row r="28" spans="1:13" ht="15" thickTop="1" thickBot="1" x14ac:dyDescent="0.35">
      <c r="A28" s="61">
        <v>2710</v>
      </c>
      <c r="B28" s="62" t="s">
        <v>1</v>
      </c>
      <c r="C28" s="63">
        <v>30305</v>
      </c>
      <c r="D28" s="64" t="s">
        <v>554</v>
      </c>
      <c r="E28" s="51" t="str">
        <f>IF(VLOOKUP(A28,'חישוב בזב'!$H$2:$K$188,4,FALSE)=FALSE,"No","Yes")</f>
        <v>Yes</v>
      </c>
      <c r="F28" s="65" t="s">
        <v>555</v>
      </c>
      <c r="G28" s="66"/>
      <c r="H28" s="67">
        <v>19197</v>
      </c>
      <c r="I28" s="68">
        <v>19197</v>
      </c>
      <c r="J28" s="69">
        <v>0.12804083971453872</v>
      </c>
      <c r="K28" s="70">
        <v>2458</v>
      </c>
      <c r="L28" s="71">
        <v>0.12804083971453872</v>
      </c>
      <c r="M28" s="72">
        <v>2458</v>
      </c>
    </row>
    <row r="29" spans="1:13" ht="15" thickTop="1" thickBot="1" x14ac:dyDescent="0.35">
      <c r="A29" s="61">
        <v>2710</v>
      </c>
      <c r="B29" s="62" t="s">
        <v>1</v>
      </c>
      <c r="C29" s="63">
        <v>30305</v>
      </c>
      <c r="D29" s="64" t="s">
        <v>495</v>
      </c>
      <c r="E29" s="51" t="str">
        <f>IF(VLOOKUP(A29,'חישוב בזב'!$H$2:$K$188,4,FALSE)=FALSE,"No","Yes")</f>
        <v>Yes</v>
      </c>
      <c r="F29" s="65" t="s">
        <v>556</v>
      </c>
      <c r="G29" s="66"/>
      <c r="H29" s="67">
        <v>19197</v>
      </c>
      <c r="I29" s="68">
        <v>19197</v>
      </c>
      <c r="J29" s="69">
        <v>0.12517580872011252</v>
      </c>
      <c r="K29" s="70">
        <v>2403</v>
      </c>
      <c r="L29" s="71">
        <v>0.12517580872011252</v>
      </c>
      <c r="M29" s="72">
        <v>2403</v>
      </c>
    </row>
    <row r="30" spans="1:13" ht="15" thickTop="1" thickBot="1" x14ac:dyDescent="0.35">
      <c r="A30" s="61">
        <v>2710</v>
      </c>
      <c r="B30" s="62" t="s">
        <v>1</v>
      </c>
      <c r="C30" s="63">
        <v>30305</v>
      </c>
      <c r="D30" s="64" t="s">
        <v>525</v>
      </c>
      <c r="E30" s="51" t="str">
        <f>IF(VLOOKUP(A30,'חישוב בזב'!$H$2:$K$188,4,FALSE)=FALSE,"No","Yes")</f>
        <v>Yes</v>
      </c>
      <c r="F30" s="65" t="s">
        <v>557</v>
      </c>
      <c r="G30" s="66"/>
      <c r="H30" s="67">
        <v>19197</v>
      </c>
      <c r="I30" s="68">
        <v>19197</v>
      </c>
      <c r="J30" s="69">
        <v>8.8399229046205133E-2</v>
      </c>
      <c r="K30" s="70">
        <v>1697</v>
      </c>
      <c r="L30" s="71">
        <v>8.8399229046205133E-2</v>
      </c>
      <c r="M30" s="72">
        <v>1697</v>
      </c>
    </row>
    <row r="31" spans="1:13" ht="15" thickTop="1" thickBot="1" x14ac:dyDescent="0.35">
      <c r="A31" s="61">
        <v>2710</v>
      </c>
      <c r="B31" s="62" t="s">
        <v>1</v>
      </c>
      <c r="C31" s="63">
        <v>30305</v>
      </c>
      <c r="D31" s="64" t="s">
        <v>558</v>
      </c>
      <c r="E31" s="51" t="str">
        <f>IF(VLOOKUP(A31,'חישוב בזב'!$H$2:$K$188,4,FALSE)=FALSE,"No","Yes")</f>
        <v>Yes</v>
      </c>
      <c r="F31" s="65" t="s">
        <v>559</v>
      </c>
      <c r="G31" s="66"/>
      <c r="H31" s="67">
        <v>19197</v>
      </c>
      <c r="I31" s="68">
        <v>19197</v>
      </c>
      <c r="J31" s="69">
        <v>5.5112778038235138E-2</v>
      </c>
      <c r="K31" s="70">
        <v>1058</v>
      </c>
      <c r="L31" s="71">
        <v>5.5112778038235138E-2</v>
      </c>
      <c r="M31" s="72">
        <v>1058</v>
      </c>
    </row>
    <row r="32" spans="1:13" ht="15" thickTop="1" thickBot="1" x14ac:dyDescent="0.35">
      <c r="A32" s="61">
        <v>2710</v>
      </c>
      <c r="B32" s="62" t="s">
        <v>1</v>
      </c>
      <c r="C32" s="63">
        <v>30305</v>
      </c>
      <c r="D32" s="64" t="s">
        <v>506</v>
      </c>
      <c r="E32" s="51" t="str">
        <f>IF(VLOOKUP(A32,'חישוב בזב'!$H$2:$K$188,4,FALSE)=FALSE,"No","Yes")</f>
        <v>Yes</v>
      </c>
      <c r="F32" s="65" t="s">
        <v>560</v>
      </c>
      <c r="G32" s="66" t="s">
        <v>561</v>
      </c>
      <c r="H32" s="67">
        <v>19197</v>
      </c>
      <c r="I32" s="68">
        <v>19197</v>
      </c>
      <c r="J32" s="69">
        <v>7.5532635307600142E-3</v>
      </c>
      <c r="K32" s="70">
        <v>145</v>
      </c>
      <c r="L32" s="71">
        <v>7.5532635307600142E-3</v>
      </c>
      <c r="M32" s="72">
        <v>145</v>
      </c>
    </row>
    <row r="33" spans="1:13" ht="15" thickTop="1" thickBot="1" x14ac:dyDescent="0.35">
      <c r="A33" s="61">
        <v>2710</v>
      </c>
      <c r="B33" s="62" t="s">
        <v>1</v>
      </c>
      <c r="C33" s="63">
        <v>30305</v>
      </c>
      <c r="D33" s="64" t="s">
        <v>562</v>
      </c>
      <c r="E33" s="51" t="str">
        <f>IF(VLOOKUP(A33,'חישוב בזב'!$H$2:$K$188,4,FALSE)=FALSE,"No","Yes")</f>
        <v>Yes</v>
      </c>
      <c r="F33" s="65" t="s">
        <v>563</v>
      </c>
      <c r="G33" s="66" t="s">
        <v>564</v>
      </c>
      <c r="H33" s="67">
        <v>19197</v>
      </c>
      <c r="I33" s="68">
        <v>19197</v>
      </c>
      <c r="J33" s="69">
        <v>1.5627441787779341E-3</v>
      </c>
      <c r="K33" s="70">
        <v>30</v>
      </c>
      <c r="L33" s="71">
        <v>1.5627441787779341E-3</v>
      </c>
      <c r="M33" s="72">
        <v>30</v>
      </c>
    </row>
    <row r="34" spans="1:13" ht="15" thickTop="1" thickBot="1" x14ac:dyDescent="0.35">
      <c r="A34" s="61">
        <v>2710</v>
      </c>
      <c r="B34" s="62" t="s">
        <v>1</v>
      </c>
      <c r="C34" s="63">
        <v>30305</v>
      </c>
      <c r="D34" s="64" t="s">
        <v>501</v>
      </c>
      <c r="E34" s="51" t="str">
        <f>IF(VLOOKUP(A34,'חישוב בזב'!$H$2:$K$188,4,FALSE)=FALSE,"No","Yes")</f>
        <v>Yes</v>
      </c>
      <c r="F34" s="65" t="s">
        <v>565</v>
      </c>
      <c r="G34" s="66" t="s">
        <v>566</v>
      </c>
      <c r="H34" s="67">
        <v>19197</v>
      </c>
      <c r="I34" s="68">
        <v>19197</v>
      </c>
      <c r="J34" s="69">
        <v>1.3022868156482785E-3</v>
      </c>
      <c r="K34" s="70">
        <v>25</v>
      </c>
      <c r="L34" s="71">
        <v>1.3022868156482785E-3</v>
      </c>
      <c r="M34" s="72">
        <v>25</v>
      </c>
    </row>
    <row r="35" spans="1:13" ht="15" thickTop="1" thickBot="1" x14ac:dyDescent="0.35">
      <c r="A35" s="61">
        <v>31</v>
      </c>
      <c r="B35" s="62" t="s">
        <v>2</v>
      </c>
      <c r="C35" s="63">
        <v>19226</v>
      </c>
      <c r="D35" s="64" t="s">
        <v>546</v>
      </c>
      <c r="E35" s="51" t="str">
        <f>IF(VLOOKUP(A35,'חישוב בזב'!$H$2:$K$188,4,FALSE)=FALSE,"No","Yes")</f>
        <v>Yes</v>
      </c>
      <c r="F35" s="65" t="s">
        <v>547</v>
      </c>
      <c r="G35" s="66"/>
      <c r="H35" s="67">
        <v>12046</v>
      </c>
      <c r="I35" s="68">
        <v>12046</v>
      </c>
      <c r="J35" s="69">
        <v>0.18611987381703471</v>
      </c>
      <c r="K35" s="70">
        <v>2242</v>
      </c>
      <c r="L35" s="71">
        <v>0.18611987381703471</v>
      </c>
      <c r="M35" s="72">
        <v>2242</v>
      </c>
    </row>
    <row r="36" spans="1:13" ht="15" thickTop="1" thickBot="1" x14ac:dyDescent="0.35">
      <c r="A36" s="61">
        <v>31</v>
      </c>
      <c r="B36" s="62" t="s">
        <v>2</v>
      </c>
      <c r="C36" s="63">
        <v>19226</v>
      </c>
      <c r="D36" s="64" t="s">
        <v>567</v>
      </c>
      <c r="E36" s="51" t="str">
        <f>IF(VLOOKUP(A36,'חישוב בזב'!$H$2:$K$188,4,FALSE)=FALSE,"No","Yes")</f>
        <v>Yes</v>
      </c>
      <c r="F36" s="65" t="s">
        <v>568</v>
      </c>
      <c r="G36" s="66" t="s">
        <v>569</v>
      </c>
      <c r="H36" s="67">
        <v>12046</v>
      </c>
      <c r="I36" s="68">
        <v>12046</v>
      </c>
      <c r="J36" s="69">
        <v>0.17989374066080027</v>
      </c>
      <c r="K36" s="70">
        <v>2167</v>
      </c>
      <c r="L36" s="71">
        <v>0.17989374066080027</v>
      </c>
      <c r="M36" s="72">
        <v>2167</v>
      </c>
    </row>
    <row r="37" spans="1:13" ht="15" thickTop="1" thickBot="1" x14ac:dyDescent="0.35">
      <c r="A37" s="61">
        <v>31</v>
      </c>
      <c r="B37" s="62" t="s">
        <v>2</v>
      </c>
      <c r="C37" s="63">
        <v>19226</v>
      </c>
      <c r="D37" s="64" t="s">
        <v>570</v>
      </c>
      <c r="E37" s="51" t="str">
        <f>IF(VLOOKUP(A37,'חישוב בזב'!$H$2:$K$188,4,FALSE)=FALSE,"No","Yes")</f>
        <v>Yes</v>
      </c>
      <c r="F37" s="65" t="s">
        <v>571</v>
      </c>
      <c r="G37" s="66"/>
      <c r="H37" s="67">
        <v>12046</v>
      </c>
      <c r="I37" s="68">
        <v>12046</v>
      </c>
      <c r="J37" s="69">
        <v>0.16461896065083845</v>
      </c>
      <c r="K37" s="70">
        <v>1983</v>
      </c>
      <c r="L37" s="71">
        <v>0.16461896065083845</v>
      </c>
      <c r="M37" s="72">
        <v>1983</v>
      </c>
    </row>
    <row r="38" spans="1:13" ht="15" thickTop="1" thickBot="1" x14ac:dyDescent="0.35">
      <c r="A38" s="61">
        <v>31</v>
      </c>
      <c r="B38" s="62" t="s">
        <v>2</v>
      </c>
      <c r="C38" s="63">
        <v>19226</v>
      </c>
      <c r="D38" s="64" t="s">
        <v>572</v>
      </c>
      <c r="E38" s="51" t="str">
        <f>IF(VLOOKUP(A38,'חישוב בזב'!$H$2:$K$188,4,FALSE)=FALSE,"No","Yes")</f>
        <v>Yes</v>
      </c>
      <c r="F38" s="65" t="s">
        <v>573</v>
      </c>
      <c r="G38" s="66" t="s">
        <v>574</v>
      </c>
      <c r="H38" s="67">
        <v>12046</v>
      </c>
      <c r="I38" s="68">
        <v>12046</v>
      </c>
      <c r="J38" s="69">
        <v>0.1553212684708617</v>
      </c>
      <c r="K38" s="70">
        <v>1871</v>
      </c>
      <c r="L38" s="71">
        <v>0.1553212684708617</v>
      </c>
      <c r="M38" s="72">
        <v>1871</v>
      </c>
    </row>
    <row r="39" spans="1:13" ht="15" thickTop="1" thickBot="1" x14ac:dyDescent="0.35">
      <c r="A39" s="61">
        <v>31</v>
      </c>
      <c r="B39" s="62" t="s">
        <v>2</v>
      </c>
      <c r="C39" s="63">
        <v>19226</v>
      </c>
      <c r="D39" s="64" t="s">
        <v>575</v>
      </c>
      <c r="E39" s="51" t="str">
        <f>IF(VLOOKUP(A39,'חישוב בזב'!$H$2:$K$188,4,FALSE)=FALSE,"No","Yes")</f>
        <v>Yes</v>
      </c>
      <c r="F39" s="65" t="s">
        <v>576</v>
      </c>
      <c r="G39" s="66"/>
      <c r="H39" s="67">
        <v>12046</v>
      </c>
      <c r="I39" s="68">
        <v>12046</v>
      </c>
      <c r="J39" s="69">
        <v>8.3181138967292054E-2</v>
      </c>
      <c r="K39" s="70">
        <v>1002</v>
      </c>
      <c r="L39" s="71">
        <v>8.3181138967292054E-2</v>
      </c>
      <c r="M39" s="72">
        <v>1002.0000000000001</v>
      </c>
    </row>
    <row r="40" spans="1:13" ht="15" thickTop="1" thickBot="1" x14ac:dyDescent="0.35">
      <c r="A40" s="61">
        <v>31</v>
      </c>
      <c r="B40" s="62" t="s">
        <v>2</v>
      </c>
      <c r="C40" s="63">
        <v>19226</v>
      </c>
      <c r="D40" s="64" t="s">
        <v>548</v>
      </c>
      <c r="E40" s="51" t="str">
        <f>IF(VLOOKUP(A40,'חישוב בזב'!$H$2:$K$188,4,FALSE)=FALSE,"No","Yes")</f>
        <v>Yes</v>
      </c>
      <c r="F40" s="65" t="s">
        <v>577</v>
      </c>
      <c r="G40" s="66" t="s">
        <v>578</v>
      </c>
      <c r="H40" s="67">
        <v>12046</v>
      </c>
      <c r="I40" s="68">
        <v>12046</v>
      </c>
      <c r="J40" s="69">
        <v>6.7242238087331888E-2</v>
      </c>
      <c r="K40" s="70">
        <v>810</v>
      </c>
      <c r="L40" s="71">
        <v>6.7242238087331888E-2</v>
      </c>
      <c r="M40" s="72">
        <v>809.99999999999989</v>
      </c>
    </row>
    <row r="41" spans="1:13" ht="15" thickTop="1" thickBot="1" x14ac:dyDescent="0.35">
      <c r="A41" s="61">
        <v>31</v>
      </c>
      <c r="B41" s="62" t="s">
        <v>2</v>
      </c>
      <c r="C41" s="63">
        <v>19226</v>
      </c>
      <c r="D41" s="64" t="s">
        <v>579</v>
      </c>
      <c r="E41" s="51" t="str">
        <f>IF(VLOOKUP(A41,'חישוב בזב'!$H$2:$K$188,4,FALSE)=FALSE,"No","Yes")</f>
        <v>Yes</v>
      </c>
      <c r="F41" s="65" t="s">
        <v>580</v>
      </c>
      <c r="G41" s="66"/>
      <c r="H41" s="67">
        <v>12046</v>
      </c>
      <c r="I41" s="68">
        <v>12046</v>
      </c>
      <c r="J41" s="69">
        <v>6.1182135148597043E-2</v>
      </c>
      <c r="K41" s="70">
        <v>737</v>
      </c>
      <c r="L41" s="71">
        <v>6.1182135148597043E-2</v>
      </c>
      <c r="M41" s="72">
        <v>737</v>
      </c>
    </row>
    <row r="42" spans="1:13" ht="15" thickTop="1" thickBot="1" x14ac:dyDescent="0.35">
      <c r="A42" s="61">
        <v>31</v>
      </c>
      <c r="B42" s="62" t="s">
        <v>2</v>
      </c>
      <c r="C42" s="63">
        <v>19226</v>
      </c>
      <c r="D42" s="64" t="s">
        <v>581</v>
      </c>
      <c r="E42" s="51" t="str">
        <f>IF(VLOOKUP(A42,'חישוב בזב'!$H$2:$K$188,4,FALSE)=FALSE,"No","Yes")</f>
        <v>Yes</v>
      </c>
      <c r="F42" s="65" t="s">
        <v>582</v>
      </c>
      <c r="G42" s="66"/>
      <c r="H42" s="67">
        <v>12046</v>
      </c>
      <c r="I42" s="68">
        <v>12046</v>
      </c>
      <c r="J42" s="69">
        <v>5.4042835796114894E-2</v>
      </c>
      <c r="K42" s="70">
        <v>651</v>
      </c>
      <c r="L42" s="71">
        <v>5.4042835796114894E-2</v>
      </c>
      <c r="M42" s="72">
        <v>651</v>
      </c>
    </row>
    <row r="43" spans="1:13" ht="15" thickTop="1" thickBot="1" x14ac:dyDescent="0.35">
      <c r="A43" s="61">
        <v>31</v>
      </c>
      <c r="B43" s="62" t="s">
        <v>2</v>
      </c>
      <c r="C43" s="63">
        <v>19226</v>
      </c>
      <c r="D43" s="64" t="s">
        <v>583</v>
      </c>
      <c r="E43" s="51" t="str">
        <f>IF(VLOOKUP(A43,'חישוב בזב'!$H$2:$K$188,4,FALSE)=FALSE,"No","Yes")</f>
        <v>Yes</v>
      </c>
      <c r="F43" s="65" t="s">
        <v>584</v>
      </c>
      <c r="G43" s="66"/>
      <c r="H43" s="67">
        <v>12046</v>
      </c>
      <c r="I43" s="68">
        <v>12046</v>
      </c>
      <c r="J43" s="69">
        <v>3.8602025568653497E-2</v>
      </c>
      <c r="K43" s="70">
        <v>465</v>
      </c>
      <c r="L43" s="71">
        <v>3.8602025568653497E-2</v>
      </c>
      <c r="M43" s="72">
        <v>465.00000000000006</v>
      </c>
    </row>
    <row r="44" spans="1:13" ht="15" thickTop="1" thickBot="1" x14ac:dyDescent="0.35">
      <c r="A44" s="61">
        <v>31</v>
      </c>
      <c r="B44" s="62" t="s">
        <v>2</v>
      </c>
      <c r="C44" s="63">
        <v>19226</v>
      </c>
      <c r="D44" s="64" t="s">
        <v>585</v>
      </c>
      <c r="E44" s="51" t="str">
        <f>IF(VLOOKUP(A44,'חישוב בזב'!$H$2:$K$188,4,FALSE)=FALSE,"No","Yes")</f>
        <v>Yes</v>
      </c>
      <c r="F44" s="65" t="s">
        <v>586</v>
      </c>
      <c r="G44" s="66" t="s">
        <v>587</v>
      </c>
      <c r="H44" s="67">
        <v>12046</v>
      </c>
      <c r="I44" s="68">
        <v>12046</v>
      </c>
      <c r="J44" s="69">
        <v>9.7957828324755098E-3</v>
      </c>
      <c r="K44" s="70">
        <v>118</v>
      </c>
      <c r="L44" s="71">
        <v>9.7957828324755098E-3</v>
      </c>
      <c r="M44" s="72">
        <v>117.99999999999999</v>
      </c>
    </row>
    <row r="45" spans="1:13" ht="15" thickTop="1" thickBot="1" x14ac:dyDescent="0.35">
      <c r="A45" s="61">
        <v>2400</v>
      </c>
      <c r="B45" s="62" t="s">
        <v>3</v>
      </c>
      <c r="C45" s="63">
        <v>26759</v>
      </c>
      <c r="D45" s="64" t="s">
        <v>575</v>
      </c>
      <c r="E45" s="51" t="str">
        <f>IF(VLOOKUP(A45,'חישוב בזב'!$H$2:$K$188,4,FALSE)=FALSE,"No","Yes")</f>
        <v>Yes</v>
      </c>
      <c r="F45" s="65" t="s">
        <v>588</v>
      </c>
      <c r="G45" s="66" t="s">
        <v>589</v>
      </c>
      <c r="H45" s="67">
        <v>14526</v>
      </c>
      <c r="I45" s="68">
        <v>14526</v>
      </c>
      <c r="J45" s="69">
        <v>0.37271100096378906</v>
      </c>
      <c r="K45" s="70">
        <v>5414</v>
      </c>
      <c r="L45" s="71">
        <v>0.37271100096378906</v>
      </c>
      <c r="M45" s="72">
        <v>5414</v>
      </c>
    </row>
    <row r="46" spans="1:13" ht="15" thickTop="1" thickBot="1" x14ac:dyDescent="0.35">
      <c r="A46" s="61">
        <v>2400</v>
      </c>
      <c r="B46" s="62" t="s">
        <v>3</v>
      </c>
      <c r="C46" s="63">
        <v>26759</v>
      </c>
      <c r="D46" s="64" t="s">
        <v>546</v>
      </c>
      <c r="E46" s="51" t="str">
        <f>IF(VLOOKUP(A46,'חישוב בזב'!$H$2:$K$188,4,FALSE)=FALSE,"No","Yes")</f>
        <v>Yes</v>
      </c>
      <c r="F46" s="65" t="s">
        <v>590</v>
      </c>
      <c r="G46" s="66" t="s">
        <v>591</v>
      </c>
      <c r="H46" s="67">
        <v>14526</v>
      </c>
      <c r="I46" s="68">
        <v>14526</v>
      </c>
      <c r="J46" s="69">
        <v>0.21774748726421589</v>
      </c>
      <c r="K46" s="70">
        <v>3163</v>
      </c>
      <c r="L46" s="71">
        <v>0.21774748726421589</v>
      </c>
      <c r="M46" s="72">
        <v>3163</v>
      </c>
    </row>
    <row r="47" spans="1:13" ht="15" thickTop="1" thickBot="1" x14ac:dyDescent="0.35">
      <c r="A47" s="61">
        <v>2400</v>
      </c>
      <c r="B47" s="62" t="s">
        <v>3</v>
      </c>
      <c r="C47" s="63">
        <v>26759</v>
      </c>
      <c r="D47" s="64" t="s">
        <v>592</v>
      </c>
      <c r="E47" s="51" t="str">
        <f>IF(VLOOKUP(A47,'חישוב בזב'!$H$2:$K$188,4,FALSE)=FALSE,"No","Yes")</f>
        <v>Yes</v>
      </c>
      <c r="F47" s="65" t="s">
        <v>593</v>
      </c>
      <c r="G47" s="66"/>
      <c r="H47" s="67">
        <v>14526</v>
      </c>
      <c r="I47" s="68">
        <v>14526</v>
      </c>
      <c r="J47" s="69">
        <v>9.9683326449125711E-2</v>
      </c>
      <c r="K47" s="70">
        <v>1448</v>
      </c>
      <c r="L47" s="71">
        <v>9.9683326449125711E-2</v>
      </c>
      <c r="M47" s="72">
        <v>1448</v>
      </c>
    </row>
    <row r="48" spans="1:13" ht="15" thickTop="1" thickBot="1" x14ac:dyDescent="0.35">
      <c r="A48" s="61">
        <v>2400</v>
      </c>
      <c r="B48" s="62" t="s">
        <v>3</v>
      </c>
      <c r="C48" s="63">
        <v>26759</v>
      </c>
      <c r="D48" s="64" t="s">
        <v>581</v>
      </c>
      <c r="E48" s="51" t="str">
        <f>IF(VLOOKUP(A48,'חישוב בזב'!$H$2:$K$188,4,FALSE)=FALSE,"No","Yes")</f>
        <v>Yes</v>
      </c>
      <c r="F48" s="65" t="s">
        <v>594</v>
      </c>
      <c r="G48" s="66" t="s">
        <v>595</v>
      </c>
      <c r="H48" s="67">
        <v>14526</v>
      </c>
      <c r="I48" s="68">
        <v>14526</v>
      </c>
      <c r="J48" s="69">
        <v>6.8015971361696265E-2</v>
      </c>
      <c r="K48" s="70">
        <v>988</v>
      </c>
      <c r="L48" s="71">
        <v>6.8015971361696265E-2</v>
      </c>
      <c r="M48" s="72">
        <v>987.99999999999989</v>
      </c>
    </row>
    <row r="49" spans="1:13" ht="15" thickTop="1" thickBot="1" x14ac:dyDescent="0.35">
      <c r="A49" s="61">
        <v>2400</v>
      </c>
      <c r="B49" s="62" t="s">
        <v>3</v>
      </c>
      <c r="C49" s="63">
        <v>26759</v>
      </c>
      <c r="D49" s="64" t="s">
        <v>596</v>
      </c>
      <c r="E49" s="51" t="str">
        <f>IF(VLOOKUP(A49,'חישוב בזב'!$H$2:$K$188,4,FALSE)=FALSE,"No","Yes")</f>
        <v>Yes</v>
      </c>
      <c r="F49" s="65" t="s">
        <v>597</v>
      </c>
      <c r="G49" s="66"/>
      <c r="H49" s="67">
        <v>14526</v>
      </c>
      <c r="I49" s="68">
        <v>14526</v>
      </c>
      <c r="J49" s="69">
        <v>6.0512185047501034E-2</v>
      </c>
      <c r="K49" s="70">
        <v>879</v>
      </c>
      <c r="L49" s="71">
        <v>6.0512185047501034E-2</v>
      </c>
      <c r="M49" s="72">
        <v>879</v>
      </c>
    </row>
    <row r="50" spans="1:13" ht="15" thickTop="1" thickBot="1" x14ac:dyDescent="0.35">
      <c r="A50" s="61">
        <v>2400</v>
      </c>
      <c r="B50" s="62" t="s">
        <v>3</v>
      </c>
      <c r="C50" s="63">
        <v>26759</v>
      </c>
      <c r="D50" s="64" t="s">
        <v>598</v>
      </c>
      <c r="E50" s="51" t="str">
        <f>IF(VLOOKUP(A50,'חישוב בזב'!$H$2:$K$188,4,FALSE)=FALSE,"No","Yes")</f>
        <v>Yes</v>
      </c>
      <c r="F50" s="65" t="s">
        <v>599</v>
      </c>
      <c r="G50" s="66" t="s">
        <v>600</v>
      </c>
      <c r="H50" s="67">
        <v>14526</v>
      </c>
      <c r="I50" s="68">
        <v>14526</v>
      </c>
      <c r="J50" s="69">
        <v>5.8240396530359353E-2</v>
      </c>
      <c r="K50" s="70">
        <v>846</v>
      </c>
      <c r="L50" s="71">
        <v>5.8240396530359353E-2</v>
      </c>
      <c r="M50" s="72">
        <v>846</v>
      </c>
    </row>
    <row r="51" spans="1:13" ht="15" thickTop="1" thickBot="1" x14ac:dyDescent="0.35">
      <c r="A51" s="61">
        <v>2400</v>
      </c>
      <c r="B51" s="62" t="s">
        <v>3</v>
      </c>
      <c r="C51" s="63">
        <v>26759</v>
      </c>
      <c r="D51" s="64" t="s">
        <v>548</v>
      </c>
      <c r="E51" s="51" t="str">
        <f>IF(VLOOKUP(A51,'חישוב בזב'!$H$2:$K$188,4,FALSE)=FALSE,"No","Yes")</f>
        <v>Yes</v>
      </c>
      <c r="F51" s="65" t="s">
        <v>601</v>
      </c>
      <c r="G51" s="66"/>
      <c r="H51" s="67">
        <v>14526</v>
      </c>
      <c r="I51" s="68">
        <v>14526</v>
      </c>
      <c r="J51" s="69">
        <v>5.6863555004818947E-2</v>
      </c>
      <c r="K51" s="70">
        <v>826</v>
      </c>
      <c r="L51" s="71">
        <v>5.6863555004818947E-2</v>
      </c>
      <c r="M51" s="72">
        <v>826</v>
      </c>
    </row>
    <row r="52" spans="1:13" ht="15" thickTop="1" thickBot="1" x14ac:dyDescent="0.35">
      <c r="A52" s="61">
        <v>2400</v>
      </c>
      <c r="B52" s="62" t="s">
        <v>3</v>
      </c>
      <c r="C52" s="63">
        <v>26759</v>
      </c>
      <c r="D52" s="64" t="s">
        <v>602</v>
      </c>
      <c r="E52" s="51" t="str">
        <f>IF(VLOOKUP(A52,'חישוב בזב'!$H$2:$K$188,4,FALSE)=FALSE,"No","Yes")</f>
        <v>Yes</v>
      </c>
      <c r="F52" s="65" t="s">
        <v>603</v>
      </c>
      <c r="G52" s="66"/>
      <c r="H52" s="67">
        <v>14526</v>
      </c>
      <c r="I52" s="68">
        <v>14526</v>
      </c>
      <c r="J52" s="69">
        <v>3.9377667630455734E-2</v>
      </c>
      <c r="K52" s="70">
        <v>572</v>
      </c>
      <c r="L52" s="71">
        <v>3.9377667630455734E-2</v>
      </c>
      <c r="M52" s="72">
        <v>572</v>
      </c>
    </row>
    <row r="53" spans="1:13" ht="15" thickTop="1" thickBot="1" x14ac:dyDescent="0.35">
      <c r="A53" s="61">
        <v>2400</v>
      </c>
      <c r="B53" s="62" t="s">
        <v>3</v>
      </c>
      <c r="C53" s="63">
        <v>26759</v>
      </c>
      <c r="D53" s="64" t="s">
        <v>604</v>
      </c>
      <c r="E53" s="51" t="str">
        <f>IF(VLOOKUP(A53,'חישוב בזב'!$H$2:$K$188,4,FALSE)=FALSE,"No","Yes")</f>
        <v>Yes</v>
      </c>
      <c r="F53" s="65" t="s">
        <v>605</v>
      </c>
      <c r="G53" s="66" t="s">
        <v>606</v>
      </c>
      <c r="H53" s="67">
        <v>14526</v>
      </c>
      <c r="I53" s="68">
        <v>14526</v>
      </c>
      <c r="J53" s="69">
        <v>2.6848409748038E-2</v>
      </c>
      <c r="K53" s="70">
        <v>390</v>
      </c>
      <c r="L53" s="71">
        <v>2.6848409748038E-2</v>
      </c>
      <c r="M53" s="72">
        <v>390</v>
      </c>
    </row>
    <row r="54" spans="1:13" ht="15" thickTop="1" thickBot="1" x14ac:dyDescent="0.35">
      <c r="A54" s="61">
        <v>1020</v>
      </c>
      <c r="B54" s="62" t="s">
        <v>4</v>
      </c>
      <c r="C54" s="63">
        <v>14677</v>
      </c>
      <c r="D54" s="64" t="s">
        <v>495</v>
      </c>
      <c r="E54" s="51" t="str">
        <f>IF(VLOOKUP(A54,'חישוב בזב'!$H$2:$K$188,4,FALSE)=FALSE,"No","Yes")</f>
        <v>Yes</v>
      </c>
      <c r="F54" s="65" t="s">
        <v>607</v>
      </c>
      <c r="G54" s="66" t="s">
        <v>608</v>
      </c>
      <c r="H54" s="67">
        <v>9271</v>
      </c>
      <c r="I54" s="68">
        <v>9271</v>
      </c>
      <c r="J54" s="69">
        <v>0.24916405997195556</v>
      </c>
      <c r="K54" s="70">
        <v>2310</v>
      </c>
      <c r="L54" s="71">
        <v>0.24916405997195556</v>
      </c>
      <c r="M54" s="72">
        <v>2310</v>
      </c>
    </row>
    <row r="55" spans="1:13" ht="15" thickTop="1" thickBot="1" x14ac:dyDescent="0.35">
      <c r="A55" s="61">
        <v>1020</v>
      </c>
      <c r="B55" s="62" t="s">
        <v>4</v>
      </c>
      <c r="C55" s="63">
        <v>14677</v>
      </c>
      <c r="D55" s="64" t="s">
        <v>572</v>
      </c>
      <c r="E55" s="51" t="str">
        <f>IF(VLOOKUP(A55,'חישוב בזב'!$H$2:$K$188,4,FALSE)=FALSE,"No","Yes")</f>
        <v>Yes</v>
      </c>
      <c r="F55" s="65" t="s">
        <v>609</v>
      </c>
      <c r="G55" s="66" t="s">
        <v>610</v>
      </c>
      <c r="H55" s="67">
        <v>9271</v>
      </c>
      <c r="I55" s="68">
        <v>9271</v>
      </c>
      <c r="J55" s="69">
        <v>0.20936252831409771</v>
      </c>
      <c r="K55" s="70">
        <v>1941</v>
      </c>
      <c r="L55" s="71">
        <v>0.20936252831409771</v>
      </c>
      <c r="M55" s="72">
        <v>1941</v>
      </c>
    </row>
    <row r="56" spans="1:13" ht="15" thickTop="1" thickBot="1" x14ac:dyDescent="0.35">
      <c r="A56" s="61">
        <v>1020</v>
      </c>
      <c r="B56" s="62" t="s">
        <v>4</v>
      </c>
      <c r="C56" s="63">
        <v>14677</v>
      </c>
      <c r="D56" s="64" t="s">
        <v>611</v>
      </c>
      <c r="E56" s="51" t="str">
        <f>IF(VLOOKUP(A56,'חישוב בזב'!$H$2:$K$188,4,FALSE)=FALSE,"No","Yes")</f>
        <v>Yes</v>
      </c>
      <c r="F56" s="65" t="s">
        <v>612</v>
      </c>
      <c r="G56" s="66"/>
      <c r="H56" s="67">
        <v>9271</v>
      </c>
      <c r="I56" s="68">
        <v>9271</v>
      </c>
      <c r="J56" s="69">
        <v>0.13547621615791178</v>
      </c>
      <c r="K56" s="70">
        <v>1256</v>
      </c>
      <c r="L56" s="71">
        <v>0.13547621615791178</v>
      </c>
      <c r="M56" s="72">
        <v>1256</v>
      </c>
    </row>
    <row r="57" spans="1:13" ht="15" thickTop="1" thickBot="1" x14ac:dyDescent="0.35">
      <c r="A57" s="61">
        <v>1020</v>
      </c>
      <c r="B57" s="62" t="s">
        <v>4</v>
      </c>
      <c r="C57" s="63">
        <v>14677</v>
      </c>
      <c r="D57" s="64" t="s">
        <v>498</v>
      </c>
      <c r="E57" s="51" t="str">
        <f>IF(VLOOKUP(A57,'חישוב בזב'!$H$2:$K$188,4,FALSE)=FALSE,"No","Yes")</f>
        <v>Yes</v>
      </c>
      <c r="F57" s="65" t="s">
        <v>613</v>
      </c>
      <c r="G57" s="66"/>
      <c r="H57" s="67">
        <v>9271</v>
      </c>
      <c r="I57" s="68">
        <v>9271</v>
      </c>
      <c r="J57" s="69">
        <v>0.1213461331032251</v>
      </c>
      <c r="K57" s="70">
        <v>1125</v>
      </c>
      <c r="L57" s="71">
        <v>0.1213461331032251</v>
      </c>
      <c r="M57" s="72">
        <v>1125</v>
      </c>
    </row>
    <row r="58" spans="1:13" ht="15" thickTop="1" thickBot="1" x14ac:dyDescent="0.35">
      <c r="A58" s="61">
        <v>1020</v>
      </c>
      <c r="B58" s="62" t="s">
        <v>4</v>
      </c>
      <c r="C58" s="63">
        <v>14677</v>
      </c>
      <c r="D58" s="64" t="s">
        <v>585</v>
      </c>
      <c r="E58" s="51" t="str">
        <f>IF(VLOOKUP(A58,'חישוב בזב'!$H$2:$K$188,4,FALSE)=FALSE,"No","Yes")</f>
        <v>Yes</v>
      </c>
      <c r="F58" s="65" t="s">
        <v>614</v>
      </c>
      <c r="G58" s="66"/>
      <c r="H58" s="67">
        <v>9271</v>
      </c>
      <c r="I58" s="68">
        <v>9271</v>
      </c>
      <c r="J58" s="69">
        <v>9.2007334699600901E-2</v>
      </c>
      <c r="K58" s="70">
        <v>853</v>
      </c>
      <c r="L58" s="71">
        <v>9.2007334699600901E-2</v>
      </c>
      <c r="M58" s="72">
        <v>853</v>
      </c>
    </row>
    <row r="59" spans="1:13" ht="15" thickTop="1" thickBot="1" x14ac:dyDescent="0.35">
      <c r="A59" s="61">
        <v>1020</v>
      </c>
      <c r="B59" s="62" t="s">
        <v>4</v>
      </c>
      <c r="C59" s="63">
        <v>14677</v>
      </c>
      <c r="D59" s="64" t="s">
        <v>581</v>
      </c>
      <c r="E59" s="51" t="str">
        <f>IF(VLOOKUP(A59,'חישוב בזב'!$H$2:$K$188,4,FALSE)=FALSE,"No","Yes")</f>
        <v>Yes</v>
      </c>
      <c r="F59" s="65" t="s">
        <v>615</v>
      </c>
      <c r="G59" s="66"/>
      <c r="H59" s="67">
        <v>9271</v>
      </c>
      <c r="I59" s="68">
        <v>9271</v>
      </c>
      <c r="J59" s="69">
        <v>7.8308704562614601E-2</v>
      </c>
      <c r="K59" s="70">
        <v>726</v>
      </c>
      <c r="L59" s="71">
        <v>7.8308704562614601E-2</v>
      </c>
      <c r="M59" s="72">
        <v>726</v>
      </c>
    </row>
    <row r="60" spans="1:13" ht="15" thickTop="1" thickBot="1" x14ac:dyDescent="0.35">
      <c r="A60" s="61">
        <v>1020</v>
      </c>
      <c r="B60" s="62" t="s">
        <v>4</v>
      </c>
      <c r="C60" s="63">
        <v>14677</v>
      </c>
      <c r="D60" s="64" t="s">
        <v>562</v>
      </c>
      <c r="E60" s="51" t="str">
        <f>IF(VLOOKUP(A60,'חישוב בזב'!$H$2:$K$188,4,FALSE)=FALSE,"No","Yes")</f>
        <v>Yes</v>
      </c>
      <c r="F60" s="65" t="s">
        <v>616</v>
      </c>
      <c r="G60" s="66"/>
      <c r="H60" s="67">
        <v>9271</v>
      </c>
      <c r="I60" s="68">
        <v>9271</v>
      </c>
      <c r="J60" s="69">
        <v>6.1589904001725815E-2</v>
      </c>
      <c r="K60" s="70">
        <v>571</v>
      </c>
      <c r="L60" s="71">
        <v>6.1589904001725815E-2</v>
      </c>
      <c r="M60" s="72">
        <v>571</v>
      </c>
    </row>
    <row r="61" spans="1:13" ht="15" thickTop="1" thickBot="1" x14ac:dyDescent="0.35">
      <c r="A61" s="61">
        <v>1020</v>
      </c>
      <c r="B61" s="62" t="s">
        <v>4</v>
      </c>
      <c r="C61" s="63">
        <v>14677</v>
      </c>
      <c r="D61" s="64" t="s">
        <v>525</v>
      </c>
      <c r="E61" s="51" t="str">
        <f>IF(VLOOKUP(A61,'חישוב בזב'!$H$2:$K$188,4,FALSE)=FALSE,"No","Yes")</f>
        <v>Yes</v>
      </c>
      <c r="F61" s="65" t="s">
        <v>617</v>
      </c>
      <c r="G61" s="66"/>
      <c r="H61" s="67">
        <v>9271</v>
      </c>
      <c r="I61" s="68">
        <v>9271</v>
      </c>
      <c r="J61" s="69">
        <v>5.2745119188868518E-2</v>
      </c>
      <c r="K61" s="70">
        <v>489</v>
      </c>
      <c r="L61" s="71">
        <v>5.2745119188868518E-2</v>
      </c>
      <c r="M61" s="72">
        <v>489.00000000000006</v>
      </c>
    </row>
    <row r="62" spans="1:13" ht="15" hidden="1" thickTop="1" thickBot="1" x14ac:dyDescent="0.35">
      <c r="A62" s="61">
        <v>3760</v>
      </c>
      <c r="B62" s="62" t="s">
        <v>618</v>
      </c>
      <c r="C62" s="63">
        <v>5442</v>
      </c>
      <c r="D62" s="64" t="s">
        <v>619</v>
      </c>
      <c r="E62" s="51" t="str">
        <f>IF(VLOOKUP(A62,'חישוב בזב'!$H$2:$K$188,4,FALSE)=FALSE,"No","Yes")</f>
        <v>No</v>
      </c>
      <c r="F62" s="65" t="s">
        <v>620</v>
      </c>
      <c r="G62" s="66" t="s">
        <v>621</v>
      </c>
      <c r="H62" s="67">
        <v>2943</v>
      </c>
      <c r="I62" s="68">
        <v>2943</v>
      </c>
      <c r="J62" s="69">
        <v>0.63710499490316008</v>
      </c>
      <c r="K62" s="70">
        <v>1875</v>
      </c>
      <c r="L62" s="71">
        <v>0.63710499490316008</v>
      </c>
      <c r="M62" s="72">
        <v>1875.0000000000002</v>
      </c>
    </row>
    <row r="63" spans="1:13" ht="15" hidden="1" thickTop="1" thickBot="1" x14ac:dyDescent="0.35">
      <c r="A63" s="61">
        <v>3760</v>
      </c>
      <c r="B63" s="62" t="s">
        <v>618</v>
      </c>
      <c r="C63" s="63">
        <v>5442</v>
      </c>
      <c r="D63" s="64" t="s">
        <v>622</v>
      </c>
      <c r="E63" s="51" t="str">
        <f>IF(VLOOKUP(A63,'חישוב בזב'!$H$2:$K$188,4,FALSE)=FALSE,"No","Yes")</f>
        <v>No</v>
      </c>
      <c r="F63" s="65" t="s">
        <v>623</v>
      </c>
      <c r="G63" s="66" t="s">
        <v>624</v>
      </c>
      <c r="H63" s="67">
        <v>2943</v>
      </c>
      <c r="I63" s="68">
        <v>2943</v>
      </c>
      <c r="J63" s="69">
        <v>0.36289500509683997</v>
      </c>
      <c r="K63" s="70">
        <v>1068</v>
      </c>
      <c r="L63" s="71">
        <v>0.36289500509683997</v>
      </c>
      <c r="M63" s="72">
        <v>1068</v>
      </c>
    </row>
    <row r="64" spans="1:13" ht="15" hidden="1" thickTop="1" thickBot="1" x14ac:dyDescent="0.35">
      <c r="A64" s="61">
        <v>565</v>
      </c>
      <c r="B64" s="62" t="s">
        <v>625</v>
      </c>
      <c r="C64" s="63">
        <v>9553</v>
      </c>
      <c r="D64" s="64" t="s">
        <v>495</v>
      </c>
      <c r="E64" s="51" t="str">
        <f>IF(VLOOKUP(A64,'חישוב בזב'!$H$2:$K$188,4,FALSE)=FALSE,"No","Yes")</f>
        <v>No</v>
      </c>
      <c r="F64" s="65" t="s">
        <v>626</v>
      </c>
      <c r="G64" s="66" t="s">
        <v>627</v>
      </c>
      <c r="H64" s="67">
        <v>5041</v>
      </c>
      <c r="I64" s="68">
        <v>5041</v>
      </c>
      <c r="J64" s="69">
        <v>0.4580440388811744</v>
      </c>
      <c r="K64" s="70">
        <v>2309</v>
      </c>
      <c r="L64" s="71">
        <v>0.4580440388811744</v>
      </c>
      <c r="M64" s="72">
        <v>2309</v>
      </c>
    </row>
    <row r="65" spans="1:13" ht="15" hidden="1" thickTop="1" thickBot="1" x14ac:dyDescent="0.35">
      <c r="A65" s="61">
        <v>565</v>
      </c>
      <c r="B65" s="62" t="s">
        <v>625</v>
      </c>
      <c r="C65" s="63">
        <v>9553</v>
      </c>
      <c r="D65" s="64" t="s">
        <v>572</v>
      </c>
      <c r="E65" s="51" t="str">
        <f>IF(VLOOKUP(A65,'חישוב בזב'!$H$2:$K$188,4,FALSE)=FALSE,"No","Yes")</f>
        <v>No</v>
      </c>
      <c r="F65" s="65" t="s">
        <v>628</v>
      </c>
      <c r="G65" s="66" t="s">
        <v>629</v>
      </c>
      <c r="H65" s="67">
        <v>5041</v>
      </c>
      <c r="I65" s="68">
        <v>5041</v>
      </c>
      <c r="J65" s="69">
        <v>0.15334259075580242</v>
      </c>
      <c r="K65" s="70">
        <v>773</v>
      </c>
      <c r="L65" s="71">
        <v>0.15334259075580242</v>
      </c>
      <c r="M65" s="72">
        <v>773</v>
      </c>
    </row>
    <row r="66" spans="1:13" ht="15" hidden="1" thickTop="1" thickBot="1" x14ac:dyDescent="0.35">
      <c r="A66" s="61">
        <v>565</v>
      </c>
      <c r="B66" s="62" t="s">
        <v>625</v>
      </c>
      <c r="C66" s="63">
        <v>9553</v>
      </c>
      <c r="D66" s="64" t="s">
        <v>630</v>
      </c>
      <c r="E66" s="51" t="str">
        <f>IF(VLOOKUP(A66,'חישוב בזב'!$H$2:$K$188,4,FALSE)=FALSE,"No","Yes")</f>
        <v>No</v>
      </c>
      <c r="F66" s="65" t="s">
        <v>631</v>
      </c>
      <c r="G66" s="66"/>
      <c r="H66" s="67">
        <v>5041</v>
      </c>
      <c r="I66" s="68">
        <v>5041</v>
      </c>
      <c r="J66" s="69">
        <v>0.14124181709978179</v>
      </c>
      <c r="K66" s="70">
        <v>712</v>
      </c>
      <c r="L66" s="71">
        <v>0.14124181709978179</v>
      </c>
      <c r="M66" s="72">
        <v>712</v>
      </c>
    </row>
    <row r="67" spans="1:13" ht="15" hidden="1" thickTop="1" thickBot="1" x14ac:dyDescent="0.35">
      <c r="A67" s="61">
        <v>565</v>
      </c>
      <c r="B67" s="62" t="s">
        <v>625</v>
      </c>
      <c r="C67" s="63">
        <v>9553</v>
      </c>
      <c r="D67" s="64" t="s">
        <v>548</v>
      </c>
      <c r="E67" s="51" t="str">
        <f>IF(VLOOKUP(A67,'חישוב בזב'!$H$2:$K$188,4,FALSE)=FALSE,"No","Yes")</f>
        <v>No</v>
      </c>
      <c r="F67" s="65" t="s">
        <v>632</v>
      </c>
      <c r="G67" s="66"/>
      <c r="H67" s="67">
        <v>5041</v>
      </c>
      <c r="I67" s="68">
        <v>5041</v>
      </c>
      <c r="J67" s="69">
        <v>9.4624082523308867E-2</v>
      </c>
      <c r="K67" s="70">
        <v>477</v>
      </c>
      <c r="L67" s="71">
        <v>9.4624082523308867E-2</v>
      </c>
      <c r="M67" s="72">
        <v>477</v>
      </c>
    </row>
    <row r="68" spans="1:13" ht="15" hidden="1" thickTop="1" thickBot="1" x14ac:dyDescent="0.35">
      <c r="A68" s="61">
        <v>565</v>
      </c>
      <c r="B68" s="62" t="s">
        <v>625</v>
      </c>
      <c r="C68" s="63">
        <v>9553</v>
      </c>
      <c r="D68" s="64" t="s">
        <v>633</v>
      </c>
      <c r="E68" s="51" t="str">
        <f>IF(VLOOKUP(A68,'חישוב בזב'!$H$2:$K$188,4,FALSE)=FALSE,"No","Yes")</f>
        <v>No</v>
      </c>
      <c r="F68" s="65" t="s">
        <v>634</v>
      </c>
      <c r="G68" s="66"/>
      <c r="H68" s="67">
        <v>5041</v>
      </c>
      <c r="I68" s="68">
        <v>5041</v>
      </c>
      <c r="J68" s="69">
        <v>8.391192223765126E-2</v>
      </c>
      <c r="K68" s="70">
        <v>423</v>
      </c>
      <c r="L68" s="71">
        <v>8.391192223765126E-2</v>
      </c>
      <c r="M68" s="72">
        <v>423</v>
      </c>
    </row>
    <row r="69" spans="1:13" ht="15" hidden="1" thickTop="1" thickBot="1" x14ac:dyDescent="0.35">
      <c r="A69" s="61">
        <v>565</v>
      </c>
      <c r="B69" s="62" t="s">
        <v>625</v>
      </c>
      <c r="C69" s="63">
        <v>9553</v>
      </c>
      <c r="D69" s="64" t="s">
        <v>581</v>
      </c>
      <c r="E69" s="51" t="str">
        <f>IF(VLOOKUP(A69,'חישוב בזב'!$H$2:$K$188,4,FALSE)=FALSE,"No","Yes")</f>
        <v>No</v>
      </c>
      <c r="F69" s="65" t="s">
        <v>635</v>
      </c>
      <c r="G69" s="66"/>
      <c r="H69" s="67">
        <v>5041</v>
      </c>
      <c r="I69" s="68">
        <v>5041</v>
      </c>
      <c r="J69" s="69">
        <v>6.8835548502281296E-2</v>
      </c>
      <c r="K69" s="70">
        <v>347</v>
      </c>
      <c r="L69" s="71">
        <v>6.8835548502281296E-2</v>
      </c>
      <c r="M69" s="72">
        <v>347</v>
      </c>
    </row>
    <row r="70" spans="1:13" ht="15" thickTop="1" thickBot="1" x14ac:dyDescent="0.35">
      <c r="A70" s="61">
        <v>2600</v>
      </c>
      <c r="B70" s="62" t="s">
        <v>5</v>
      </c>
      <c r="C70" s="63">
        <v>48242</v>
      </c>
      <c r="D70" s="64" t="s">
        <v>636</v>
      </c>
      <c r="E70" s="51" t="str">
        <f>IF(VLOOKUP(A70,'חישוב בזב'!$H$2:$K$188,4,FALSE)=FALSE,"No","Yes")</f>
        <v>Yes</v>
      </c>
      <c r="F70" s="65" t="s">
        <v>637</v>
      </c>
      <c r="G70" s="66" t="s">
        <v>638</v>
      </c>
      <c r="H70" s="67">
        <v>20329</v>
      </c>
      <c r="I70" s="68">
        <v>20329</v>
      </c>
      <c r="J70" s="69">
        <v>0.20458458359978357</v>
      </c>
      <c r="K70" s="70">
        <v>4159</v>
      </c>
      <c r="L70" s="71">
        <v>0.20458458359978357</v>
      </c>
      <c r="M70" s="72">
        <v>4159</v>
      </c>
    </row>
    <row r="71" spans="1:13" ht="15" thickTop="1" thickBot="1" x14ac:dyDescent="0.35">
      <c r="A71" s="61">
        <v>2600</v>
      </c>
      <c r="B71" s="62" t="s">
        <v>5</v>
      </c>
      <c r="C71" s="63">
        <v>48242</v>
      </c>
      <c r="D71" s="64" t="s">
        <v>508</v>
      </c>
      <c r="E71" s="51" t="str">
        <f>IF(VLOOKUP(A71,'חישוב בזב'!$H$2:$K$188,4,FALSE)=FALSE,"No","Yes")</f>
        <v>Yes</v>
      </c>
      <c r="F71" s="65" t="s">
        <v>639</v>
      </c>
      <c r="G71" s="66" t="s">
        <v>640</v>
      </c>
      <c r="H71" s="67">
        <v>20329</v>
      </c>
      <c r="I71" s="68">
        <v>20329</v>
      </c>
      <c r="J71" s="69">
        <v>0.18638398347188745</v>
      </c>
      <c r="K71" s="70">
        <v>3789</v>
      </c>
      <c r="L71" s="71">
        <v>0.18638398347188745</v>
      </c>
      <c r="M71" s="72">
        <v>3789</v>
      </c>
    </row>
    <row r="72" spans="1:13" ht="15" thickTop="1" thickBot="1" x14ac:dyDescent="0.35">
      <c r="A72" s="61">
        <v>2600</v>
      </c>
      <c r="B72" s="62" t="s">
        <v>5</v>
      </c>
      <c r="C72" s="63">
        <v>48242</v>
      </c>
      <c r="D72" s="64" t="s">
        <v>602</v>
      </c>
      <c r="E72" s="51" t="str">
        <f>IF(VLOOKUP(A72,'חישוב בזב'!$H$2:$K$188,4,FALSE)=FALSE,"No","Yes")</f>
        <v>Yes</v>
      </c>
      <c r="F72" s="65" t="s">
        <v>602</v>
      </c>
      <c r="G72" s="66"/>
      <c r="H72" s="67">
        <v>20329</v>
      </c>
      <c r="I72" s="68">
        <v>20329</v>
      </c>
      <c r="J72" s="69">
        <v>0.11987800678833194</v>
      </c>
      <c r="K72" s="70">
        <v>2437</v>
      </c>
      <c r="L72" s="71">
        <v>0.11987800678833194</v>
      </c>
      <c r="M72" s="72">
        <v>2437</v>
      </c>
    </row>
    <row r="73" spans="1:13" ht="15" thickTop="1" thickBot="1" x14ac:dyDescent="0.35">
      <c r="A73" s="61">
        <v>2600</v>
      </c>
      <c r="B73" s="62" t="s">
        <v>5</v>
      </c>
      <c r="C73" s="63">
        <v>48242</v>
      </c>
      <c r="D73" s="64" t="s">
        <v>641</v>
      </c>
      <c r="E73" s="51" t="str">
        <f>IF(VLOOKUP(A73,'חישוב בזב'!$H$2:$K$188,4,FALSE)=FALSE,"No","Yes")</f>
        <v>Yes</v>
      </c>
      <c r="F73" s="65" t="s">
        <v>642</v>
      </c>
      <c r="G73" s="66"/>
      <c r="H73" s="67">
        <v>20329</v>
      </c>
      <c r="I73" s="68">
        <v>20329</v>
      </c>
      <c r="J73" s="69">
        <v>0.11058094347975798</v>
      </c>
      <c r="K73" s="70">
        <v>2248</v>
      </c>
      <c r="L73" s="71">
        <v>0.11058094347975798</v>
      </c>
      <c r="M73" s="72">
        <v>2248</v>
      </c>
    </row>
    <row r="74" spans="1:13" ht="15" thickTop="1" thickBot="1" x14ac:dyDescent="0.35">
      <c r="A74" s="61">
        <v>2600</v>
      </c>
      <c r="B74" s="62" t="s">
        <v>5</v>
      </c>
      <c r="C74" s="63">
        <v>48242</v>
      </c>
      <c r="D74" s="64" t="s">
        <v>546</v>
      </c>
      <c r="E74" s="51" t="str">
        <f>IF(VLOOKUP(A74,'חישוב בזב'!$H$2:$K$188,4,FALSE)=FALSE,"No","Yes")</f>
        <v>Yes</v>
      </c>
      <c r="F74" s="65" t="s">
        <v>620</v>
      </c>
      <c r="G74" s="66"/>
      <c r="H74" s="67">
        <v>20329</v>
      </c>
      <c r="I74" s="68">
        <v>20329</v>
      </c>
      <c r="J74" s="69">
        <v>8.0869693541246498E-2</v>
      </c>
      <c r="K74" s="70">
        <v>1644</v>
      </c>
      <c r="L74" s="71">
        <v>8.0869693541246498E-2</v>
      </c>
      <c r="M74" s="72">
        <v>1644</v>
      </c>
    </row>
    <row r="75" spans="1:13" ht="15" thickTop="1" thickBot="1" x14ac:dyDescent="0.35">
      <c r="A75" s="61">
        <v>2600</v>
      </c>
      <c r="B75" s="62" t="s">
        <v>5</v>
      </c>
      <c r="C75" s="63">
        <v>48242</v>
      </c>
      <c r="D75" s="64" t="s">
        <v>495</v>
      </c>
      <c r="E75" s="51" t="str">
        <f>IF(VLOOKUP(A75,'חישוב בזב'!$H$2:$K$188,4,FALSE)=FALSE,"No","Yes")</f>
        <v>Yes</v>
      </c>
      <c r="F75" s="65" t="s">
        <v>643</v>
      </c>
      <c r="G75" s="66"/>
      <c r="H75" s="67">
        <v>20329</v>
      </c>
      <c r="I75" s="68">
        <v>20329</v>
      </c>
      <c r="J75" s="69">
        <v>7.3835407545870438E-2</v>
      </c>
      <c r="K75" s="70">
        <v>1501</v>
      </c>
      <c r="L75" s="71">
        <v>7.3835407545870438E-2</v>
      </c>
      <c r="M75" s="72">
        <v>1501.0000000000002</v>
      </c>
    </row>
    <row r="76" spans="1:13" ht="15" thickTop="1" thickBot="1" x14ac:dyDescent="0.35">
      <c r="A76" s="61">
        <v>2600</v>
      </c>
      <c r="B76" s="62" t="s">
        <v>5</v>
      </c>
      <c r="C76" s="63">
        <v>48242</v>
      </c>
      <c r="D76" s="64" t="s">
        <v>581</v>
      </c>
      <c r="E76" s="51" t="str">
        <f>IF(VLOOKUP(A76,'חישוב בזב'!$H$2:$K$188,4,FALSE)=FALSE,"No","Yes")</f>
        <v>Yes</v>
      </c>
      <c r="F76" s="65" t="s">
        <v>644</v>
      </c>
      <c r="G76" s="66"/>
      <c r="H76" s="67">
        <v>20329</v>
      </c>
      <c r="I76" s="68">
        <v>20329</v>
      </c>
      <c r="J76" s="69">
        <v>7.0392050764917113E-2</v>
      </c>
      <c r="K76" s="70">
        <v>1431</v>
      </c>
      <c r="L76" s="71">
        <v>7.0392050764917113E-2</v>
      </c>
      <c r="M76" s="72">
        <v>1431</v>
      </c>
    </row>
    <row r="77" spans="1:13" ht="15" thickTop="1" thickBot="1" x14ac:dyDescent="0.35">
      <c r="A77" s="61">
        <v>2600</v>
      </c>
      <c r="B77" s="62" t="s">
        <v>5</v>
      </c>
      <c r="C77" s="63">
        <v>48242</v>
      </c>
      <c r="D77" s="64" t="s">
        <v>645</v>
      </c>
      <c r="E77" s="51" t="str">
        <f>IF(VLOOKUP(A77,'חישוב בזב'!$H$2:$K$188,4,FALSE)=FALSE,"No","Yes")</f>
        <v>Yes</v>
      </c>
      <c r="F77" s="65" t="s">
        <v>646</v>
      </c>
      <c r="G77" s="66"/>
      <c r="H77" s="67">
        <v>20329</v>
      </c>
      <c r="I77" s="68">
        <v>20329</v>
      </c>
      <c r="J77" s="69">
        <v>3.9352648925180776E-2</v>
      </c>
      <c r="K77" s="70">
        <v>800</v>
      </c>
      <c r="L77" s="71">
        <v>3.9352648925180776E-2</v>
      </c>
      <c r="M77" s="72">
        <v>800</v>
      </c>
    </row>
    <row r="78" spans="1:13" ht="15" thickTop="1" thickBot="1" x14ac:dyDescent="0.35">
      <c r="A78" s="61">
        <v>2600</v>
      </c>
      <c r="B78" s="62" t="s">
        <v>5</v>
      </c>
      <c r="C78" s="63">
        <v>48242</v>
      </c>
      <c r="D78" s="64" t="s">
        <v>579</v>
      </c>
      <c r="E78" s="51" t="str">
        <f>IF(VLOOKUP(A78,'חישוב בזב'!$H$2:$K$188,4,FALSE)=FALSE,"No","Yes")</f>
        <v>Yes</v>
      </c>
      <c r="F78" s="65" t="s">
        <v>647</v>
      </c>
      <c r="G78" s="66"/>
      <c r="H78" s="67">
        <v>20329</v>
      </c>
      <c r="I78" s="68">
        <v>20329</v>
      </c>
      <c r="J78" s="69">
        <v>3.7089871611982884E-2</v>
      </c>
      <c r="K78" s="70">
        <v>754</v>
      </c>
      <c r="L78" s="71">
        <v>3.7089871611982884E-2</v>
      </c>
      <c r="M78" s="72">
        <v>754.00000000000011</v>
      </c>
    </row>
    <row r="79" spans="1:13" ht="15" thickTop="1" thickBot="1" x14ac:dyDescent="0.35">
      <c r="A79" s="61">
        <v>2600</v>
      </c>
      <c r="B79" s="62" t="s">
        <v>5</v>
      </c>
      <c r="C79" s="63">
        <v>48242</v>
      </c>
      <c r="D79" s="64" t="s">
        <v>544</v>
      </c>
      <c r="E79" s="51" t="str">
        <f>IF(VLOOKUP(A79,'חישוב בזב'!$H$2:$K$188,4,FALSE)=FALSE,"No","Yes")</f>
        <v>Yes</v>
      </c>
      <c r="F79" s="65" t="s">
        <v>648</v>
      </c>
      <c r="G79" s="66"/>
      <c r="H79" s="67">
        <v>20329</v>
      </c>
      <c r="I79" s="68">
        <v>20329</v>
      </c>
      <c r="J79" s="69">
        <v>3.5860101333070979E-2</v>
      </c>
      <c r="K79" s="70">
        <v>729</v>
      </c>
      <c r="L79" s="71">
        <v>3.5860101333070979E-2</v>
      </c>
      <c r="M79" s="72">
        <v>728.99999999999989</v>
      </c>
    </row>
    <row r="80" spans="1:13" ht="15" thickTop="1" thickBot="1" x14ac:dyDescent="0.35">
      <c r="A80" s="61">
        <v>2600</v>
      </c>
      <c r="B80" s="62" t="s">
        <v>5</v>
      </c>
      <c r="C80" s="63">
        <v>48242</v>
      </c>
      <c r="D80" s="64" t="s">
        <v>548</v>
      </c>
      <c r="E80" s="51" t="str">
        <f>IF(VLOOKUP(A80,'חישוב בזב'!$H$2:$K$188,4,FALSE)=FALSE,"No","Yes")</f>
        <v>Yes</v>
      </c>
      <c r="F80" s="65" t="s">
        <v>577</v>
      </c>
      <c r="G80" s="66"/>
      <c r="H80" s="67">
        <v>20329</v>
      </c>
      <c r="I80" s="68">
        <v>20329</v>
      </c>
      <c r="J80" s="69">
        <v>2.8530670470756064E-2</v>
      </c>
      <c r="K80" s="70">
        <v>580</v>
      </c>
      <c r="L80" s="71">
        <v>2.8530670470756064E-2</v>
      </c>
      <c r="M80" s="72">
        <v>580</v>
      </c>
    </row>
    <row r="81" spans="1:13" ht="15" thickTop="1" thickBot="1" x14ac:dyDescent="0.35">
      <c r="A81" s="61">
        <v>2600</v>
      </c>
      <c r="B81" s="62" t="s">
        <v>5</v>
      </c>
      <c r="C81" s="63">
        <v>48242</v>
      </c>
      <c r="D81" s="64" t="s">
        <v>604</v>
      </c>
      <c r="E81" s="51" t="str">
        <f>IF(VLOOKUP(A81,'חישוב בזב'!$H$2:$K$188,4,FALSE)=FALSE,"No","Yes")</f>
        <v>Yes</v>
      </c>
      <c r="F81" s="65" t="s">
        <v>649</v>
      </c>
      <c r="G81" s="66" t="s">
        <v>650</v>
      </c>
      <c r="H81" s="67">
        <v>20329</v>
      </c>
      <c r="I81" s="68">
        <v>20329</v>
      </c>
      <c r="J81" s="69">
        <v>1.2642038467214324E-2</v>
      </c>
      <c r="K81" s="70">
        <v>257</v>
      </c>
      <c r="L81" s="71">
        <v>1.2642038467214324E-2</v>
      </c>
      <c r="M81" s="72">
        <v>257</v>
      </c>
    </row>
    <row r="82" spans="1:13" ht="15" hidden="1" thickTop="1" thickBot="1" x14ac:dyDescent="0.35">
      <c r="A82" s="61">
        <v>478</v>
      </c>
      <c r="B82" s="62" t="s">
        <v>651</v>
      </c>
      <c r="C82" s="63">
        <v>8237</v>
      </c>
      <c r="D82" s="64" t="s">
        <v>525</v>
      </c>
      <c r="E82" s="51" t="str">
        <f>IF(VLOOKUP(A82,'חישוב בזב'!$H$2:$K$188,4,FALSE)=FALSE,"No","Yes")</f>
        <v>No</v>
      </c>
      <c r="F82" s="65" t="s">
        <v>652</v>
      </c>
      <c r="G82" s="66"/>
      <c r="H82" s="67">
        <v>6894</v>
      </c>
      <c r="I82" s="68">
        <v>6894</v>
      </c>
      <c r="J82" s="69">
        <v>0.18465332172903975</v>
      </c>
      <c r="K82" s="70">
        <v>1273</v>
      </c>
      <c r="L82" s="71">
        <v>0.18465332172903975</v>
      </c>
      <c r="M82" s="72">
        <v>1273</v>
      </c>
    </row>
    <row r="83" spans="1:13" ht="15" hidden="1" thickTop="1" thickBot="1" x14ac:dyDescent="0.35">
      <c r="A83" s="61">
        <v>478</v>
      </c>
      <c r="B83" s="62" t="s">
        <v>651</v>
      </c>
      <c r="C83" s="63">
        <v>8237</v>
      </c>
      <c r="D83" s="64" t="s">
        <v>506</v>
      </c>
      <c r="E83" s="51" t="str">
        <f>IF(VLOOKUP(A83,'חישוב בזב'!$H$2:$K$188,4,FALSE)=FALSE,"No","Yes")</f>
        <v>No</v>
      </c>
      <c r="F83" s="65" t="s">
        <v>653</v>
      </c>
      <c r="G83" s="66"/>
      <c r="H83" s="67">
        <v>6894</v>
      </c>
      <c r="I83" s="68">
        <v>6894</v>
      </c>
      <c r="J83" s="69">
        <v>0.14897011894400927</v>
      </c>
      <c r="K83" s="70">
        <v>1027</v>
      </c>
      <c r="L83" s="71">
        <v>0.14897011894400927</v>
      </c>
      <c r="M83" s="72">
        <v>1027</v>
      </c>
    </row>
    <row r="84" spans="1:13" ht="15" hidden="1" thickTop="1" thickBot="1" x14ac:dyDescent="0.35">
      <c r="A84" s="61">
        <v>478</v>
      </c>
      <c r="B84" s="62" t="s">
        <v>651</v>
      </c>
      <c r="C84" s="63">
        <v>8237</v>
      </c>
      <c r="D84" s="64" t="s">
        <v>654</v>
      </c>
      <c r="E84" s="51" t="str">
        <f>IF(VLOOKUP(A84,'חישוב בזב'!$H$2:$K$188,4,FALSE)=FALSE,"No","Yes")</f>
        <v>No</v>
      </c>
      <c r="F84" s="65" t="s">
        <v>655</v>
      </c>
      <c r="G84" s="66"/>
      <c r="H84" s="67">
        <v>6894</v>
      </c>
      <c r="I84" s="68">
        <v>6894</v>
      </c>
      <c r="J84" s="69">
        <v>0.10661444734551784</v>
      </c>
      <c r="K84" s="70">
        <v>735</v>
      </c>
      <c r="L84" s="71">
        <v>0.10661444734551784</v>
      </c>
      <c r="M84" s="72">
        <v>735</v>
      </c>
    </row>
    <row r="85" spans="1:13" ht="15" hidden="1" thickTop="1" thickBot="1" x14ac:dyDescent="0.35">
      <c r="A85" s="61">
        <v>478</v>
      </c>
      <c r="B85" s="62" t="s">
        <v>651</v>
      </c>
      <c r="C85" s="63">
        <v>8237</v>
      </c>
      <c r="D85" s="64" t="s">
        <v>503</v>
      </c>
      <c r="E85" s="51" t="str">
        <f>IF(VLOOKUP(A85,'חישוב בזב'!$H$2:$K$188,4,FALSE)=FALSE,"No","Yes")</f>
        <v>No</v>
      </c>
      <c r="F85" s="65" t="s">
        <v>656</v>
      </c>
      <c r="G85" s="66"/>
      <c r="H85" s="67">
        <v>6894</v>
      </c>
      <c r="I85" s="68">
        <v>6894</v>
      </c>
      <c r="J85" s="69">
        <v>9.7911227154047001E-2</v>
      </c>
      <c r="K85" s="70">
        <v>675</v>
      </c>
      <c r="L85" s="71">
        <v>9.7911227154047001E-2</v>
      </c>
      <c r="M85" s="72">
        <v>675</v>
      </c>
    </row>
    <row r="86" spans="1:13" ht="15" hidden="1" thickTop="1" thickBot="1" x14ac:dyDescent="0.35">
      <c r="A86" s="61">
        <v>478</v>
      </c>
      <c r="B86" s="62" t="s">
        <v>651</v>
      </c>
      <c r="C86" s="63">
        <v>8237</v>
      </c>
      <c r="D86" s="64" t="s">
        <v>554</v>
      </c>
      <c r="E86" s="51" t="str">
        <f>IF(VLOOKUP(A86,'חישוב בזב'!$H$2:$K$188,4,FALSE)=FALSE,"No","Yes")</f>
        <v>No</v>
      </c>
      <c r="F86" s="65" t="s">
        <v>657</v>
      </c>
      <c r="G86" s="66"/>
      <c r="H86" s="67">
        <v>6894</v>
      </c>
      <c r="I86" s="68">
        <v>6894</v>
      </c>
      <c r="J86" s="69">
        <v>8.1230055120394551E-2</v>
      </c>
      <c r="K86" s="70">
        <v>560</v>
      </c>
      <c r="L86" s="71">
        <v>8.1230055120394551E-2</v>
      </c>
      <c r="M86" s="72">
        <v>560</v>
      </c>
    </row>
    <row r="87" spans="1:13" ht="15" hidden="1" thickTop="1" thickBot="1" x14ac:dyDescent="0.35">
      <c r="A87" s="61">
        <v>478</v>
      </c>
      <c r="B87" s="62" t="s">
        <v>651</v>
      </c>
      <c r="C87" s="63">
        <v>8237</v>
      </c>
      <c r="D87" s="64" t="s">
        <v>611</v>
      </c>
      <c r="E87" s="51" t="str">
        <f>IF(VLOOKUP(A87,'חישוב בזב'!$H$2:$K$188,4,FALSE)=FALSE,"No","Yes")</f>
        <v>No</v>
      </c>
      <c r="F87" s="65" t="s">
        <v>658</v>
      </c>
      <c r="G87" s="66" t="s">
        <v>659</v>
      </c>
      <c r="H87" s="67">
        <v>6894</v>
      </c>
      <c r="I87" s="68">
        <v>6894</v>
      </c>
      <c r="J87" s="69">
        <v>7.5718015665796348E-2</v>
      </c>
      <c r="K87" s="70">
        <v>522</v>
      </c>
      <c r="L87" s="71">
        <v>7.5718015665796348E-2</v>
      </c>
      <c r="M87" s="72">
        <v>522</v>
      </c>
    </row>
    <row r="88" spans="1:13" ht="15" hidden="1" thickTop="1" thickBot="1" x14ac:dyDescent="0.35">
      <c r="A88" s="61">
        <v>478</v>
      </c>
      <c r="B88" s="62" t="s">
        <v>651</v>
      </c>
      <c r="C88" s="63">
        <v>8237</v>
      </c>
      <c r="D88" s="64" t="s">
        <v>660</v>
      </c>
      <c r="E88" s="51" t="str">
        <f>IF(VLOOKUP(A88,'חישוב בזב'!$H$2:$K$188,4,FALSE)=FALSE,"No","Yes")</f>
        <v>No</v>
      </c>
      <c r="F88" s="65" t="s">
        <v>661</v>
      </c>
      <c r="G88" s="66"/>
      <c r="H88" s="67">
        <v>6894</v>
      </c>
      <c r="I88" s="68">
        <v>6894</v>
      </c>
      <c r="J88" s="69">
        <v>6.9480707861908908E-2</v>
      </c>
      <c r="K88" s="70">
        <v>479</v>
      </c>
      <c r="L88" s="71">
        <v>6.9480707861908908E-2</v>
      </c>
      <c r="M88" s="72">
        <v>479</v>
      </c>
    </row>
    <row r="89" spans="1:13" ht="15" hidden="1" thickTop="1" thickBot="1" x14ac:dyDescent="0.35">
      <c r="A89" s="61">
        <v>478</v>
      </c>
      <c r="B89" s="62" t="s">
        <v>651</v>
      </c>
      <c r="C89" s="63">
        <v>8237</v>
      </c>
      <c r="D89" s="64" t="s">
        <v>662</v>
      </c>
      <c r="E89" s="51" t="str">
        <f>IF(VLOOKUP(A89,'חישוב בזב'!$H$2:$K$188,4,FALSE)=FALSE,"No","Yes")</f>
        <v>No</v>
      </c>
      <c r="F89" s="65" t="s">
        <v>663</v>
      </c>
      <c r="G89" s="66"/>
      <c r="H89" s="67">
        <v>6894</v>
      </c>
      <c r="I89" s="68">
        <v>6894</v>
      </c>
      <c r="J89" s="69">
        <v>5.3669857847403538E-2</v>
      </c>
      <c r="K89" s="70">
        <v>370</v>
      </c>
      <c r="L89" s="71">
        <v>5.3669857847403538E-2</v>
      </c>
      <c r="M89" s="72">
        <v>370</v>
      </c>
    </row>
    <row r="90" spans="1:13" ht="15" hidden="1" thickTop="1" thickBot="1" x14ac:dyDescent="0.35">
      <c r="A90" s="61">
        <v>478</v>
      </c>
      <c r="B90" s="62" t="s">
        <v>651</v>
      </c>
      <c r="C90" s="63">
        <v>8237</v>
      </c>
      <c r="D90" s="64" t="s">
        <v>495</v>
      </c>
      <c r="E90" s="51" t="str">
        <f>IF(VLOOKUP(A90,'חישוב בזב'!$H$2:$K$188,4,FALSE)=FALSE,"No","Yes")</f>
        <v>No</v>
      </c>
      <c r="F90" s="65" t="s">
        <v>664</v>
      </c>
      <c r="G90" s="66"/>
      <c r="H90" s="67">
        <v>6894</v>
      </c>
      <c r="I90" s="68">
        <v>6894</v>
      </c>
      <c r="J90" s="69">
        <v>5.250942848854076E-2</v>
      </c>
      <c r="K90" s="70">
        <v>362</v>
      </c>
      <c r="L90" s="71">
        <v>5.250942848854076E-2</v>
      </c>
      <c r="M90" s="72">
        <v>362</v>
      </c>
    </row>
    <row r="91" spans="1:13" ht="15" hidden="1" thickTop="1" thickBot="1" x14ac:dyDescent="0.35">
      <c r="A91" s="61">
        <v>478</v>
      </c>
      <c r="B91" s="62" t="s">
        <v>651</v>
      </c>
      <c r="C91" s="63">
        <v>8237</v>
      </c>
      <c r="D91" s="64" t="s">
        <v>665</v>
      </c>
      <c r="E91" s="51" t="str">
        <f>IF(VLOOKUP(A91,'חישוב בזב'!$H$2:$K$188,4,FALSE)=FALSE,"No","Yes")</f>
        <v>No</v>
      </c>
      <c r="F91" s="65" t="s">
        <v>666</v>
      </c>
      <c r="G91" s="66"/>
      <c r="H91" s="67">
        <v>6894</v>
      </c>
      <c r="I91" s="68">
        <v>6894</v>
      </c>
      <c r="J91" s="69">
        <v>5.0768784450246594E-2</v>
      </c>
      <c r="K91" s="70">
        <v>350</v>
      </c>
      <c r="L91" s="71">
        <v>5.0768784450246594E-2</v>
      </c>
      <c r="M91" s="72">
        <v>350</v>
      </c>
    </row>
    <row r="92" spans="1:13" ht="15" hidden="1" thickTop="1" thickBot="1" x14ac:dyDescent="0.35">
      <c r="A92" s="61">
        <v>478</v>
      </c>
      <c r="B92" s="62" t="s">
        <v>651</v>
      </c>
      <c r="C92" s="63">
        <v>8237</v>
      </c>
      <c r="D92" s="64" t="s">
        <v>533</v>
      </c>
      <c r="E92" s="51" t="str">
        <f>IF(VLOOKUP(A92,'חישוב בזב'!$H$2:$K$188,4,FALSE)=FALSE,"No","Yes")</f>
        <v>No</v>
      </c>
      <c r="F92" s="65" t="s">
        <v>667</v>
      </c>
      <c r="G92" s="66"/>
      <c r="H92" s="67">
        <v>6894</v>
      </c>
      <c r="I92" s="68">
        <v>6894</v>
      </c>
      <c r="J92" s="69">
        <v>3.8874383521903103E-2</v>
      </c>
      <c r="K92" s="70">
        <v>268</v>
      </c>
      <c r="L92" s="71">
        <v>3.8874383521903103E-2</v>
      </c>
      <c r="M92" s="72">
        <v>268</v>
      </c>
    </row>
    <row r="93" spans="1:13" ht="15" hidden="1" thickTop="1" thickBot="1" x14ac:dyDescent="0.35">
      <c r="A93" s="61">
        <v>478</v>
      </c>
      <c r="B93" s="62" t="s">
        <v>651</v>
      </c>
      <c r="C93" s="63">
        <v>8237</v>
      </c>
      <c r="D93" s="64" t="s">
        <v>498</v>
      </c>
      <c r="E93" s="51" t="str">
        <f>IF(VLOOKUP(A93,'חישוב בזב'!$H$2:$K$188,4,FALSE)=FALSE,"No","Yes")</f>
        <v>No</v>
      </c>
      <c r="F93" s="65" t="s">
        <v>668</v>
      </c>
      <c r="G93" s="66" t="s">
        <v>669</v>
      </c>
      <c r="H93" s="67">
        <v>6894</v>
      </c>
      <c r="I93" s="68">
        <v>6894</v>
      </c>
      <c r="J93" s="69">
        <v>3.8439222512329563E-2</v>
      </c>
      <c r="K93" s="70">
        <v>265</v>
      </c>
      <c r="L93" s="71">
        <v>3.8439222512329563E-2</v>
      </c>
      <c r="M93" s="72">
        <v>265</v>
      </c>
    </row>
    <row r="94" spans="1:13" ht="15" hidden="1" thickTop="1" thickBot="1" x14ac:dyDescent="0.35">
      <c r="A94" s="61">
        <v>478</v>
      </c>
      <c r="B94" s="62" t="s">
        <v>651</v>
      </c>
      <c r="C94" s="63">
        <v>8237</v>
      </c>
      <c r="D94" s="64" t="s">
        <v>583</v>
      </c>
      <c r="E94" s="51" t="str">
        <f>IF(VLOOKUP(A94,'חישוב בזב'!$H$2:$K$188,4,FALSE)=FALSE,"No","Yes")</f>
        <v>No</v>
      </c>
      <c r="F94" s="65" t="s">
        <v>670</v>
      </c>
      <c r="G94" s="66" t="s">
        <v>671</v>
      </c>
      <c r="H94" s="67">
        <v>6894</v>
      </c>
      <c r="I94" s="68">
        <v>6894</v>
      </c>
      <c r="J94" s="69">
        <v>1.1604293588627793E-3</v>
      </c>
      <c r="K94" s="70">
        <v>8</v>
      </c>
      <c r="L94" s="71">
        <v>1.1604293588627793E-3</v>
      </c>
      <c r="M94" s="72">
        <v>8</v>
      </c>
    </row>
    <row r="95" spans="1:13" ht="15" hidden="1" thickTop="1" thickBot="1" x14ac:dyDescent="0.35">
      <c r="A95" s="61">
        <v>41</v>
      </c>
      <c r="B95" s="62" t="s">
        <v>672</v>
      </c>
      <c r="C95" s="63">
        <v>2421</v>
      </c>
      <c r="D95" s="64" t="s">
        <v>548</v>
      </c>
      <c r="E95" s="51" t="str">
        <f>IF(VLOOKUP(A95,'חישוב בזב'!$H$2:$K$188,4,FALSE)=FALSE,"No","Yes")</f>
        <v>No</v>
      </c>
      <c r="F95" s="65" t="s">
        <v>673</v>
      </c>
      <c r="G95" s="66"/>
      <c r="H95" s="67">
        <v>1869</v>
      </c>
      <c r="I95" s="68">
        <v>1869</v>
      </c>
      <c r="J95" s="69">
        <v>0.27768860353130015</v>
      </c>
      <c r="K95" s="70">
        <v>519</v>
      </c>
      <c r="L95" s="71">
        <v>0.27768860353130015</v>
      </c>
      <c r="M95" s="72">
        <v>519</v>
      </c>
    </row>
    <row r="96" spans="1:13" ht="15" hidden="1" thickTop="1" thickBot="1" x14ac:dyDescent="0.35">
      <c r="A96" s="61">
        <v>41</v>
      </c>
      <c r="B96" s="62" t="s">
        <v>672</v>
      </c>
      <c r="C96" s="63">
        <v>2421</v>
      </c>
      <c r="D96" s="64" t="s">
        <v>503</v>
      </c>
      <c r="E96" s="51" t="str">
        <f>IF(VLOOKUP(A96,'חישוב בזב'!$H$2:$K$188,4,FALSE)=FALSE,"No","Yes")</f>
        <v>No</v>
      </c>
      <c r="F96" s="65" t="s">
        <v>674</v>
      </c>
      <c r="G96" s="66" t="s">
        <v>675</v>
      </c>
      <c r="H96" s="67">
        <v>1869</v>
      </c>
      <c r="I96" s="68">
        <v>1869</v>
      </c>
      <c r="J96" s="69">
        <v>0.23327982878544676</v>
      </c>
      <c r="K96" s="70">
        <v>436</v>
      </c>
      <c r="L96" s="71">
        <v>0.23327982878544676</v>
      </c>
      <c r="M96" s="72">
        <v>436</v>
      </c>
    </row>
    <row r="97" spans="1:13" ht="15" hidden="1" thickTop="1" thickBot="1" x14ac:dyDescent="0.35">
      <c r="A97" s="61">
        <v>41</v>
      </c>
      <c r="B97" s="62" t="s">
        <v>672</v>
      </c>
      <c r="C97" s="63">
        <v>2421</v>
      </c>
      <c r="D97" s="64" t="s">
        <v>676</v>
      </c>
      <c r="E97" s="51" t="str">
        <f>IF(VLOOKUP(A97,'חישוב בזב'!$H$2:$K$188,4,FALSE)=FALSE,"No","Yes")</f>
        <v>No</v>
      </c>
      <c r="F97" s="65" t="s">
        <v>677</v>
      </c>
      <c r="G97" s="66" t="s">
        <v>678</v>
      </c>
      <c r="H97" s="67">
        <v>1869</v>
      </c>
      <c r="I97" s="68">
        <v>1869</v>
      </c>
      <c r="J97" s="69">
        <v>0.21562332798287853</v>
      </c>
      <c r="K97" s="70">
        <v>403</v>
      </c>
      <c r="L97" s="71">
        <v>0.21562332798287853</v>
      </c>
      <c r="M97" s="72">
        <v>403</v>
      </c>
    </row>
    <row r="98" spans="1:13" ht="15" hidden="1" thickTop="1" thickBot="1" x14ac:dyDescent="0.35">
      <c r="A98" s="61">
        <v>41</v>
      </c>
      <c r="B98" s="62" t="s">
        <v>672</v>
      </c>
      <c r="C98" s="63">
        <v>2421</v>
      </c>
      <c r="D98" s="64" t="s">
        <v>546</v>
      </c>
      <c r="E98" s="51" t="str">
        <f>IF(VLOOKUP(A98,'חישוב בזב'!$H$2:$K$188,4,FALSE)=FALSE,"No","Yes")</f>
        <v>No</v>
      </c>
      <c r="F98" s="65" t="s">
        <v>547</v>
      </c>
      <c r="G98" s="66"/>
      <c r="H98" s="67">
        <v>1869</v>
      </c>
      <c r="I98" s="68">
        <v>1869</v>
      </c>
      <c r="J98" s="69">
        <v>0.17281968967362227</v>
      </c>
      <c r="K98" s="70">
        <v>323</v>
      </c>
      <c r="L98" s="71">
        <v>0.17281968967362227</v>
      </c>
      <c r="M98" s="72">
        <v>323</v>
      </c>
    </row>
    <row r="99" spans="1:13" ht="15" hidden="1" thickTop="1" thickBot="1" x14ac:dyDescent="0.35">
      <c r="A99" s="61">
        <v>41</v>
      </c>
      <c r="B99" s="62" t="s">
        <v>672</v>
      </c>
      <c r="C99" s="63">
        <v>2421</v>
      </c>
      <c r="D99" s="64" t="s">
        <v>679</v>
      </c>
      <c r="E99" s="51" t="str">
        <f>IF(VLOOKUP(A99,'חישוב בזב'!$H$2:$K$188,4,FALSE)=FALSE,"No","Yes")</f>
        <v>No</v>
      </c>
      <c r="F99" s="65" t="s">
        <v>680</v>
      </c>
      <c r="G99" s="66"/>
      <c r="H99" s="67">
        <v>1869</v>
      </c>
      <c r="I99" s="68">
        <v>1869</v>
      </c>
      <c r="J99" s="69">
        <v>6.9020866773675763E-2</v>
      </c>
      <c r="K99" s="70">
        <v>129</v>
      </c>
      <c r="L99" s="71">
        <v>6.9020866773675763E-2</v>
      </c>
      <c r="M99" s="72">
        <v>129</v>
      </c>
    </row>
    <row r="100" spans="1:13" ht="15" hidden="1" thickTop="1" thickBot="1" x14ac:dyDescent="0.35">
      <c r="A100" s="61">
        <v>41</v>
      </c>
      <c r="B100" s="62" t="s">
        <v>672</v>
      </c>
      <c r="C100" s="63">
        <v>2421</v>
      </c>
      <c r="D100" s="64" t="s">
        <v>681</v>
      </c>
      <c r="E100" s="51" t="str">
        <f>IF(VLOOKUP(A100,'חישוב בזב'!$H$2:$K$188,4,FALSE)=FALSE,"No","Yes")</f>
        <v>No</v>
      </c>
      <c r="F100" s="65" t="s">
        <v>682</v>
      </c>
      <c r="G100" s="66"/>
      <c r="H100" s="67">
        <v>1869</v>
      </c>
      <c r="I100" s="68">
        <v>1869</v>
      </c>
      <c r="J100" s="69">
        <v>3.156768325307651E-2</v>
      </c>
      <c r="K100" s="70">
        <v>59</v>
      </c>
      <c r="L100" s="71">
        <v>3.156768325307651E-2</v>
      </c>
      <c r="M100" s="72">
        <v>59</v>
      </c>
    </row>
    <row r="101" spans="1:13" ht="15" thickTop="1" thickBot="1" x14ac:dyDescent="0.35">
      <c r="A101" s="61">
        <v>1309</v>
      </c>
      <c r="B101" s="62" t="s">
        <v>6</v>
      </c>
      <c r="C101" s="63">
        <v>16987</v>
      </c>
      <c r="D101" s="64" t="s">
        <v>546</v>
      </c>
      <c r="E101" s="51" t="str">
        <f>IF(VLOOKUP(A101,'חישוב בזב'!$H$2:$K$188,4,FALSE)=FALSE,"No","Yes")</f>
        <v>Yes</v>
      </c>
      <c r="F101" s="65" t="s">
        <v>547</v>
      </c>
      <c r="G101" s="66" t="s">
        <v>683</v>
      </c>
      <c r="H101" s="67">
        <v>14613</v>
      </c>
      <c r="I101" s="68">
        <v>14613</v>
      </c>
      <c r="J101" s="69">
        <v>0.40238144118250874</v>
      </c>
      <c r="K101" s="70">
        <v>5880</v>
      </c>
      <c r="L101" s="71">
        <v>0.40238144118250874</v>
      </c>
      <c r="M101" s="72">
        <v>5880</v>
      </c>
    </row>
    <row r="102" spans="1:13" ht="15" thickTop="1" thickBot="1" x14ac:dyDescent="0.35">
      <c r="A102" s="61">
        <v>1309</v>
      </c>
      <c r="B102" s="62" t="s">
        <v>6</v>
      </c>
      <c r="C102" s="63">
        <v>16987</v>
      </c>
      <c r="D102" s="64" t="s">
        <v>684</v>
      </c>
      <c r="E102" s="51" t="str">
        <f>IF(VLOOKUP(A102,'חישוב בזב'!$H$2:$K$188,4,FALSE)=FALSE,"No","Yes")</f>
        <v>Yes</v>
      </c>
      <c r="F102" s="65" t="s">
        <v>685</v>
      </c>
      <c r="G102" s="66" t="s">
        <v>686</v>
      </c>
      <c r="H102" s="67">
        <v>14613</v>
      </c>
      <c r="I102" s="68">
        <v>14613</v>
      </c>
      <c r="J102" s="69">
        <v>0.36063778827071785</v>
      </c>
      <c r="K102" s="70">
        <v>5270</v>
      </c>
      <c r="L102" s="71">
        <v>0.36063778827071785</v>
      </c>
      <c r="M102" s="72">
        <v>5270</v>
      </c>
    </row>
    <row r="103" spans="1:13" ht="15" thickTop="1" thickBot="1" x14ac:dyDescent="0.35">
      <c r="A103" s="61">
        <v>1309</v>
      </c>
      <c r="B103" s="62" t="s">
        <v>6</v>
      </c>
      <c r="C103" s="63">
        <v>16987</v>
      </c>
      <c r="D103" s="64" t="s">
        <v>498</v>
      </c>
      <c r="E103" s="51" t="str">
        <f>IF(VLOOKUP(A103,'חישוב בזב'!$H$2:$K$188,4,FALSE)=FALSE,"No","Yes")</f>
        <v>Yes</v>
      </c>
      <c r="F103" s="65" t="s">
        <v>687</v>
      </c>
      <c r="G103" s="66"/>
      <c r="H103" s="67">
        <v>14613</v>
      </c>
      <c r="I103" s="68">
        <v>14613</v>
      </c>
      <c r="J103" s="69">
        <v>0.10032163142407445</v>
      </c>
      <c r="K103" s="70">
        <v>1466</v>
      </c>
      <c r="L103" s="71">
        <v>0.10032163142407445</v>
      </c>
      <c r="M103" s="72">
        <v>1466</v>
      </c>
    </row>
    <row r="104" spans="1:13" ht="15" thickTop="1" thickBot="1" x14ac:dyDescent="0.35">
      <c r="A104" s="61">
        <v>1309</v>
      </c>
      <c r="B104" s="62" t="s">
        <v>6</v>
      </c>
      <c r="C104" s="63">
        <v>16987</v>
      </c>
      <c r="D104" s="64" t="s">
        <v>548</v>
      </c>
      <c r="E104" s="51" t="str">
        <f>IF(VLOOKUP(A104,'חישוב בזב'!$H$2:$K$188,4,FALSE)=FALSE,"No","Yes")</f>
        <v>Yes</v>
      </c>
      <c r="F104" s="65" t="s">
        <v>688</v>
      </c>
      <c r="G104" s="66"/>
      <c r="H104" s="67">
        <v>14613</v>
      </c>
      <c r="I104" s="68">
        <v>14613</v>
      </c>
      <c r="J104" s="69">
        <v>8.3350441387805382E-2</v>
      </c>
      <c r="K104" s="70">
        <v>1218</v>
      </c>
      <c r="L104" s="71">
        <v>8.3350441387805382E-2</v>
      </c>
      <c r="M104" s="72">
        <v>1218</v>
      </c>
    </row>
    <row r="105" spans="1:13" ht="15" thickTop="1" thickBot="1" x14ac:dyDescent="0.35">
      <c r="A105" s="61">
        <v>1309</v>
      </c>
      <c r="B105" s="62" t="s">
        <v>6</v>
      </c>
      <c r="C105" s="63">
        <v>16987</v>
      </c>
      <c r="D105" s="64" t="s">
        <v>689</v>
      </c>
      <c r="E105" s="51" t="str">
        <f>IF(VLOOKUP(A105,'חישוב בזב'!$H$2:$K$188,4,FALSE)=FALSE,"No","Yes")</f>
        <v>Yes</v>
      </c>
      <c r="F105" s="65" t="s">
        <v>690</v>
      </c>
      <c r="G105" s="66"/>
      <c r="H105" s="67">
        <v>14613</v>
      </c>
      <c r="I105" s="68">
        <v>14613</v>
      </c>
      <c r="J105" s="69">
        <v>3.325805789365633E-2</v>
      </c>
      <c r="K105" s="70">
        <v>486</v>
      </c>
      <c r="L105" s="71">
        <v>3.325805789365633E-2</v>
      </c>
      <c r="M105" s="72">
        <v>485.99999999999994</v>
      </c>
    </row>
    <row r="106" spans="1:13" ht="15" thickTop="1" thickBot="1" x14ac:dyDescent="0.35">
      <c r="A106" s="61">
        <v>1309</v>
      </c>
      <c r="B106" s="62" t="s">
        <v>6</v>
      </c>
      <c r="C106" s="63">
        <v>16987</v>
      </c>
      <c r="D106" s="64" t="s">
        <v>691</v>
      </c>
      <c r="E106" s="51" t="str">
        <f>IF(VLOOKUP(A106,'חישוב בזב'!$H$2:$K$188,4,FALSE)=FALSE,"No","Yes")</f>
        <v>Yes</v>
      </c>
      <c r="F106" s="65" t="s">
        <v>692</v>
      </c>
      <c r="G106" s="66"/>
      <c r="H106" s="67">
        <v>14613</v>
      </c>
      <c r="I106" s="68">
        <v>14613</v>
      </c>
      <c r="J106" s="69">
        <v>1.7792376650927255E-2</v>
      </c>
      <c r="K106" s="70">
        <v>260</v>
      </c>
      <c r="L106" s="71">
        <v>1.7792376650927255E-2</v>
      </c>
      <c r="M106" s="72">
        <v>260</v>
      </c>
    </row>
    <row r="107" spans="1:13" ht="15" thickTop="1" thickBot="1" x14ac:dyDescent="0.35">
      <c r="A107" s="61">
        <v>1309</v>
      </c>
      <c r="B107" s="62" t="s">
        <v>6</v>
      </c>
      <c r="C107" s="63">
        <v>16987</v>
      </c>
      <c r="D107" s="64" t="s">
        <v>572</v>
      </c>
      <c r="E107" s="51" t="str">
        <f>IF(VLOOKUP(A107,'חישוב בזב'!$H$2:$K$188,4,FALSE)=FALSE,"No","Yes")</f>
        <v>Yes</v>
      </c>
      <c r="F107" s="65" t="s">
        <v>693</v>
      </c>
      <c r="G107" s="66"/>
      <c r="H107" s="67">
        <v>14613</v>
      </c>
      <c r="I107" s="68">
        <v>14613</v>
      </c>
      <c r="J107" s="69">
        <v>2.2582631903099977E-3</v>
      </c>
      <c r="K107" s="70">
        <v>33</v>
      </c>
      <c r="L107" s="71">
        <v>2.2582631903099977E-3</v>
      </c>
      <c r="M107" s="72">
        <v>33</v>
      </c>
    </row>
    <row r="108" spans="1:13" ht="15" hidden="1" thickTop="1" thickBot="1" x14ac:dyDescent="0.35">
      <c r="A108" s="61">
        <v>3750</v>
      </c>
      <c r="B108" s="62" t="s">
        <v>694</v>
      </c>
      <c r="C108" s="63">
        <v>5423</v>
      </c>
      <c r="D108" s="64" t="s">
        <v>695</v>
      </c>
      <c r="E108" s="51" t="str">
        <f>IF(VLOOKUP(A108,'חישוב בזב'!$H$2:$K$188,4,FALSE)=FALSE,"No","Yes")</f>
        <v>No</v>
      </c>
      <c r="F108" s="65" t="s">
        <v>696</v>
      </c>
      <c r="G108" s="66" t="s">
        <v>697</v>
      </c>
      <c r="H108" s="67">
        <v>2718</v>
      </c>
      <c r="I108" s="68">
        <v>2718</v>
      </c>
      <c r="J108" s="69">
        <v>0.41537895511405443</v>
      </c>
      <c r="K108" s="70">
        <v>1129</v>
      </c>
      <c r="L108" s="71">
        <v>0.41537895511405443</v>
      </c>
      <c r="M108" s="72">
        <v>1129</v>
      </c>
    </row>
    <row r="109" spans="1:13" ht="15" hidden="1" thickTop="1" thickBot="1" x14ac:dyDescent="0.35">
      <c r="A109" s="61">
        <v>3750</v>
      </c>
      <c r="B109" s="62" t="s">
        <v>694</v>
      </c>
      <c r="C109" s="63">
        <v>5423</v>
      </c>
      <c r="D109" s="64" t="s">
        <v>698</v>
      </c>
      <c r="E109" s="51" t="str">
        <f>IF(VLOOKUP(A109,'חישוב בזב'!$H$2:$K$188,4,FALSE)=FALSE,"No","Yes")</f>
        <v>No</v>
      </c>
      <c r="F109" s="65" t="s">
        <v>699</v>
      </c>
      <c r="G109" s="66"/>
      <c r="H109" s="67">
        <v>2718</v>
      </c>
      <c r="I109" s="68">
        <v>2718</v>
      </c>
      <c r="J109" s="69">
        <v>0.35688005886681384</v>
      </c>
      <c r="K109" s="70">
        <v>970</v>
      </c>
      <c r="L109" s="71">
        <v>0.35688005886681384</v>
      </c>
      <c r="M109" s="72">
        <v>970</v>
      </c>
    </row>
    <row r="110" spans="1:13" ht="15" hidden="1" thickTop="1" thickBot="1" x14ac:dyDescent="0.35">
      <c r="A110" s="61">
        <v>3750</v>
      </c>
      <c r="B110" s="62" t="s">
        <v>694</v>
      </c>
      <c r="C110" s="63">
        <v>5423</v>
      </c>
      <c r="D110" s="64" t="s">
        <v>567</v>
      </c>
      <c r="E110" s="51" t="str">
        <f>IF(VLOOKUP(A110,'חישוב בזב'!$H$2:$K$188,4,FALSE)=FALSE,"No","Yes")</f>
        <v>No</v>
      </c>
      <c r="F110" s="65" t="s">
        <v>607</v>
      </c>
      <c r="G110" s="66"/>
      <c r="H110" s="67">
        <v>2718</v>
      </c>
      <c r="I110" s="68">
        <v>2718</v>
      </c>
      <c r="J110" s="69">
        <v>0.12178072111846946</v>
      </c>
      <c r="K110" s="70">
        <v>331</v>
      </c>
      <c r="L110" s="71">
        <v>0.12178072111846946</v>
      </c>
      <c r="M110" s="72">
        <v>331</v>
      </c>
    </row>
    <row r="111" spans="1:13" ht="15" hidden="1" thickTop="1" thickBot="1" x14ac:dyDescent="0.35">
      <c r="A111" s="61">
        <v>3750</v>
      </c>
      <c r="B111" s="62" t="s">
        <v>694</v>
      </c>
      <c r="C111" s="63">
        <v>5423</v>
      </c>
      <c r="D111" s="64" t="s">
        <v>575</v>
      </c>
      <c r="E111" s="51" t="str">
        <f>IF(VLOOKUP(A111,'חישוב בזב'!$H$2:$K$188,4,FALSE)=FALSE,"No","Yes")</f>
        <v>No</v>
      </c>
      <c r="F111" s="65" t="s">
        <v>700</v>
      </c>
      <c r="G111" s="66" t="s">
        <v>701</v>
      </c>
      <c r="H111" s="67">
        <v>2718</v>
      </c>
      <c r="I111" s="68">
        <v>2718</v>
      </c>
      <c r="J111" s="69">
        <v>0.10596026490066225</v>
      </c>
      <c r="K111" s="70">
        <v>288</v>
      </c>
      <c r="L111" s="71">
        <v>0.10596026490066225</v>
      </c>
      <c r="M111" s="72">
        <v>288</v>
      </c>
    </row>
    <row r="112" spans="1:13" ht="15" hidden="1" thickTop="1" thickBot="1" x14ac:dyDescent="0.35">
      <c r="A112" s="61">
        <v>3560</v>
      </c>
      <c r="B112" s="62" t="s">
        <v>702</v>
      </c>
      <c r="C112" s="63">
        <v>2472</v>
      </c>
      <c r="D112" s="64" t="s">
        <v>703</v>
      </c>
      <c r="E112" s="51" t="str">
        <f>IF(VLOOKUP(A112,'חישוב בזב'!$H$2:$K$188,4,FALSE)=FALSE,"No","Yes")</f>
        <v>No</v>
      </c>
      <c r="F112" s="65" t="s">
        <v>704</v>
      </c>
      <c r="G112" s="66"/>
      <c r="H112" s="67">
        <v>1804</v>
      </c>
      <c r="I112" s="68">
        <v>1804</v>
      </c>
      <c r="J112" s="69">
        <v>0.31319290465631927</v>
      </c>
      <c r="K112" s="70">
        <v>565</v>
      </c>
      <c r="L112" s="71">
        <v>0.31319290465631927</v>
      </c>
      <c r="M112" s="72">
        <v>565</v>
      </c>
    </row>
    <row r="113" spans="1:13" ht="15" hidden="1" thickTop="1" thickBot="1" x14ac:dyDescent="0.35">
      <c r="A113" s="61">
        <v>3560</v>
      </c>
      <c r="B113" s="62" t="s">
        <v>702</v>
      </c>
      <c r="C113" s="63">
        <v>2472</v>
      </c>
      <c r="D113" s="64" t="s">
        <v>567</v>
      </c>
      <c r="E113" s="51" t="str">
        <f>IF(VLOOKUP(A113,'חישוב בזב'!$H$2:$K$188,4,FALSE)=FALSE,"No","Yes")</f>
        <v>No</v>
      </c>
      <c r="F113" s="65" t="s">
        <v>705</v>
      </c>
      <c r="G113" s="66"/>
      <c r="H113" s="67">
        <v>1804</v>
      </c>
      <c r="I113" s="68">
        <v>1804</v>
      </c>
      <c r="J113" s="69">
        <v>0.12915742793791574</v>
      </c>
      <c r="K113" s="70">
        <v>233</v>
      </c>
      <c r="L113" s="71">
        <v>0.12915742793791574</v>
      </c>
      <c r="M113" s="72">
        <v>233</v>
      </c>
    </row>
    <row r="114" spans="1:13" ht="15" hidden="1" thickTop="1" thickBot="1" x14ac:dyDescent="0.35">
      <c r="A114" s="61">
        <v>3560</v>
      </c>
      <c r="B114" s="62" t="s">
        <v>702</v>
      </c>
      <c r="C114" s="63">
        <v>2472</v>
      </c>
      <c r="D114" s="64" t="s">
        <v>592</v>
      </c>
      <c r="E114" s="51" t="str">
        <f>IF(VLOOKUP(A114,'חישוב בזב'!$H$2:$K$188,4,FALSE)=FALSE,"No","Yes")</f>
        <v>No</v>
      </c>
      <c r="F114" s="65" t="s">
        <v>706</v>
      </c>
      <c r="G114" s="66" t="s">
        <v>707</v>
      </c>
      <c r="H114" s="67">
        <v>1804</v>
      </c>
      <c r="I114" s="68">
        <v>1804</v>
      </c>
      <c r="J114" s="69">
        <v>0.12139689578713969</v>
      </c>
      <c r="K114" s="70">
        <v>219</v>
      </c>
      <c r="L114" s="71">
        <v>0.12139689578713969</v>
      </c>
      <c r="M114" s="72">
        <v>219</v>
      </c>
    </row>
    <row r="115" spans="1:13" ht="15" hidden="1" thickTop="1" thickBot="1" x14ac:dyDescent="0.35">
      <c r="A115" s="61">
        <v>3560</v>
      </c>
      <c r="B115" s="62" t="s">
        <v>702</v>
      </c>
      <c r="C115" s="63">
        <v>2472</v>
      </c>
      <c r="D115" s="64" t="s">
        <v>708</v>
      </c>
      <c r="E115" s="51" t="str">
        <f>IF(VLOOKUP(A115,'חישוב בזב'!$H$2:$K$188,4,FALSE)=FALSE,"No","Yes")</f>
        <v>No</v>
      </c>
      <c r="F115" s="65" t="s">
        <v>709</v>
      </c>
      <c r="G115" s="66" t="s">
        <v>710</v>
      </c>
      <c r="H115" s="67">
        <v>1804</v>
      </c>
      <c r="I115" s="68">
        <v>1804</v>
      </c>
      <c r="J115" s="69">
        <v>0.10698447893569844</v>
      </c>
      <c r="K115" s="70">
        <v>193</v>
      </c>
      <c r="L115" s="71">
        <v>0.10698447893569844</v>
      </c>
      <c r="M115" s="72">
        <v>193</v>
      </c>
    </row>
    <row r="116" spans="1:13" ht="15" hidden="1" thickTop="1" thickBot="1" x14ac:dyDescent="0.35">
      <c r="A116" s="61">
        <v>3560</v>
      </c>
      <c r="B116" s="62" t="s">
        <v>702</v>
      </c>
      <c r="C116" s="63">
        <v>2472</v>
      </c>
      <c r="D116" s="64" t="s">
        <v>711</v>
      </c>
      <c r="E116" s="51" t="str">
        <f>IF(VLOOKUP(A116,'חישוב בזב'!$H$2:$K$188,4,FALSE)=FALSE,"No","Yes")</f>
        <v>No</v>
      </c>
      <c r="F116" s="65" t="s">
        <v>712</v>
      </c>
      <c r="G116" s="66" t="s">
        <v>713</v>
      </c>
      <c r="H116" s="67">
        <v>1804</v>
      </c>
      <c r="I116" s="68">
        <v>1804</v>
      </c>
      <c r="J116" s="69">
        <v>9.9778270509977826E-2</v>
      </c>
      <c r="K116" s="70">
        <v>180</v>
      </c>
      <c r="L116" s="71">
        <v>9.9778270509977826E-2</v>
      </c>
      <c r="M116" s="72">
        <v>180</v>
      </c>
    </row>
    <row r="117" spans="1:13" ht="15" hidden="1" thickTop="1" thickBot="1" x14ac:dyDescent="0.35">
      <c r="A117" s="61">
        <v>3560</v>
      </c>
      <c r="B117" s="62" t="s">
        <v>702</v>
      </c>
      <c r="C117" s="63">
        <v>2472</v>
      </c>
      <c r="D117" s="64" t="s">
        <v>714</v>
      </c>
      <c r="E117" s="51" t="str">
        <f>IF(VLOOKUP(A117,'חישוב בזב'!$H$2:$K$188,4,FALSE)=FALSE,"No","Yes")</f>
        <v>No</v>
      </c>
      <c r="F117" s="65" t="s">
        <v>715</v>
      </c>
      <c r="G117" s="66" t="s">
        <v>716</v>
      </c>
      <c r="H117" s="67">
        <v>1804</v>
      </c>
      <c r="I117" s="68">
        <v>1804</v>
      </c>
      <c r="J117" s="69">
        <v>9.7560975609756101E-2</v>
      </c>
      <c r="K117" s="70">
        <v>176</v>
      </c>
      <c r="L117" s="71">
        <v>9.7560975609756101E-2</v>
      </c>
      <c r="M117" s="72">
        <v>176</v>
      </c>
    </row>
    <row r="118" spans="1:13" ht="15" hidden="1" thickTop="1" thickBot="1" x14ac:dyDescent="0.35">
      <c r="A118" s="61">
        <v>3560</v>
      </c>
      <c r="B118" s="62" t="s">
        <v>702</v>
      </c>
      <c r="C118" s="63">
        <v>2472</v>
      </c>
      <c r="D118" s="64" t="s">
        <v>548</v>
      </c>
      <c r="E118" s="51" t="str">
        <f>IF(VLOOKUP(A118,'חישוב בזב'!$H$2:$K$188,4,FALSE)=FALSE,"No","Yes")</f>
        <v>No</v>
      </c>
      <c r="F118" s="65" t="s">
        <v>717</v>
      </c>
      <c r="G118" s="66" t="s">
        <v>718</v>
      </c>
      <c r="H118" s="67">
        <v>1804</v>
      </c>
      <c r="I118" s="68">
        <v>1804</v>
      </c>
      <c r="J118" s="69">
        <v>8.0931263858093128E-2</v>
      </c>
      <c r="K118" s="70">
        <v>146</v>
      </c>
      <c r="L118" s="71">
        <v>8.0931263858093128E-2</v>
      </c>
      <c r="M118" s="72">
        <v>146</v>
      </c>
    </row>
    <row r="119" spans="1:13" ht="15" hidden="1" thickTop="1" thickBot="1" x14ac:dyDescent="0.35">
      <c r="A119" s="61">
        <v>3560</v>
      </c>
      <c r="B119" s="62" t="s">
        <v>702</v>
      </c>
      <c r="C119" s="63">
        <v>2472</v>
      </c>
      <c r="D119" s="64" t="s">
        <v>495</v>
      </c>
      <c r="E119" s="51" t="str">
        <f>IF(VLOOKUP(A119,'חישוב בזב'!$H$2:$K$188,4,FALSE)=FALSE,"No","Yes")</f>
        <v>No</v>
      </c>
      <c r="F119" s="65" t="s">
        <v>719</v>
      </c>
      <c r="G119" s="66" t="s">
        <v>720</v>
      </c>
      <c r="H119" s="67">
        <v>1804</v>
      </c>
      <c r="I119" s="68">
        <v>1804</v>
      </c>
      <c r="J119" s="69">
        <v>5.0997782705099776E-2</v>
      </c>
      <c r="K119" s="70">
        <v>92</v>
      </c>
      <c r="L119" s="71">
        <v>5.0997782705099776E-2</v>
      </c>
      <c r="M119" s="72">
        <v>92</v>
      </c>
    </row>
    <row r="120" spans="1:13" ht="15" hidden="1" thickTop="1" thickBot="1" x14ac:dyDescent="0.35">
      <c r="A120" s="61">
        <v>3650</v>
      </c>
      <c r="B120" s="62" t="s">
        <v>721</v>
      </c>
      <c r="C120" s="63">
        <v>5931</v>
      </c>
      <c r="D120" s="64" t="s">
        <v>581</v>
      </c>
      <c r="E120" s="51" t="str">
        <f>IF(VLOOKUP(A120,'חישוב בזב'!$H$2:$K$188,4,FALSE)=FALSE,"No","Yes")</f>
        <v>No</v>
      </c>
      <c r="F120" s="65" t="s">
        <v>722</v>
      </c>
      <c r="G120" s="66" t="s">
        <v>723</v>
      </c>
      <c r="H120" s="67">
        <v>3094</v>
      </c>
      <c r="I120" s="68">
        <v>3094</v>
      </c>
      <c r="J120" s="69">
        <v>0.5678733031674208</v>
      </c>
      <c r="K120" s="70">
        <v>1757</v>
      </c>
      <c r="L120" s="71">
        <v>0.5678733031674208</v>
      </c>
      <c r="M120" s="72">
        <v>1757</v>
      </c>
    </row>
    <row r="121" spans="1:13" ht="15" hidden="1" thickTop="1" thickBot="1" x14ac:dyDescent="0.35">
      <c r="A121" s="61">
        <v>3650</v>
      </c>
      <c r="B121" s="62" t="s">
        <v>721</v>
      </c>
      <c r="C121" s="63">
        <v>5931</v>
      </c>
      <c r="D121" s="64" t="s">
        <v>562</v>
      </c>
      <c r="E121" s="51" t="str">
        <f>IF(VLOOKUP(A121,'חישוב בזב'!$H$2:$K$188,4,FALSE)=FALSE,"No","Yes")</f>
        <v>No</v>
      </c>
      <c r="F121" s="65" t="s">
        <v>620</v>
      </c>
      <c r="G121" s="66" t="s">
        <v>724</v>
      </c>
      <c r="H121" s="67">
        <v>3094</v>
      </c>
      <c r="I121" s="68">
        <v>3094</v>
      </c>
      <c r="J121" s="69">
        <v>0.27407886231415646</v>
      </c>
      <c r="K121" s="70">
        <v>848</v>
      </c>
      <c r="L121" s="71">
        <v>0.27407886231415646</v>
      </c>
      <c r="M121" s="72">
        <v>848.00000000000011</v>
      </c>
    </row>
    <row r="122" spans="1:13" ht="15" hidden="1" thickTop="1" thickBot="1" x14ac:dyDescent="0.35">
      <c r="A122" s="61">
        <v>3650</v>
      </c>
      <c r="B122" s="62" t="s">
        <v>721</v>
      </c>
      <c r="C122" s="63">
        <v>5931</v>
      </c>
      <c r="D122" s="64" t="s">
        <v>725</v>
      </c>
      <c r="E122" s="51" t="str">
        <f>IF(VLOOKUP(A122,'חישוב בזב'!$H$2:$K$188,4,FALSE)=FALSE,"No","Yes")</f>
        <v>No</v>
      </c>
      <c r="F122" s="65" t="s">
        <v>726</v>
      </c>
      <c r="G122" s="66" t="s">
        <v>727</v>
      </c>
      <c r="H122" s="67">
        <v>3094</v>
      </c>
      <c r="I122" s="68">
        <v>3094</v>
      </c>
      <c r="J122" s="69">
        <v>0.15804783451842275</v>
      </c>
      <c r="K122" s="70">
        <v>489</v>
      </c>
      <c r="L122" s="71">
        <v>0.15804783451842275</v>
      </c>
      <c r="M122" s="72">
        <v>489</v>
      </c>
    </row>
    <row r="123" spans="1:13" ht="15" thickTop="1" thickBot="1" x14ac:dyDescent="0.35">
      <c r="A123" s="61">
        <v>3570</v>
      </c>
      <c r="B123" s="62" t="s">
        <v>7</v>
      </c>
      <c r="C123" s="63">
        <v>14441</v>
      </c>
      <c r="D123" s="64" t="s">
        <v>495</v>
      </c>
      <c r="E123" s="51" t="str">
        <f>IF(VLOOKUP(A123,'חישוב בזב'!$H$2:$K$188,4,FALSE)=FALSE,"No","Yes")</f>
        <v>Yes</v>
      </c>
      <c r="F123" s="65" t="s">
        <v>728</v>
      </c>
      <c r="G123" s="66" t="s">
        <v>729</v>
      </c>
      <c r="H123" s="67">
        <v>7718</v>
      </c>
      <c r="I123" s="68">
        <v>7718</v>
      </c>
      <c r="J123" s="69">
        <v>0.42394402694998706</v>
      </c>
      <c r="K123" s="70">
        <v>3272</v>
      </c>
      <c r="L123" s="71">
        <v>0.42394402694998706</v>
      </c>
      <c r="M123" s="72">
        <v>3272</v>
      </c>
    </row>
    <row r="124" spans="1:13" ht="15" thickTop="1" thickBot="1" x14ac:dyDescent="0.35">
      <c r="A124" s="61">
        <v>3570</v>
      </c>
      <c r="B124" s="62" t="s">
        <v>7</v>
      </c>
      <c r="C124" s="63">
        <v>14441</v>
      </c>
      <c r="D124" s="64" t="s">
        <v>730</v>
      </c>
      <c r="E124" s="51" t="str">
        <f>IF(VLOOKUP(A124,'חישוב בזב'!$H$2:$K$188,4,FALSE)=FALSE,"No","Yes")</f>
        <v>Yes</v>
      </c>
      <c r="F124" s="65" t="s">
        <v>731</v>
      </c>
      <c r="G124" s="66" t="s">
        <v>732</v>
      </c>
      <c r="H124" s="67">
        <v>7718</v>
      </c>
      <c r="I124" s="68">
        <v>7718</v>
      </c>
      <c r="J124" s="69">
        <v>0.155351127235035</v>
      </c>
      <c r="K124" s="70">
        <v>1199</v>
      </c>
      <c r="L124" s="71">
        <v>0.155351127235035</v>
      </c>
      <c r="M124" s="72">
        <v>1199</v>
      </c>
    </row>
    <row r="125" spans="1:13" ht="15" thickTop="1" thickBot="1" x14ac:dyDescent="0.35">
      <c r="A125" s="61">
        <v>3570</v>
      </c>
      <c r="B125" s="62" t="s">
        <v>7</v>
      </c>
      <c r="C125" s="63">
        <v>14441</v>
      </c>
      <c r="D125" s="64" t="s">
        <v>581</v>
      </c>
      <c r="E125" s="51" t="str">
        <f>IF(VLOOKUP(A125,'חישוב בזב'!$H$2:$K$188,4,FALSE)=FALSE,"No","Yes")</f>
        <v>Yes</v>
      </c>
      <c r="F125" s="65" t="s">
        <v>733</v>
      </c>
      <c r="G125" s="66"/>
      <c r="H125" s="67">
        <v>7718</v>
      </c>
      <c r="I125" s="68">
        <v>7718</v>
      </c>
      <c r="J125" s="69">
        <v>0.14654055454781031</v>
      </c>
      <c r="K125" s="70">
        <v>1131</v>
      </c>
      <c r="L125" s="71">
        <v>0.14654055454781031</v>
      </c>
      <c r="M125" s="72">
        <v>1131</v>
      </c>
    </row>
    <row r="126" spans="1:13" ht="15" thickTop="1" thickBot="1" x14ac:dyDescent="0.35">
      <c r="A126" s="61">
        <v>3570</v>
      </c>
      <c r="B126" s="62" t="s">
        <v>7</v>
      </c>
      <c r="C126" s="63">
        <v>14441</v>
      </c>
      <c r="D126" s="64" t="s">
        <v>501</v>
      </c>
      <c r="E126" s="51" t="str">
        <f>IF(VLOOKUP(A126,'חישוב בזב'!$H$2:$K$188,4,FALSE)=FALSE,"No","Yes")</f>
        <v>Yes</v>
      </c>
      <c r="F126" s="65" t="s">
        <v>734</v>
      </c>
      <c r="G126" s="66"/>
      <c r="H126" s="67">
        <v>7718</v>
      </c>
      <c r="I126" s="68">
        <v>7718</v>
      </c>
      <c r="J126" s="69">
        <v>9.1604042498056495E-2</v>
      </c>
      <c r="K126" s="70">
        <v>707</v>
      </c>
      <c r="L126" s="71">
        <v>9.1604042498056495E-2</v>
      </c>
      <c r="M126" s="72">
        <v>707</v>
      </c>
    </row>
    <row r="127" spans="1:13" ht="15" thickTop="1" thickBot="1" x14ac:dyDescent="0.35">
      <c r="A127" s="61">
        <v>3570</v>
      </c>
      <c r="B127" s="62" t="s">
        <v>7</v>
      </c>
      <c r="C127" s="63">
        <v>14441</v>
      </c>
      <c r="D127" s="64" t="s">
        <v>548</v>
      </c>
      <c r="E127" s="51" t="str">
        <f>IF(VLOOKUP(A127,'חישוב בזב'!$H$2:$K$188,4,FALSE)=FALSE,"No","Yes")</f>
        <v>Yes</v>
      </c>
      <c r="F127" s="65" t="s">
        <v>735</v>
      </c>
      <c r="G127" s="66"/>
      <c r="H127" s="67">
        <v>7718</v>
      </c>
      <c r="I127" s="68">
        <v>7718</v>
      </c>
      <c r="J127" s="69">
        <v>8.5255247473438711E-2</v>
      </c>
      <c r="K127" s="70">
        <v>658</v>
      </c>
      <c r="L127" s="71">
        <v>8.5255247473438711E-2</v>
      </c>
      <c r="M127" s="72">
        <v>658</v>
      </c>
    </row>
    <row r="128" spans="1:13" ht="15" thickTop="1" thickBot="1" x14ac:dyDescent="0.35">
      <c r="A128" s="61">
        <v>3570</v>
      </c>
      <c r="B128" s="62" t="s">
        <v>7</v>
      </c>
      <c r="C128" s="63">
        <v>14441</v>
      </c>
      <c r="D128" s="64" t="s">
        <v>736</v>
      </c>
      <c r="E128" s="51" t="str">
        <f>IF(VLOOKUP(A128,'חישוב בזב'!$H$2:$K$188,4,FALSE)=FALSE,"No","Yes")</f>
        <v>Yes</v>
      </c>
      <c r="F128" s="65" t="s">
        <v>737</v>
      </c>
      <c r="G128" s="66" t="s">
        <v>738</v>
      </c>
      <c r="H128" s="67">
        <v>7718</v>
      </c>
      <c r="I128" s="68">
        <v>7718</v>
      </c>
      <c r="J128" s="69">
        <v>8.4477844001036542E-2</v>
      </c>
      <c r="K128" s="70">
        <v>652</v>
      </c>
      <c r="L128" s="71">
        <v>8.4477844001036542E-2</v>
      </c>
      <c r="M128" s="72">
        <v>652</v>
      </c>
    </row>
    <row r="129" spans="1:13" ht="15" thickTop="1" thickBot="1" x14ac:dyDescent="0.35">
      <c r="A129" s="61">
        <v>3570</v>
      </c>
      <c r="B129" s="62" t="s">
        <v>7</v>
      </c>
      <c r="C129" s="63">
        <v>14441</v>
      </c>
      <c r="D129" s="64" t="s">
        <v>739</v>
      </c>
      <c r="E129" s="51" t="str">
        <f>IF(VLOOKUP(A129,'חישוב בזב'!$H$2:$K$188,4,FALSE)=FALSE,"No","Yes")</f>
        <v>Yes</v>
      </c>
      <c r="F129" s="65" t="s">
        <v>740</v>
      </c>
      <c r="G129" s="66" t="s">
        <v>741</v>
      </c>
      <c r="H129" s="67">
        <v>7718</v>
      </c>
      <c r="I129" s="68">
        <v>7718</v>
      </c>
      <c r="J129" s="69">
        <v>1.2827157294635917E-2</v>
      </c>
      <c r="K129" s="70">
        <v>99</v>
      </c>
      <c r="L129" s="71">
        <v>1.2827157294635917E-2</v>
      </c>
      <c r="M129" s="72">
        <v>99</v>
      </c>
    </row>
    <row r="130" spans="1:13" ht="15" thickTop="1" thickBot="1" x14ac:dyDescent="0.35">
      <c r="A130" s="61">
        <v>70</v>
      </c>
      <c r="B130" s="62" t="s">
        <v>8</v>
      </c>
      <c r="C130" s="63">
        <v>172983</v>
      </c>
      <c r="D130" s="64" t="s">
        <v>546</v>
      </c>
      <c r="E130" s="51" t="str">
        <f>IF(VLOOKUP(A130,'חישוב בזב'!$H$2:$K$188,4,FALSE)=FALSE,"No","Yes")</f>
        <v>Yes</v>
      </c>
      <c r="F130" s="65" t="s">
        <v>547</v>
      </c>
      <c r="G130" s="66"/>
      <c r="H130" s="67">
        <v>73255</v>
      </c>
      <c r="I130" s="68">
        <v>73255</v>
      </c>
      <c r="J130" s="69">
        <v>0.15990717357176984</v>
      </c>
      <c r="K130" s="70">
        <v>11714</v>
      </c>
      <c r="L130" s="71">
        <v>0.15990717357176984</v>
      </c>
      <c r="M130" s="72">
        <v>11714</v>
      </c>
    </row>
    <row r="131" spans="1:13" ht="15" thickTop="1" thickBot="1" x14ac:dyDescent="0.35">
      <c r="A131" s="61">
        <v>70</v>
      </c>
      <c r="B131" s="62" t="s">
        <v>8</v>
      </c>
      <c r="C131" s="63">
        <v>172983</v>
      </c>
      <c r="D131" s="64" t="s">
        <v>684</v>
      </c>
      <c r="E131" s="51" t="str">
        <f>IF(VLOOKUP(A131,'חישוב בזב'!$H$2:$K$188,4,FALSE)=FALSE,"No","Yes")</f>
        <v>Yes</v>
      </c>
      <c r="F131" s="65" t="s">
        <v>742</v>
      </c>
      <c r="G131" s="66"/>
      <c r="H131" s="67">
        <v>73255</v>
      </c>
      <c r="I131" s="68">
        <v>73255</v>
      </c>
      <c r="J131" s="69">
        <v>0.14792164357381749</v>
      </c>
      <c r="K131" s="70">
        <v>10836</v>
      </c>
      <c r="L131" s="71">
        <v>0.14792164357381749</v>
      </c>
      <c r="M131" s="72">
        <v>10836</v>
      </c>
    </row>
    <row r="132" spans="1:13" ht="15" thickTop="1" thickBot="1" x14ac:dyDescent="0.35">
      <c r="A132" s="61">
        <v>70</v>
      </c>
      <c r="B132" s="62" t="s">
        <v>8</v>
      </c>
      <c r="C132" s="63">
        <v>172983</v>
      </c>
      <c r="D132" s="64" t="s">
        <v>743</v>
      </c>
      <c r="E132" s="51" t="str">
        <f>IF(VLOOKUP(A132,'חישוב בזב'!$H$2:$K$188,4,FALSE)=FALSE,"No","Yes")</f>
        <v>Yes</v>
      </c>
      <c r="F132" s="65" t="s">
        <v>744</v>
      </c>
      <c r="G132" s="66" t="s">
        <v>745</v>
      </c>
      <c r="H132" s="67">
        <v>73255</v>
      </c>
      <c r="I132" s="68">
        <v>73255</v>
      </c>
      <c r="J132" s="69">
        <v>0.13304211316633677</v>
      </c>
      <c r="K132" s="70">
        <v>9746</v>
      </c>
      <c r="L132" s="71">
        <v>0.13304211316633677</v>
      </c>
      <c r="M132" s="72">
        <v>9746</v>
      </c>
    </row>
    <row r="133" spans="1:13" ht="15" thickTop="1" thickBot="1" x14ac:dyDescent="0.35">
      <c r="A133" s="61">
        <v>70</v>
      </c>
      <c r="B133" s="62" t="s">
        <v>8</v>
      </c>
      <c r="C133" s="63">
        <v>172983</v>
      </c>
      <c r="D133" s="64" t="s">
        <v>746</v>
      </c>
      <c r="E133" s="51" t="str">
        <f>IF(VLOOKUP(A133,'חישוב בזב'!$H$2:$K$188,4,FALSE)=FALSE,"No","Yes")</f>
        <v>Yes</v>
      </c>
      <c r="F133" s="65" t="s">
        <v>747</v>
      </c>
      <c r="G133" s="66" t="s">
        <v>748</v>
      </c>
      <c r="H133" s="67">
        <v>73255</v>
      </c>
      <c r="I133" s="68">
        <v>73255</v>
      </c>
      <c r="J133" s="69">
        <v>0.10957613814756671</v>
      </c>
      <c r="K133" s="70">
        <v>8027</v>
      </c>
      <c r="L133" s="71">
        <v>0.10957613814756671</v>
      </c>
      <c r="M133" s="72">
        <v>8026.9999999999991</v>
      </c>
    </row>
    <row r="134" spans="1:13" ht="15" thickTop="1" thickBot="1" x14ac:dyDescent="0.35">
      <c r="A134" s="61">
        <v>70</v>
      </c>
      <c r="B134" s="62" t="s">
        <v>8</v>
      </c>
      <c r="C134" s="63">
        <v>172983</v>
      </c>
      <c r="D134" s="64" t="s">
        <v>749</v>
      </c>
      <c r="E134" s="51" t="str">
        <f>IF(VLOOKUP(A134,'חישוב בזב'!$H$2:$K$188,4,FALSE)=FALSE,"No","Yes")</f>
        <v>Yes</v>
      </c>
      <c r="F134" s="65" t="s">
        <v>750</v>
      </c>
      <c r="G134" s="66"/>
      <c r="H134" s="67">
        <v>73255</v>
      </c>
      <c r="I134" s="68">
        <v>73255</v>
      </c>
      <c r="J134" s="69">
        <v>9.1611494095966139E-2</v>
      </c>
      <c r="K134" s="70">
        <v>6711</v>
      </c>
      <c r="L134" s="71">
        <v>9.1611494095966139E-2</v>
      </c>
      <c r="M134" s="72">
        <v>6711</v>
      </c>
    </row>
    <row r="135" spans="1:13" ht="15" thickTop="1" thickBot="1" x14ac:dyDescent="0.35">
      <c r="A135" s="61">
        <v>70</v>
      </c>
      <c r="B135" s="62" t="s">
        <v>8</v>
      </c>
      <c r="C135" s="63">
        <v>172983</v>
      </c>
      <c r="D135" s="64" t="s">
        <v>567</v>
      </c>
      <c r="E135" s="51" t="str">
        <f>IF(VLOOKUP(A135,'חישוב בזב'!$H$2:$K$188,4,FALSE)=FALSE,"No","Yes")</f>
        <v>Yes</v>
      </c>
      <c r="F135" s="65" t="s">
        <v>751</v>
      </c>
      <c r="G135" s="66" t="s">
        <v>752</v>
      </c>
      <c r="H135" s="67">
        <v>73255</v>
      </c>
      <c r="I135" s="68">
        <v>73255</v>
      </c>
      <c r="J135" s="69">
        <v>9.1584192205310222E-2</v>
      </c>
      <c r="K135" s="70">
        <v>6709</v>
      </c>
      <c r="L135" s="71">
        <v>9.1584192205310222E-2</v>
      </c>
      <c r="M135" s="72">
        <v>6709</v>
      </c>
    </row>
    <row r="136" spans="1:13" ht="15" thickTop="1" thickBot="1" x14ac:dyDescent="0.35">
      <c r="A136" s="61">
        <v>70</v>
      </c>
      <c r="B136" s="62" t="s">
        <v>8</v>
      </c>
      <c r="C136" s="63">
        <v>172983</v>
      </c>
      <c r="D136" s="64" t="s">
        <v>495</v>
      </c>
      <c r="E136" s="51" t="str">
        <f>IF(VLOOKUP(A136,'חישוב בזב'!$H$2:$K$188,4,FALSE)=FALSE,"No","Yes")</f>
        <v>Yes</v>
      </c>
      <c r="F136" s="65" t="s">
        <v>753</v>
      </c>
      <c r="G136" s="66"/>
      <c r="H136" s="67">
        <v>73255</v>
      </c>
      <c r="I136" s="68">
        <v>73255</v>
      </c>
      <c r="J136" s="69">
        <v>8.9017814483652993E-2</v>
      </c>
      <c r="K136" s="70">
        <v>6521</v>
      </c>
      <c r="L136" s="71">
        <v>8.9017814483652993E-2</v>
      </c>
      <c r="M136" s="72">
        <v>6521</v>
      </c>
    </row>
    <row r="137" spans="1:13" ht="15" thickTop="1" thickBot="1" x14ac:dyDescent="0.35">
      <c r="A137" s="61">
        <v>70</v>
      </c>
      <c r="B137" s="62" t="s">
        <v>8</v>
      </c>
      <c r="C137" s="63">
        <v>172983</v>
      </c>
      <c r="D137" s="64" t="s">
        <v>581</v>
      </c>
      <c r="E137" s="51" t="str">
        <f>IF(VLOOKUP(A137,'חישוב בזב'!$H$2:$K$188,4,FALSE)=FALSE,"No","Yes")</f>
        <v>Yes</v>
      </c>
      <c r="F137" s="65" t="s">
        <v>754</v>
      </c>
      <c r="G137" s="66"/>
      <c r="H137" s="67">
        <v>73255</v>
      </c>
      <c r="I137" s="68">
        <v>73255</v>
      </c>
      <c r="J137" s="69">
        <v>7.0343321274998288E-2</v>
      </c>
      <c r="K137" s="70">
        <v>5153</v>
      </c>
      <c r="L137" s="71">
        <v>7.0343321274998288E-2</v>
      </c>
      <c r="M137" s="72">
        <v>5153</v>
      </c>
    </row>
    <row r="138" spans="1:13" ht="15" thickTop="1" thickBot="1" x14ac:dyDescent="0.35">
      <c r="A138" s="61">
        <v>70</v>
      </c>
      <c r="B138" s="62" t="s">
        <v>8</v>
      </c>
      <c r="C138" s="63">
        <v>172983</v>
      </c>
      <c r="D138" s="64" t="s">
        <v>755</v>
      </c>
      <c r="E138" s="51" t="str">
        <f>IF(VLOOKUP(A138,'חישוב בזב'!$H$2:$K$188,4,FALSE)=FALSE,"No","Yes")</f>
        <v>Yes</v>
      </c>
      <c r="F138" s="65" t="s">
        <v>756</v>
      </c>
      <c r="G138" s="66"/>
      <c r="H138" s="67">
        <v>73255</v>
      </c>
      <c r="I138" s="68">
        <v>73255</v>
      </c>
      <c r="J138" s="69">
        <v>5.8234932769094257E-2</v>
      </c>
      <c r="K138" s="70">
        <v>4266</v>
      </c>
      <c r="L138" s="71">
        <v>5.8234932769094257E-2</v>
      </c>
      <c r="M138" s="72">
        <v>4266</v>
      </c>
    </row>
    <row r="139" spans="1:13" ht="15" thickTop="1" thickBot="1" x14ac:dyDescent="0.35">
      <c r="A139" s="61">
        <v>70</v>
      </c>
      <c r="B139" s="62" t="s">
        <v>8</v>
      </c>
      <c r="C139" s="63">
        <v>172983</v>
      </c>
      <c r="D139" s="64" t="s">
        <v>757</v>
      </c>
      <c r="E139" s="51" t="str">
        <f>IF(VLOOKUP(A139,'חישוב בזב'!$H$2:$K$188,4,FALSE)=FALSE,"No","Yes")</f>
        <v>Yes</v>
      </c>
      <c r="F139" s="65" t="s">
        <v>758</v>
      </c>
      <c r="G139" s="66"/>
      <c r="H139" s="67">
        <v>73255</v>
      </c>
      <c r="I139" s="68">
        <v>73255</v>
      </c>
      <c r="J139" s="69">
        <v>4.8761176711487268E-2</v>
      </c>
      <c r="K139" s="70">
        <v>3572</v>
      </c>
      <c r="L139" s="71">
        <v>4.8761176711487268E-2</v>
      </c>
      <c r="M139" s="72">
        <v>3572</v>
      </c>
    </row>
    <row r="140" spans="1:13" ht="15" thickTop="1" thickBot="1" x14ac:dyDescent="0.35">
      <c r="A140" s="61">
        <v>70</v>
      </c>
      <c r="B140" s="62" t="s">
        <v>8</v>
      </c>
      <c r="C140" s="63">
        <v>172983</v>
      </c>
      <c r="D140" s="64" t="s">
        <v>622</v>
      </c>
      <c r="E140" s="51" t="str">
        <f>IF(VLOOKUP(A140,'חישוב בזב'!$H$2:$K$188,4,FALSE)=FALSE,"No","Yes")</f>
        <v>Yes</v>
      </c>
      <c r="F140" s="65" t="s">
        <v>759</v>
      </c>
      <c r="G140" s="66"/>
      <c r="H140" s="67">
        <v>73255</v>
      </c>
      <c r="I140" s="68">
        <v>73255</v>
      </c>
      <c r="J140" s="69">
        <v>0</v>
      </c>
      <c r="K140" s="70">
        <v>0</v>
      </c>
      <c r="L140" s="71">
        <v>0</v>
      </c>
      <c r="M140" s="72">
        <v>0</v>
      </c>
    </row>
    <row r="141" spans="1:13" ht="15" thickTop="1" thickBot="1" x14ac:dyDescent="0.35">
      <c r="A141" s="61">
        <v>70</v>
      </c>
      <c r="B141" s="62" t="s">
        <v>8</v>
      </c>
      <c r="C141" s="63">
        <v>172983</v>
      </c>
      <c r="D141" s="64" t="s">
        <v>633</v>
      </c>
      <c r="E141" s="51" t="str">
        <f>IF(VLOOKUP(A141,'חישוב בזב'!$H$2:$K$188,4,FALSE)=FALSE,"No","Yes")</f>
        <v>Yes</v>
      </c>
      <c r="F141" s="65" t="s">
        <v>760</v>
      </c>
      <c r="G141" s="66"/>
      <c r="H141" s="67">
        <v>73255</v>
      </c>
      <c r="I141" s="68">
        <v>73255</v>
      </c>
      <c r="J141" s="69">
        <v>0</v>
      </c>
      <c r="K141" s="70">
        <v>0</v>
      </c>
      <c r="L141" s="71">
        <v>0</v>
      </c>
      <c r="M141" s="72">
        <v>0</v>
      </c>
    </row>
    <row r="142" spans="1:13" ht="15" thickTop="1" thickBot="1" x14ac:dyDescent="0.35">
      <c r="A142" s="61">
        <v>70</v>
      </c>
      <c r="B142" s="62" t="s">
        <v>8</v>
      </c>
      <c r="C142" s="63">
        <v>172983</v>
      </c>
      <c r="D142" s="64" t="s">
        <v>585</v>
      </c>
      <c r="E142" s="51" t="str">
        <f>IF(VLOOKUP(A142,'חישוב בזב'!$H$2:$K$188,4,FALSE)=FALSE,"No","Yes")</f>
        <v>Yes</v>
      </c>
      <c r="F142" s="65" t="s">
        <v>761</v>
      </c>
      <c r="G142" s="66"/>
      <c r="H142" s="67">
        <v>73255</v>
      </c>
      <c r="I142" s="68">
        <v>73255</v>
      </c>
      <c r="J142" s="69">
        <v>0</v>
      </c>
      <c r="K142" s="70">
        <v>0</v>
      </c>
      <c r="L142" s="71">
        <v>0</v>
      </c>
      <c r="M142" s="72">
        <v>0</v>
      </c>
    </row>
    <row r="143" spans="1:13" ht="15" thickTop="1" thickBot="1" x14ac:dyDescent="0.35">
      <c r="A143" s="61">
        <v>70</v>
      </c>
      <c r="B143" s="62" t="s">
        <v>8</v>
      </c>
      <c r="C143" s="63">
        <v>172983</v>
      </c>
      <c r="D143" s="64" t="s">
        <v>548</v>
      </c>
      <c r="E143" s="51" t="str">
        <f>IF(VLOOKUP(A143,'חישוב בזב'!$H$2:$K$188,4,FALSE)=FALSE,"No","Yes")</f>
        <v>Yes</v>
      </c>
      <c r="F143" s="65" t="s">
        <v>762</v>
      </c>
      <c r="G143" s="66"/>
      <c r="H143" s="67">
        <v>73255</v>
      </c>
      <c r="I143" s="68">
        <v>73255</v>
      </c>
      <c r="J143" s="69">
        <v>0</v>
      </c>
      <c r="K143" s="70">
        <v>0</v>
      </c>
      <c r="L143" s="71">
        <v>0</v>
      </c>
      <c r="M143" s="72">
        <v>0</v>
      </c>
    </row>
    <row r="144" spans="1:13" ht="15" thickTop="1" thickBot="1" x14ac:dyDescent="0.35">
      <c r="A144" s="61">
        <v>70</v>
      </c>
      <c r="B144" s="62" t="s">
        <v>8</v>
      </c>
      <c r="C144" s="63">
        <v>172983</v>
      </c>
      <c r="D144" s="64" t="s">
        <v>575</v>
      </c>
      <c r="E144" s="51" t="str">
        <f>IF(VLOOKUP(A144,'חישוב בזב'!$H$2:$K$188,4,FALSE)=FALSE,"No","Yes")</f>
        <v>Yes</v>
      </c>
      <c r="F144" s="65" t="s">
        <v>763</v>
      </c>
      <c r="G144" s="66"/>
      <c r="H144" s="67">
        <v>73255</v>
      </c>
      <c r="I144" s="68">
        <v>73255</v>
      </c>
      <c r="J144" s="69">
        <v>0</v>
      </c>
      <c r="K144" s="70">
        <v>0</v>
      </c>
      <c r="L144" s="71">
        <v>0</v>
      </c>
      <c r="M144" s="72">
        <v>0</v>
      </c>
    </row>
    <row r="145" spans="1:13" ht="15" thickTop="1" thickBot="1" x14ac:dyDescent="0.35">
      <c r="A145" s="61">
        <v>70</v>
      </c>
      <c r="B145" s="62" t="s">
        <v>8</v>
      </c>
      <c r="C145" s="63">
        <v>172983</v>
      </c>
      <c r="D145" s="64" t="s">
        <v>572</v>
      </c>
      <c r="E145" s="51" t="str">
        <f>IF(VLOOKUP(A145,'חישוב בזב'!$H$2:$K$188,4,FALSE)=FALSE,"No","Yes")</f>
        <v>Yes</v>
      </c>
      <c r="F145" s="65" t="s">
        <v>764</v>
      </c>
      <c r="G145" s="66"/>
      <c r="H145" s="67">
        <v>73255</v>
      </c>
      <c r="I145" s="68">
        <v>73255</v>
      </c>
      <c r="J145" s="69">
        <v>0</v>
      </c>
      <c r="K145" s="70">
        <v>0</v>
      </c>
      <c r="L145" s="71">
        <v>0</v>
      </c>
      <c r="M145" s="72">
        <v>0</v>
      </c>
    </row>
    <row r="146" spans="1:13" ht="15" thickTop="1" thickBot="1" x14ac:dyDescent="0.35">
      <c r="A146" s="61">
        <v>70</v>
      </c>
      <c r="B146" s="62" t="s">
        <v>8</v>
      </c>
      <c r="C146" s="63">
        <v>172983</v>
      </c>
      <c r="D146" s="64" t="s">
        <v>525</v>
      </c>
      <c r="E146" s="51" t="str">
        <f>IF(VLOOKUP(A146,'חישוב בזב'!$H$2:$K$188,4,FALSE)=FALSE,"No","Yes")</f>
        <v>Yes</v>
      </c>
      <c r="F146" s="65" t="s">
        <v>765</v>
      </c>
      <c r="G146" s="66"/>
      <c r="H146" s="67">
        <v>73255</v>
      </c>
      <c r="I146" s="68">
        <v>73255</v>
      </c>
      <c r="J146" s="69">
        <v>0</v>
      </c>
      <c r="K146" s="70">
        <v>0</v>
      </c>
      <c r="L146" s="71">
        <v>0</v>
      </c>
      <c r="M146" s="72">
        <v>0</v>
      </c>
    </row>
    <row r="147" spans="1:13" ht="15" thickTop="1" thickBot="1" x14ac:dyDescent="0.35">
      <c r="A147" s="61">
        <v>70</v>
      </c>
      <c r="B147" s="62" t="s">
        <v>8</v>
      </c>
      <c r="C147" s="63">
        <v>172983</v>
      </c>
      <c r="D147" s="64" t="s">
        <v>503</v>
      </c>
      <c r="E147" s="51" t="str">
        <f>IF(VLOOKUP(A147,'חישוב בזב'!$H$2:$K$188,4,FALSE)=FALSE,"No","Yes")</f>
        <v>Yes</v>
      </c>
      <c r="F147" s="65" t="s">
        <v>766</v>
      </c>
      <c r="G147" s="66"/>
      <c r="H147" s="67">
        <v>73255</v>
      </c>
      <c r="I147" s="68">
        <v>73255</v>
      </c>
      <c r="J147" s="69">
        <v>0</v>
      </c>
      <c r="K147" s="70">
        <v>0</v>
      </c>
      <c r="L147" s="71">
        <v>0</v>
      </c>
      <c r="M147" s="72">
        <v>0</v>
      </c>
    </row>
    <row r="148" spans="1:13" ht="15" thickTop="1" thickBot="1" x14ac:dyDescent="0.35">
      <c r="A148" s="61">
        <v>70</v>
      </c>
      <c r="B148" s="62" t="s">
        <v>8</v>
      </c>
      <c r="C148" s="63">
        <v>172983</v>
      </c>
      <c r="D148" s="64" t="s">
        <v>767</v>
      </c>
      <c r="E148" s="51" t="str">
        <f>IF(VLOOKUP(A148,'חישוב בזב'!$H$2:$K$188,4,FALSE)=FALSE,"No","Yes")</f>
        <v>Yes</v>
      </c>
      <c r="F148" s="65" t="s">
        <v>768</v>
      </c>
      <c r="G148" s="66"/>
      <c r="H148" s="67">
        <v>73255</v>
      </c>
      <c r="I148" s="68">
        <v>73255</v>
      </c>
      <c r="J148" s="69">
        <v>0</v>
      </c>
      <c r="K148" s="70">
        <v>0</v>
      </c>
      <c r="L148" s="71">
        <v>0</v>
      </c>
      <c r="M148" s="72">
        <v>0</v>
      </c>
    </row>
    <row r="149" spans="1:13" ht="15" thickTop="1" thickBot="1" x14ac:dyDescent="0.35">
      <c r="A149" s="61">
        <v>70</v>
      </c>
      <c r="B149" s="62" t="s">
        <v>8</v>
      </c>
      <c r="C149" s="63">
        <v>172983</v>
      </c>
      <c r="D149" s="64" t="s">
        <v>544</v>
      </c>
      <c r="E149" s="51" t="str">
        <f>IF(VLOOKUP(A149,'חישוב בזב'!$H$2:$K$188,4,FALSE)=FALSE,"No","Yes")</f>
        <v>Yes</v>
      </c>
      <c r="F149" s="65" t="s">
        <v>769</v>
      </c>
      <c r="G149" s="66"/>
      <c r="H149" s="67">
        <v>73255</v>
      </c>
      <c r="I149" s="68">
        <v>73255</v>
      </c>
      <c r="J149" s="69">
        <v>0</v>
      </c>
      <c r="K149" s="70">
        <v>0</v>
      </c>
      <c r="L149" s="71">
        <v>0</v>
      </c>
      <c r="M149" s="72">
        <v>0</v>
      </c>
    </row>
    <row r="150" spans="1:13" ht="15" thickTop="1" thickBot="1" x14ac:dyDescent="0.35">
      <c r="A150" s="61">
        <v>70</v>
      </c>
      <c r="B150" s="62" t="s">
        <v>8</v>
      </c>
      <c r="C150" s="63">
        <v>172983</v>
      </c>
      <c r="D150" s="64" t="s">
        <v>770</v>
      </c>
      <c r="E150" s="51" t="str">
        <f>IF(VLOOKUP(A150,'חישוב בזב'!$H$2:$K$188,4,FALSE)=FALSE,"No","Yes")</f>
        <v>Yes</v>
      </c>
      <c r="F150" s="65" t="s">
        <v>771</v>
      </c>
      <c r="G150" s="66"/>
      <c r="H150" s="67">
        <v>73255</v>
      </c>
      <c r="I150" s="68">
        <v>73255</v>
      </c>
      <c r="J150" s="69">
        <v>0</v>
      </c>
      <c r="K150" s="70">
        <v>0</v>
      </c>
      <c r="L150" s="71">
        <v>0</v>
      </c>
      <c r="M150" s="72">
        <v>0</v>
      </c>
    </row>
    <row r="151" spans="1:13" ht="15" thickTop="1" thickBot="1" x14ac:dyDescent="0.35">
      <c r="A151" s="61">
        <v>70</v>
      </c>
      <c r="B151" s="62" t="s">
        <v>8</v>
      </c>
      <c r="C151" s="63">
        <v>172983</v>
      </c>
      <c r="D151" s="64" t="s">
        <v>772</v>
      </c>
      <c r="E151" s="51" t="str">
        <f>IF(VLOOKUP(A151,'חישוב בזב'!$H$2:$K$188,4,FALSE)=FALSE,"No","Yes")</f>
        <v>Yes</v>
      </c>
      <c r="F151" s="65" t="s">
        <v>773</v>
      </c>
      <c r="G151" s="66"/>
      <c r="H151" s="67">
        <v>73255</v>
      </c>
      <c r="I151" s="68">
        <v>73255</v>
      </c>
      <c r="J151" s="69">
        <v>0</v>
      </c>
      <c r="K151" s="70">
        <v>0</v>
      </c>
      <c r="L151" s="71">
        <v>0</v>
      </c>
      <c r="M151" s="72">
        <v>0</v>
      </c>
    </row>
    <row r="152" spans="1:13" ht="15" thickTop="1" thickBot="1" x14ac:dyDescent="0.35">
      <c r="A152" s="61">
        <v>7100</v>
      </c>
      <c r="B152" s="62" t="s">
        <v>9</v>
      </c>
      <c r="C152" s="63">
        <v>101550</v>
      </c>
      <c r="D152" s="64" t="s">
        <v>679</v>
      </c>
      <c r="E152" s="51" t="str">
        <f>IF(VLOOKUP(A152,'חישוב בזב'!$H$2:$K$188,4,FALSE)=FALSE,"No","Yes")</f>
        <v>Yes</v>
      </c>
      <c r="F152" s="65" t="s">
        <v>774</v>
      </c>
      <c r="G152" s="66" t="s">
        <v>775</v>
      </c>
      <c r="H152" s="67">
        <v>48578</v>
      </c>
      <c r="I152" s="68">
        <v>48578</v>
      </c>
      <c r="J152" s="69">
        <v>0.10259788381571905</v>
      </c>
      <c r="K152" s="70">
        <v>4984</v>
      </c>
      <c r="L152" s="71">
        <v>0.10259788381571905</v>
      </c>
      <c r="M152" s="72">
        <v>4984</v>
      </c>
    </row>
    <row r="153" spans="1:13" ht="15" thickTop="1" thickBot="1" x14ac:dyDescent="0.35">
      <c r="A153" s="61">
        <v>7100</v>
      </c>
      <c r="B153" s="62" t="s">
        <v>9</v>
      </c>
      <c r="C153" s="63">
        <v>101550</v>
      </c>
      <c r="D153" s="64" t="s">
        <v>546</v>
      </c>
      <c r="E153" s="51" t="str">
        <f>IF(VLOOKUP(A153,'חישוב בזב'!$H$2:$K$188,4,FALSE)=FALSE,"No","Yes")</f>
        <v>Yes</v>
      </c>
      <c r="F153" s="65" t="s">
        <v>776</v>
      </c>
      <c r="G153" s="66"/>
      <c r="H153" s="67">
        <v>48578</v>
      </c>
      <c r="I153" s="68">
        <v>48578</v>
      </c>
      <c r="J153" s="69">
        <v>0.10086870599860019</v>
      </c>
      <c r="K153" s="70">
        <v>4900</v>
      </c>
      <c r="L153" s="71">
        <v>0.10086870599860019</v>
      </c>
      <c r="M153" s="72">
        <v>4900</v>
      </c>
    </row>
    <row r="154" spans="1:13" ht="15" thickTop="1" thickBot="1" x14ac:dyDescent="0.35">
      <c r="A154" s="61">
        <v>7100</v>
      </c>
      <c r="B154" s="62" t="s">
        <v>9</v>
      </c>
      <c r="C154" s="63">
        <v>101550</v>
      </c>
      <c r="D154" s="64" t="s">
        <v>772</v>
      </c>
      <c r="E154" s="51" t="str">
        <f>IF(VLOOKUP(A154,'חישוב בזב'!$H$2:$K$188,4,FALSE)=FALSE,"No","Yes")</f>
        <v>Yes</v>
      </c>
      <c r="F154" s="65" t="s">
        <v>777</v>
      </c>
      <c r="G154" s="66"/>
      <c r="H154" s="67">
        <v>48578</v>
      </c>
      <c r="I154" s="68">
        <v>48578</v>
      </c>
      <c r="J154" s="69">
        <v>9.1461155255465443E-2</v>
      </c>
      <c r="K154" s="70">
        <v>4443</v>
      </c>
      <c r="L154" s="71">
        <v>9.1461155255465443E-2</v>
      </c>
      <c r="M154" s="72">
        <v>4443</v>
      </c>
    </row>
    <row r="155" spans="1:13" ht="15" thickTop="1" thickBot="1" x14ac:dyDescent="0.35">
      <c r="A155" s="61">
        <v>7100</v>
      </c>
      <c r="B155" s="62" t="s">
        <v>9</v>
      </c>
      <c r="C155" s="63">
        <v>101550</v>
      </c>
      <c r="D155" s="64" t="s">
        <v>567</v>
      </c>
      <c r="E155" s="51" t="str">
        <f>IF(VLOOKUP(A155,'חישוב בזב'!$H$2:$K$188,4,FALSE)=FALSE,"No","Yes")</f>
        <v>Yes</v>
      </c>
      <c r="F155" s="65" t="s">
        <v>778</v>
      </c>
      <c r="G155" s="66" t="s">
        <v>779</v>
      </c>
      <c r="H155" s="67">
        <v>48578</v>
      </c>
      <c r="I155" s="68">
        <v>48578</v>
      </c>
      <c r="J155" s="69">
        <v>7.0155214294536625E-2</v>
      </c>
      <c r="K155" s="70">
        <v>3408</v>
      </c>
      <c r="L155" s="71">
        <v>7.0155214294536625E-2</v>
      </c>
      <c r="M155" s="72">
        <v>3408</v>
      </c>
    </row>
    <row r="156" spans="1:13" ht="15" thickTop="1" thickBot="1" x14ac:dyDescent="0.35">
      <c r="A156" s="61">
        <v>7100</v>
      </c>
      <c r="B156" s="62" t="s">
        <v>9</v>
      </c>
      <c r="C156" s="63">
        <v>101550</v>
      </c>
      <c r="D156" s="64" t="s">
        <v>495</v>
      </c>
      <c r="E156" s="51" t="str">
        <f>IF(VLOOKUP(A156,'חישוב בזב'!$H$2:$K$188,4,FALSE)=FALSE,"No","Yes")</f>
        <v>Yes</v>
      </c>
      <c r="F156" s="65" t="s">
        <v>780</v>
      </c>
      <c r="G156" s="66"/>
      <c r="H156" s="67">
        <v>48578</v>
      </c>
      <c r="I156" s="68">
        <v>48578</v>
      </c>
      <c r="J156" s="69">
        <v>6.9475894437811353E-2</v>
      </c>
      <c r="K156" s="70">
        <v>3375</v>
      </c>
      <c r="L156" s="71">
        <v>6.9475894437811353E-2</v>
      </c>
      <c r="M156" s="72">
        <v>3375</v>
      </c>
    </row>
    <row r="157" spans="1:13" ht="15" thickTop="1" thickBot="1" x14ac:dyDescent="0.35">
      <c r="A157" s="61">
        <v>7100</v>
      </c>
      <c r="B157" s="62" t="s">
        <v>9</v>
      </c>
      <c r="C157" s="63">
        <v>101550</v>
      </c>
      <c r="D157" s="64" t="s">
        <v>581</v>
      </c>
      <c r="E157" s="51" t="str">
        <f>IF(VLOOKUP(A157,'חישוב בזב'!$H$2:$K$188,4,FALSE)=FALSE,"No","Yes")</f>
        <v>Yes</v>
      </c>
      <c r="F157" s="65" t="s">
        <v>781</v>
      </c>
      <c r="G157" s="66"/>
      <c r="H157" s="67">
        <v>48578</v>
      </c>
      <c r="I157" s="68">
        <v>48578</v>
      </c>
      <c r="J157" s="69">
        <v>6.1426983408127134E-2</v>
      </c>
      <c r="K157" s="70">
        <v>2984</v>
      </c>
      <c r="L157" s="71">
        <v>6.1426983408127134E-2</v>
      </c>
      <c r="M157" s="72">
        <v>2984</v>
      </c>
    </row>
    <row r="158" spans="1:13" ht="15" thickTop="1" thickBot="1" x14ac:dyDescent="0.35">
      <c r="A158" s="61">
        <v>7100</v>
      </c>
      <c r="B158" s="62" t="s">
        <v>9</v>
      </c>
      <c r="C158" s="63">
        <v>101550</v>
      </c>
      <c r="D158" s="64" t="s">
        <v>575</v>
      </c>
      <c r="E158" s="51" t="str">
        <f>IF(VLOOKUP(A158,'חישוב בזב'!$H$2:$K$188,4,FALSE)=FALSE,"No","Yes")</f>
        <v>Yes</v>
      </c>
      <c r="F158" s="65" t="s">
        <v>782</v>
      </c>
      <c r="G158" s="66"/>
      <c r="H158" s="67">
        <v>48578</v>
      </c>
      <c r="I158" s="68">
        <v>48578</v>
      </c>
      <c r="J158" s="69">
        <v>6.070649265099428E-2</v>
      </c>
      <c r="K158" s="70">
        <v>2949</v>
      </c>
      <c r="L158" s="71">
        <v>6.070649265099428E-2</v>
      </c>
      <c r="M158" s="72">
        <v>2949</v>
      </c>
    </row>
    <row r="159" spans="1:13" ht="15" thickTop="1" thickBot="1" x14ac:dyDescent="0.35">
      <c r="A159" s="61">
        <v>7100</v>
      </c>
      <c r="B159" s="62" t="s">
        <v>9</v>
      </c>
      <c r="C159" s="63">
        <v>101550</v>
      </c>
      <c r="D159" s="64" t="s">
        <v>749</v>
      </c>
      <c r="E159" s="51" t="str">
        <f>IF(VLOOKUP(A159,'חישוב בזב'!$H$2:$K$188,4,FALSE)=FALSE,"No","Yes")</f>
        <v>Yes</v>
      </c>
      <c r="F159" s="65" t="s">
        <v>783</v>
      </c>
      <c r="G159" s="66"/>
      <c r="H159" s="67">
        <v>48578</v>
      </c>
      <c r="I159" s="68">
        <v>48578</v>
      </c>
      <c r="J159" s="69">
        <v>4.6626044711597842E-2</v>
      </c>
      <c r="K159" s="70">
        <v>2265</v>
      </c>
      <c r="L159" s="71">
        <v>4.6626044711597842E-2</v>
      </c>
      <c r="M159" s="72">
        <v>2265</v>
      </c>
    </row>
    <row r="160" spans="1:13" ht="15" thickTop="1" thickBot="1" x14ac:dyDescent="0.35">
      <c r="A160" s="61">
        <v>7100</v>
      </c>
      <c r="B160" s="62" t="s">
        <v>9</v>
      </c>
      <c r="C160" s="63">
        <v>101550</v>
      </c>
      <c r="D160" s="64" t="s">
        <v>585</v>
      </c>
      <c r="E160" s="51" t="str">
        <f>IF(VLOOKUP(A160,'חישוב בזב'!$H$2:$K$188,4,FALSE)=FALSE,"No","Yes")</f>
        <v>Yes</v>
      </c>
      <c r="F160" s="65" t="s">
        <v>784</v>
      </c>
      <c r="G160" s="66"/>
      <c r="H160" s="67">
        <v>48578</v>
      </c>
      <c r="I160" s="68">
        <v>48578</v>
      </c>
      <c r="J160" s="69">
        <v>4.4793939643460005E-2</v>
      </c>
      <c r="K160" s="70">
        <v>2176</v>
      </c>
      <c r="L160" s="71">
        <v>4.4793939643460005E-2</v>
      </c>
      <c r="M160" s="72">
        <v>2176</v>
      </c>
    </row>
    <row r="161" spans="1:13" ht="15" thickTop="1" thickBot="1" x14ac:dyDescent="0.35">
      <c r="A161" s="61">
        <v>7100</v>
      </c>
      <c r="B161" s="62" t="s">
        <v>9</v>
      </c>
      <c r="C161" s="63">
        <v>101550</v>
      </c>
      <c r="D161" s="64" t="s">
        <v>684</v>
      </c>
      <c r="E161" s="51" t="str">
        <f>IF(VLOOKUP(A161,'חישוב בזב'!$H$2:$K$188,4,FALSE)=FALSE,"No","Yes")</f>
        <v>Yes</v>
      </c>
      <c r="F161" s="65" t="s">
        <v>785</v>
      </c>
      <c r="G161" s="66"/>
      <c r="H161" s="67">
        <v>48578</v>
      </c>
      <c r="I161" s="68">
        <v>48578</v>
      </c>
      <c r="J161" s="69">
        <v>4.3003005475729751E-2</v>
      </c>
      <c r="K161" s="70">
        <v>2089</v>
      </c>
      <c r="L161" s="71">
        <v>4.3003005475729751E-2</v>
      </c>
      <c r="M161" s="72">
        <v>2089</v>
      </c>
    </row>
    <row r="162" spans="1:13" ht="15" thickTop="1" thickBot="1" x14ac:dyDescent="0.35">
      <c r="A162" s="61">
        <v>7100</v>
      </c>
      <c r="B162" s="62" t="s">
        <v>9</v>
      </c>
      <c r="C162" s="63">
        <v>101550</v>
      </c>
      <c r="D162" s="64" t="s">
        <v>572</v>
      </c>
      <c r="E162" s="51" t="str">
        <f>IF(VLOOKUP(A162,'חישוב בזב'!$H$2:$K$188,4,FALSE)=FALSE,"No","Yes")</f>
        <v>Yes</v>
      </c>
      <c r="F162" s="65" t="s">
        <v>786</v>
      </c>
      <c r="G162" s="66"/>
      <c r="H162" s="67">
        <v>48578</v>
      </c>
      <c r="I162" s="68">
        <v>48578</v>
      </c>
      <c r="J162" s="69">
        <v>4.2714809172876608E-2</v>
      </c>
      <c r="K162" s="70">
        <v>2075</v>
      </c>
      <c r="L162" s="71">
        <v>4.2714809172876608E-2</v>
      </c>
      <c r="M162" s="72">
        <v>2075</v>
      </c>
    </row>
    <row r="163" spans="1:13" ht="15" thickTop="1" thickBot="1" x14ac:dyDescent="0.35">
      <c r="A163" s="61">
        <v>7100</v>
      </c>
      <c r="B163" s="62" t="s">
        <v>9</v>
      </c>
      <c r="C163" s="63">
        <v>101550</v>
      </c>
      <c r="D163" s="64" t="s">
        <v>633</v>
      </c>
      <c r="E163" s="51" t="str">
        <f>IF(VLOOKUP(A163,'חישוב בזב'!$H$2:$K$188,4,FALSE)=FALSE,"No","Yes")</f>
        <v>Yes</v>
      </c>
      <c r="F163" s="65" t="s">
        <v>787</v>
      </c>
      <c r="G163" s="66"/>
      <c r="H163" s="67">
        <v>48578</v>
      </c>
      <c r="I163" s="68">
        <v>48578</v>
      </c>
      <c r="J163" s="69">
        <v>4.2261929268393103E-2</v>
      </c>
      <c r="K163" s="70">
        <v>2053</v>
      </c>
      <c r="L163" s="71">
        <v>4.2261929268393103E-2</v>
      </c>
      <c r="M163" s="72">
        <v>2053</v>
      </c>
    </row>
    <row r="164" spans="1:13" ht="15" thickTop="1" thickBot="1" x14ac:dyDescent="0.35">
      <c r="A164" s="61">
        <v>7100</v>
      </c>
      <c r="B164" s="62" t="s">
        <v>9</v>
      </c>
      <c r="C164" s="63">
        <v>101550</v>
      </c>
      <c r="D164" s="64" t="s">
        <v>579</v>
      </c>
      <c r="E164" s="51" t="str">
        <f>IF(VLOOKUP(A164,'חישוב בזב'!$H$2:$K$188,4,FALSE)=FALSE,"No","Yes")</f>
        <v>Yes</v>
      </c>
      <c r="F164" s="65" t="s">
        <v>788</v>
      </c>
      <c r="G164" s="66"/>
      <c r="H164" s="67">
        <v>48578</v>
      </c>
      <c r="I164" s="68">
        <v>48578</v>
      </c>
      <c r="J164" s="69">
        <v>2.7831528675532135E-2</v>
      </c>
      <c r="K164" s="70">
        <v>1352</v>
      </c>
      <c r="L164" s="71">
        <v>2.7831528675532135E-2</v>
      </c>
      <c r="M164" s="72">
        <v>1352</v>
      </c>
    </row>
    <row r="165" spans="1:13" ht="15" thickTop="1" thickBot="1" x14ac:dyDescent="0.35">
      <c r="A165" s="61">
        <v>7100</v>
      </c>
      <c r="B165" s="62" t="s">
        <v>9</v>
      </c>
      <c r="C165" s="63">
        <v>101550</v>
      </c>
      <c r="D165" s="64" t="s">
        <v>533</v>
      </c>
      <c r="E165" s="51" t="str">
        <f>IF(VLOOKUP(A165,'חישוב בזב'!$H$2:$K$188,4,FALSE)=FALSE,"No","Yes")</f>
        <v>Yes</v>
      </c>
      <c r="F165" s="65" t="s">
        <v>789</v>
      </c>
      <c r="G165" s="66" t="s">
        <v>790</v>
      </c>
      <c r="H165" s="67">
        <v>48578</v>
      </c>
      <c r="I165" s="68">
        <v>48578</v>
      </c>
      <c r="J165" s="69">
        <v>2.7275721520029644E-2</v>
      </c>
      <c r="K165" s="70">
        <v>1325</v>
      </c>
      <c r="L165" s="71">
        <v>2.7275721520029644E-2</v>
      </c>
      <c r="M165" s="72">
        <v>1325</v>
      </c>
    </row>
    <row r="166" spans="1:13" ht="15" thickTop="1" thickBot="1" x14ac:dyDescent="0.35">
      <c r="A166" s="61">
        <v>7100</v>
      </c>
      <c r="B166" s="62" t="s">
        <v>9</v>
      </c>
      <c r="C166" s="63">
        <v>101550</v>
      </c>
      <c r="D166" s="64" t="s">
        <v>498</v>
      </c>
      <c r="E166" s="51" t="str">
        <f>IF(VLOOKUP(A166,'חישוב בזב'!$H$2:$K$188,4,FALSE)=FALSE,"No","Yes")</f>
        <v>Yes</v>
      </c>
      <c r="F166" s="65" t="s">
        <v>791</v>
      </c>
      <c r="G166" s="66"/>
      <c r="H166" s="67">
        <v>48578</v>
      </c>
      <c r="I166" s="68">
        <v>48578</v>
      </c>
      <c r="J166" s="69">
        <v>2.4558442093128578E-2</v>
      </c>
      <c r="K166" s="70">
        <v>1193</v>
      </c>
      <c r="L166" s="71">
        <v>2.4558442093128578E-2</v>
      </c>
      <c r="M166" s="72">
        <v>1193</v>
      </c>
    </row>
    <row r="167" spans="1:13" ht="15" thickTop="1" thickBot="1" x14ac:dyDescent="0.35">
      <c r="A167" s="61">
        <v>7100</v>
      </c>
      <c r="B167" s="62" t="s">
        <v>9</v>
      </c>
      <c r="C167" s="63">
        <v>101550</v>
      </c>
      <c r="D167" s="64" t="s">
        <v>548</v>
      </c>
      <c r="E167" s="51" t="str">
        <f>IF(VLOOKUP(A167,'חישוב בזב'!$H$2:$K$188,4,FALSE)=FALSE,"No","Yes")</f>
        <v>Yes</v>
      </c>
      <c r="F167" s="65" t="s">
        <v>792</v>
      </c>
      <c r="G167" s="66"/>
      <c r="H167" s="67">
        <v>48578</v>
      </c>
      <c r="I167" s="68">
        <v>48578</v>
      </c>
      <c r="J167" s="69">
        <v>2.4146733089052658E-2</v>
      </c>
      <c r="K167" s="70">
        <v>1173</v>
      </c>
      <c r="L167" s="71">
        <v>2.4146733089052658E-2</v>
      </c>
      <c r="M167" s="72">
        <v>1173</v>
      </c>
    </row>
    <row r="168" spans="1:13" ht="15" thickTop="1" thickBot="1" x14ac:dyDescent="0.35">
      <c r="A168" s="61">
        <v>7100</v>
      </c>
      <c r="B168" s="62" t="s">
        <v>9</v>
      </c>
      <c r="C168" s="63">
        <v>101550</v>
      </c>
      <c r="D168" s="64" t="s">
        <v>514</v>
      </c>
      <c r="E168" s="51" t="str">
        <f>IF(VLOOKUP(A168,'חישוב בזב'!$H$2:$K$188,4,FALSE)=FALSE,"No","Yes")</f>
        <v>Yes</v>
      </c>
      <c r="F168" s="65" t="s">
        <v>793</v>
      </c>
      <c r="G168" s="66"/>
      <c r="H168" s="67">
        <v>48578</v>
      </c>
      <c r="I168" s="68">
        <v>48578</v>
      </c>
      <c r="J168" s="69">
        <v>2.1779406315616121E-2</v>
      </c>
      <c r="K168" s="70">
        <v>1058</v>
      </c>
      <c r="L168" s="71">
        <v>2.1779406315616121E-2</v>
      </c>
      <c r="M168" s="72">
        <v>1058</v>
      </c>
    </row>
    <row r="169" spans="1:13" ht="15" thickTop="1" thickBot="1" x14ac:dyDescent="0.35">
      <c r="A169" s="61">
        <v>7100</v>
      </c>
      <c r="B169" s="62" t="s">
        <v>9</v>
      </c>
      <c r="C169" s="63">
        <v>101550</v>
      </c>
      <c r="D169" s="64" t="s">
        <v>794</v>
      </c>
      <c r="E169" s="51" t="str">
        <f>IF(VLOOKUP(A169,'חישוב בזב'!$H$2:$K$188,4,FALSE)=FALSE,"No","Yes")</f>
        <v>Yes</v>
      </c>
      <c r="F169" s="65" t="s">
        <v>795</v>
      </c>
      <c r="G169" s="66"/>
      <c r="H169" s="67">
        <v>48578</v>
      </c>
      <c r="I169" s="68">
        <v>48578</v>
      </c>
      <c r="J169" s="69">
        <v>1.9576763143809954E-2</v>
      </c>
      <c r="K169" s="70">
        <v>951</v>
      </c>
      <c r="L169" s="71">
        <v>1.9576763143809954E-2</v>
      </c>
      <c r="M169" s="72">
        <v>951</v>
      </c>
    </row>
    <row r="170" spans="1:13" ht="15" thickTop="1" thickBot="1" x14ac:dyDescent="0.35">
      <c r="A170" s="61">
        <v>7100</v>
      </c>
      <c r="B170" s="62" t="s">
        <v>9</v>
      </c>
      <c r="C170" s="63">
        <v>101550</v>
      </c>
      <c r="D170" s="64" t="s">
        <v>796</v>
      </c>
      <c r="E170" s="51" t="str">
        <f>IF(VLOOKUP(A170,'חישוב בזב'!$H$2:$K$188,4,FALSE)=FALSE,"No","Yes")</f>
        <v>Yes</v>
      </c>
      <c r="F170" s="65" t="s">
        <v>797</v>
      </c>
      <c r="G170" s="66"/>
      <c r="H170" s="67">
        <v>48578</v>
      </c>
      <c r="I170" s="68">
        <v>48578</v>
      </c>
      <c r="J170" s="69">
        <v>1.7353534521799992E-2</v>
      </c>
      <c r="K170" s="70">
        <v>843</v>
      </c>
      <c r="L170" s="71">
        <v>1.7353534521799992E-2</v>
      </c>
      <c r="M170" s="72">
        <v>843</v>
      </c>
    </row>
    <row r="171" spans="1:13" ht="15" thickTop="1" thickBot="1" x14ac:dyDescent="0.35">
      <c r="A171" s="61">
        <v>7100</v>
      </c>
      <c r="B171" s="62" t="s">
        <v>9</v>
      </c>
      <c r="C171" s="63">
        <v>101550</v>
      </c>
      <c r="D171" s="64" t="s">
        <v>798</v>
      </c>
      <c r="E171" s="51" t="str">
        <f>IF(VLOOKUP(A171,'חישוב בזב'!$H$2:$K$188,4,FALSE)=FALSE,"No","Yes")</f>
        <v>Yes</v>
      </c>
      <c r="F171" s="65" t="s">
        <v>799</v>
      </c>
      <c r="G171" s="66"/>
      <c r="H171" s="67">
        <v>48578</v>
      </c>
      <c r="I171" s="68">
        <v>48578</v>
      </c>
      <c r="J171" s="69">
        <v>1.4677425995306517E-2</v>
      </c>
      <c r="K171" s="70">
        <v>713</v>
      </c>
      <c r="L171" s="71">
        <v>1.4677425995306517E-2</v>
      </c>
      <c r="M171" s="72">
        <v>713</v>
      </c>
    </row>
    <row r="172" spans="1:13" ht="15" thickTop="1" thickBot="1" x14ac:dyDescent="0.35">
      <c r="A172" s="61">
        <v>7100</v>
      </c>
      <c r="B172" s="62" t="s">
        <v>9</v>
      </c>
      <c r="C172" s="63">
        <v>101550</v>
      </c>
      <c r="D172" s="64" t="s">
        <v>503</v>
      </c>
      <c r="E172" s="51" t="str">
        <f>IF(VLOOKUP(A172,'חישוב בזב'!$H$2:$K$188,4,FALSE)=FALSE,"No","Yes")</f>
        <v>Yes</v>
      </c>
      <c r="F172" s="65" t="s">
        <v>800</v>
      </c>
      <c r="G172" s="66" t="s">
        <v>801</v>
      </c>
      <c r="H172" s="67">
        <v>48578</v>
      </c>
      <c r="I172" s="68">
        <v>48578</v>
      </c>
      <c r="J172" s="69">
        <v>1.4162789740211618E-2</v>
      </c>
      <c r="K172" s="70">
        <v>688</v>
      </c>
      <c r="L172" s="71">
        <v>1.4162789740211618E-2</v>
      </c>
      <c r="M172" s="72">
        <v>688</v>
      </c>
    </row>
    <row r="173" spans="1:13" ht="15" thickTop="1" thickBot="1" x14ac:dyDescent="0.35">
      <c r="A173" s="61">
        <v>7100</v>
      </c>
      <c r="B173" s="62" t="s">
        <v>9</v>
      </c>
      <c r="C173" s="63">
        <v>101550</v>
      </c>
      <c r="D173" s="64" t="s">
        <v>802</v>
      </c>
      <c r="E173" s="51" t="str">
        <f>IF(VLOOKUP(A173,'חישוב בזב'!$H$2:$K$188,4,FALSE)=FALSE,"No","Yes")</f>
        <v>Yes</v>
      </c>
      <c r="F173" s="65" t="s">
        <v>803</v>
      </c>
      <c r="G173" s="66"/>
      <c r="H173" s="67">
        <v>48578</v>
      </c>
      <c r="I173" s="68">
        <v>48578</v>
      </c>
      <c r="J173" s="69">
        <v>1.2515953723907942E-2</v>
      </c>
      <c r="K173" s="70">
        <v>608</v>
      </c>
      <c r="L173" s="71">
        <v>1.2515953723907942E-2</v>
      </c>
      <c r="M173" s="72">
        <v>608</v>
      </c>
    </row>
    <row r="174" spans="1:13" ht="15" thickTop="1" thickBot="1" x14ac:dyDescent="0.35">
      <c r="A174" s="61">
        <v>7100</v>
      </c>
      <c r="B174" s="62" t="s">
        <v>9</v>
      </c>
      <c r="C174" s="63">
        <v>101550</v>
      </c>
      <c r="D174" s="64" t="s">
        <v>522</v>
      </c>
      <c r="E174" s="51" t="str">
        <f>IF(VLOOKUP(A174,'חישוב בזב'!$H$2:$K$188,4,FALSE)=FALSE,"No","Yes")</f>
        <v>Yes</v>
      </c>
      <c r="F174" s="65" t="s">
        <v>804</v>
      </c>
      <c r="G174" s="66"/>
      <c r="H174" s="67">
        <v>48578</v>
      </c>
      <c r="I174" s="68">
        <v>48578</v>
      </c>
      <c r="J174" s="69">
        <v>1.1486681213718144E-2</v>
      </c>
      <c r="K174" s="70">
        <v>558</v>
      </c>
      <c r="L174" s="71">
        <v>1.1486681213718144E-2</v>
      </c>
      <c r="M174" s="72">
        <v>558</v>
      </c>
    </row>
    <row r="175" spans="1:13" ht="15" thickTop="1" thickBot="1" x14ac:dyDescent="0.35">
      <c r="A175" s="61">
        <v>7100</v>
      </c>
      <c r="B175" s="62" t="s">
        <v>9</v>
      </c>
      <c r="C175" s="63">
        <v>101550</v>
      </c>
      <c r="D175" s="64" t="s">
        <v>805</v>
      </c>
      <c r="E175" s="51" t="str">
        <f>IF(VLOOKUP(A175,'חישוב בזב'!$H$2:$K$188,4,FALSE)=FALSE,"No","Yes")</f>
        <v>Yes</v>
      </c>
      <c r="F175" s="65" t="s">
        <v>806</v>
      </c>
      <c r="G175" s="66"/>
      <c r="H175" s="67">
        <v>48578</v>
      </c>
      <c r="I175" s="68">
        <v>48578</v>
      </c>
      <c r="J175" s="69">
        <v>8.542961834575322E-3</v>
      </c>
      <c r="K175" s="70">
        <v>415</v>
      </c>
      <c r="L175" s="71">
        <v>8.542961834575322E-3</v>
      </c>
      <c r="M175" s="72">
        <v>415</v>
      </c>
    </row>
    <row r="176" spans="1:13" ht="15" hidden="1" thickTop="1" thickBot="1" x14ac:dyDescent="0.35">
      <c r="A176" s="61">
        <v>2530</v>
      </c>
      <c r="B176" s="62" t="s">
        <v>807</v>
      </c>
      <c r="C176" s="63">
        <v>10449</v>
      </c>
      <c r="D176" s="64" t="s">
        <v>808</v>
      </c>
      <c r="E176" s="51" t="str">
        <f>IF(VLOOKUP(A176,'חישוב בזב'!$H$2:$K$188,4,FALSE)=FALSE,"No","Yes")</f>
        <v>No</v>
      </c>
      <c r="F176" s="65" t="s">
        <v>809</v>
      </c>
      <c r="G176" s="66" t="s">
        <v>810</v>
      </c>
      <c r="H176" s="67">
        <v>6733</v>
      </c>
      <c r="I176" s="68">
        <v>6733</v>
      </c>
      <c r="J176" s="69">
        <v>0.23748700430714392</v>
      </c>
      <c r="K176" s="70">
        <v>1599</v>
      </c>
      <c r="L176" s="71">
        <v>0.23748700430714392</v>
      </c>
      <c r="M176" s="72">
        <v>1599</v>
      </c>
    </row>
    <row r="177" spans="1:13" ht="15" hidden="1" thickTop="1" thickBot="1" x14ac:dyDescent="0.35">
      <c r="A177" s="61">
        <v>2530</v>
      </c>
      <c r="B177" s="62" t="s">
        <v>807</v>
      </c>
      <c r="C177" s="63">
        <v>10449</v>
      </c>
      <c r="D177" s="64" t="s">
        <v>611</v>
      </c>
      <c r="E177" s="51" t="str">
        <f>IF(VLOOKUP(A177,'חישוב בזב'!$H$2:$K$188,4,FALSE)=FALSE,"No","Yes")</f>
        <v>No</v>
      </c>
      <c r="F177" s="65" t="s">
        <v>811</v>
      </c>
      <c r="G177" s="66"/>
      <c r="H177" s="67">
        <v>6733</v>
      </c>
      <c r="I177" s="68">
        <v>6733</v>
      </c>
      <c r="J177" s="69">
        <v>0.21595128471706521</v>
      </c>
      <c r="K177" s="70">
        <v>1454</v>
      </c>
      <c r="L177" s="71">
        <v>0.21595128471706521</v>
      </c>
      <c r="M177" s="72">
        <v>1454</v>
      </c>
    </row>
    <row r="178" spans="1:13" ht="15" hidden="1" thickTop="1" thickBot="1" x14ac:dyDescent="0.35">
      <c r="A178" s="61">
        <v>2530</v>
      </c>
      <c r="B178" s="62" t="s">
        <v>807</v>
      </c>
      <c r="C178" s="63">
        <v>10449</v>
      </c>
      <c r="D178" s="64" t="s">
        <v>544</v>
      </c>
      <c r="E178" s="51" t="str">
        <f>IF(VLOOKUP(A178,'חישוב בזב'!$H$2:$K$188,4,FALSE)=FALSE,"No","Yes")</f>
        <v>No</v>
      </c>
      <c r="F178" s="65" t="s">
        <v>812</v>
      </c>
      <c r="G178" s="66" t="s">
        <v>813</v>
      </c>
      <c r="H178" s="67">
        <v>6733</v>
      </c>
      <c r="I178" s="68">
        <v>6733</v>
      </c>
      <c r="J178" s="69">
        <v>0.20585177484033862</v>
      </c>
      <c r="K178" s="70">
        <v>1386</v>
      </c>
      <c r="L178" s="71">
        <v>0.20585177484033862</v>
      </c>
      <c r="M178" s="72">
        <v>1386</v>
      </c>
    </row>
    <row r="179" spans="1:13" ht="15" hidden="1" thickTop="1" thickBot="1" x14ac:dyDescent="0.35">
      <c r="A179" s="61">
        <v>2530</v>
      </c>
      <c r="B179" s="62" t="s">
        <v>807</v>
      </c>
      <c r="C179" s="63">
        <v>10449</v>
      </c>
      <c r="D179" s="64" t="s">
        <v>814</v>
      </c>
      <c r="E179" s="51" t="str">
        <f>IF(VLOOKUP(A179,'חישוב בזב'!$H$2:$K$188,4,FALSE)=FALSE,"No","Yes")</f>
        <v>No</v>
      </c>
      <c r="F179" s="65" t="s">
        <v>815</v>
      </c>
      <c r="G179" s="66"/>
      <c r="H179" s="67">
        <v>6733</v>
      </c>
      <c r="I179" s="68">
        <v>6733</v>
      </c>
      <c r="J179" s="69">
        <v>0.1009950987672657</v>
      </c>
      <c r="K179" s="70">
        <v>680</v>
      </c>
      <c r="L179" s="71">
        <v>0.1009950987672657</v>
      </c>
      <c r="M179" s="72">
        <v>680</v>
      </c>
    </row>
    <row r="180" spans="1:13" ht="15" hidden="1" thickTop="1" thickBot="1" x14ac:dyDescent="0.35">
      <c r="A180" s="61">
        <v>2530</v>
      </c>
      <c r="B180" s="62" t="s">
        <v>807</v>
      </c>
      <c r="C180" s="63">
        <v>10449</v>
      </c>
      <c r="D180" s="64" t="s">
        <v>548</v>
      </c>
      <c r="E180" s="51" t="str">
        <f>IF(VLOOKUP(A180,'חישוב בזב'!$H$2:$K$188,4,FALSE)=FALSE,"No","Yes")</f>
        <v>No</v>
      </c>
      <c r="F180" s="65" t="s">
        <v>816</v>
      </c>
      <c r="G180" s="66"/>
      <c r="H180" s="67">
        <v>6733</v>
      </c>
      <c r="I180" s="68">
        <v>6733</v>
      </c>
      <c r="J180" s="69">
        <v>8.3469478687063711E-2</v>
      </c>
      <c r="K180" s="70">
        <v>562</v>
      </c>
      <c r="L180" s="71">
        <v>8.3469478687063711E-2</v>
      </c>
      <c r="M180" s="72">
        <v>562</v>
      </c>
    </row>
    <row r="181" spans="1:13" ht="15" hidden="1" thickTop="1" thickBot="1" x14ac:dyDescent="0.35">
      <c r="A181" s="61">
        <v>2530</v>
      </c>
      <c r="B181" s="62" t="s">
        <v>807</v>
      </c>
      <c r="C181" s="63">
        <v>10449</v>
      </c>
      <c r="D181" s="64" t="s">
        <v>817</v>
      </c>
      <c r="E181" s="51" t="str">
        <f>IF(VLOOKUP(A181,'חישוב בזב'!$H$2:$K$188,4,FALSE)=FALSE,"No","Yes")</f>
        <v>No</v>
      </c>
      <c r="F181" s="65" t="s">
        <v>818</v>
      </c>
      <c r="G181" s="66"/>
      <c r="H181" s="67">
        <v>6733</v>
      </c>
      <c r="I181" s="68">
        <v>6733</v>
      </c>
      <c r="J181" s="69">
        <v>5.8072181791177784E-2</v>
      </c>
      <c r="K181" s="70">
        <v>391</v>
      </c>
      <c r="L181" s="71">
        <v>5.8072181791177784E-2</v>
      </c>
      <c r="M181" s="72">
        <v>391</v>
      </c>
    </row>
    <row r="182" spans="1:13" ht="15" hidden="1" thickTop="1" thickBot="1" x14ac:dyDescent="0.35">
      <c r="A182" s="61">
        <v>2530</v>
      </c>
      <c r="B182" s="62" t="s">
        <v>807</v>
      </c>
      <c r="C182" s="63">
        <v>10449</v>
      </c>
      <c r="D182" s="64" t="s">
        <v>585</v>
      </c>
      <c r="E182" s="51" t="str">
        <f>IF(VLOOKUP(A182,'חישוב בזב'!$H$2:$K$188,4,FALSE)=FALSE,"No","Yes")</f>
        <v>No</v>
      </c>
      <c r="F182" s="65" t="s">
        <v>819</v>
      </c>
      <c r="G182" s="66"/>
      <c r="H182" s="67">
        <v>6733</v>
      </c>
      <c r="I182" s="68">
        <v>6733</v>
      </c>
      <c r="J182" s="69">
        <v>4.5596316649339073E-2</v>
      </c>
      <c r="K182" s="70">
        <v>307</v>
      </c>
      <c r="L182" s="71">
        <v>4.5596316649339073E-2</v>
      </c>
      <c r="M182" s="72">
        <v>307</v>
      </c>
    </row>
    <row r="183" spans="1:13" ht="15" hidden="1" thickTop="1" thickBot="1" x14ac:dyDescent="0.35">
      <c r="A183" s="61">
        <v>2530</v>
      </c>
      <c r="B183" s="62" t="s">
        <v>807</v>
      </c>
      <c r="C183" s="63">
        <v>10449</v>
      </c>
      <c r="D183" s="64" t="s">
        <v>820</v>
      </c>
      <c r="E183" s="51" t="str">
        <f>IF(VLOOKUP(A183,'חישוב בזב'!$H$2:$K$188,4,FALSE)=FALSE,"No","Yes")</f>
        <v>No</v>
      </c>
      <c r="F183" s="65" t="s">
        <v>821</v>
      </c>
      <c r="G183" s="66" t="s">
        <v>822</v>
      </c>
      <c r="H183" s="67">
        <v>6733</v>
      </c>
      <c r="I183" s="68">
        <v>6733</v>
      </c>
      <c r="J183" s="69">
        <v>3.9655428486558737E-2</v>
      </c>
      <c r="K183" s="70">
        <v>267</v>
      </c>
      <c r="L183" s="71">
        <v>3.9655428486558737E-2</v>
      </c>
      <c r="M183" s="72">
        <v>267</v>
      </c>
    </row>
    <row r="184" spans="1:13" ht="15" hidden="1" thickTop="1" thickBot="1" x14ac:dyDescent="0.35">
      <c r="A184" s="61">
        <v>2530</v>
      </c>
      <c r="B184" s="62" t="s">
        <v>807</v>
      </c>
      <c r="C184" s="63">
        <v>10449</v>
      </c>
      <c r="D184" s="64" t="s">
        <v>823</v>
      </c>
      <c r="E184" s="51" t="str">
        <f>IF(VLOOKUP(A184,'חישוב בזב'!$H$2:$K$188,4,FALSE)=FALSE,"No","Yes")</f>
        <v>No</v>
      </c>
      <c r="F184" s="65" t="s">
        <v>824</v>
      </c>
      <c r="G184" s="66"/>
      <c r="H184" s="67">
        <v>6733</v>
      </c>
      <c r="I184" s="68">
        <v>6733</v>
      </c>
      <c r="J184" s="69">
        <v>1.292143175404723E-2</v>
      </c>
      <c r="K184" s="70">
        <v>87</v>
      </c>
      <c r="L184" s="71">
        <v>1.292143175404723E-2</v>
      </c>
      <c r="M184" s="72">
        <v>87</v>
      </c>
    </row>
    <row r="185" spans="1:13" ht="15" hidden="1" thickTop="1" thickBot="1" x14ac:dyDescent="0.35">
      <c r="A185" s="61">
        <v>2530</v>
      </c>
      <c r="B185" s="62" t="s">
        <v>807</v>
      </c>
      <c r="C185" s="63">
        <v>10449</v>
      </c>
      <c r="D185" s="64" t="s">
        <v>825</v>
      </c>
      <c r="E185" s="51" t="str">
        <f>IF(VLOOKUP(A185,'חישוב בזב'!$H$2:$K$188,4,FALSE)=FALSE,"No","Yes")</f>
        <v>No</v>
      </c>
      <c r="F185" s="65" t="s">
        <v>826</v>
      </c>
      <c r="G185" s="66" t="s">
        <v>827</v>
      </c>
      <c r="H185" s="67">
        <v>6733</v>
      </c>
      <c r="I185" s="68">
        <v>6733</v>
      </c>
      <c r="J185" s="69">
        <v>0</v>
      </c>
      <c r="K185" s="70"/>
      <c r="L185" s="71">
        <v>0</v>
      </c>
      <c r="M185" s="72">
        <v>0</v>
      </c>
    </row>
    <row r="186" spans="1:13" ht="15" thickTop="1" thickBot="1" x14ac:dyDescent="0.35">
      <c r="A186" s="61">
        <v>9000</v>
      </c>
      <c r="B186" s="62" t="s">
        <v>10</v>
      </c>
      <c r="C186" s="63">
        <v>159762</v>
      </c>
      <c r="D186" s="64" t="s">
        <v>679</v>
      </c>
      <c r="E186" s="51" t="str">
        <f>IF(VLOOKUP(A186,'חישוב בזב'!$H$2:$K$188,4,FALSE)=FALSE,"No","Yes")</f>
        <v>Yes</v>
      </c>
      <c r="F186" s="65" t="s">
        <v>828</v>
      </c>
      <c r="G186" s="66" t="s">
        <v>829</v>
      </c>
      <c r="H186" s="67">
        <v>62877</v>
      </c>
      <c r="I186" s="68">
        <v>62877</v>
      </c>
      <c r="J186" s="69">
        <v>0.47683572689536713</v>
      </c>
      <c r="K186" s="70">
        <v>29982</v>
      </c>
      <c r="L186" s="71">
        <v>0.47683572689536713</v>
      </c>
      <c r="M186" s="72">
        <v>29982</v>
      </c>
    </row>
    <row r="187" spans="1:13" ht="15" thickTop="1" thickBot="1" x14ac:dyDescent="0.35">
      <c r="A187" s="61">
        <v>9000</v>
      </c>
      <c r="B187" s="62" t="s">
        <v>10</v>
      </c>
      <c r="C187" s="63">
        <v>159762</v>
      </c>
      <c r="D187" s="64" t="s">
        <v>581</v>
      </c>
      <c r="E187" s="51" t="str">
        <f>IF(VLOOKUP(A187,'חישוב בזב'!$H$2:$K$188,4,FALSE)=FALSE,"No","Yes")</f>
        <v>Yes</v>
      </c>
      <c r="F187" s="65" t="s">
        <v>830</v>
      </c>
      <c r="G187" s="66"/>
      <c r="H187" s="67">
        <v>62877</v>
      </c>
      <c r="I187" s="68">
        <v>62877</v>
      </c>
      <c r="J187" s="69">
        <v>0.10518949695437123</v>
      </c>
      <c r="K187" s="70">
        <v>6614</v>
      </c>
      <c r="L187" s="71">
        <v>0.10518949695437123</v>
      </c>
      <c r="M187" s="72">
        <v>6614</v>
      </c>
    </row>
    <row r="188" spans="1:13" ht="15" thickTop="1" thickBot="1" x14ac:dyDescent="0.35">
      <c r="A188" s="61">
        <v>9000</v>
      </c>
      <c r="B188" s="62" t="s">
        <v>10</v>
      </c>
      <c r="C188" s="63">
        <v>159762</v>
      </c>
      <c r="D188" s="64" t="s">
        <v>546</v>
      </c>
      <c r="E188" s="51" t="str">
        <f>IF(VLOOKUP(A188,'חישוב בזב'!$H$2:$K$188,4,FALSE)=FALSE,"No","Yes")</f>
        <v>Yes</v>
      </c>
      <c r="F188" s="65" t="s">
        <v>831</v>
      </c>
      <c r="G188" s="66"/>
      <c r="H188" s="67">
        <v>62877</v>
      </c>
      <c r="I188" s="68">
        <v>62877</v>
      </c>
      <c r="J188" s="69">
        <v>0.10240628528714793</v>
      </c>
      <c r="K188" s="70">
        <v>6439</v>
      </c>
      <c r="L188" s="71">
        <v>0.10240628528714793</v>
      </c>
      <c r="M188" s="72">
        <v>6439</v>
      </c>
    </row>
    <row r="189" spans="1:13" ht="15" thickTop="1" thickBot="1" x14ac:dyDescent="0.35">
      <c r="A189" s="61">
        <v>9000</v>
      </c>
      <c r="B189" s="62" t="s">
        <v>10</v>
      </c>
      <c r="C189" s="63">
        <v>159762</v>
      </c>
      <c r="D189" s="64" t="s">
        <v>548</v>
      </c>
      <c r="E189" s="51" t="str">
        <f>IF(VLOOKUP(A189,'חישוב בזב'!$H$2:$K$188,4,FALSE)=FALSE,"No","Yes")</f>
        <v>Yes</v>
      </c>
      <c r="F189" s="65" t="s">
        <v>832</v>
      </c>
      <c r="G189" s="66"/>
      <c r="H189" s="67">
        <v>62877</v>
      </c>
      <c r="I189" s="68">
        <v>62877</v>
      </c>
      <c r="J189" s="69">
        <v>6.5604275013120855E-2</v>
      </c>
      <c r="K189" s="70">
        <v>4125</v>
      </c>
      <c r="L189" s="71">
        <v>6.5604275013120855E-2</v>
      </c>
      <c r="M189" s="72">
        <v>4125</v>
      </c>
    </row>
    <row r="190" spans="1:13" ht="15" thickTop="1" thickBot="1" x14ac:dyDescent="0.35">
      <c r="A190" s="61">
        <v>9000</v>
      </c>
      <c r="B190" s="62" t="s">
        <v>10</v>
      </c>
      <c r="C190" s="63">
        <v>159762</v>
      </c>
      <c r="D190" s="64" t="s">
        <v>525</v>
      </c>
      <c r="E190" s="51" t="str">
        <f>IF(VLOOKUP(A190,'חישוב בזב'!$H$2:$K$188,4,FALSE)=FALSE,"No","Yes")</f>
        <v>Yes</v>
      </c>
      <c r="F190" s="65" t="s">
        <v>833</v>
      </c>
      <c r="G190" s="66"/>
      <c r="H190" s="67">
        <v>62877</v>
      </c>
      <c r="I190" s="68">
        <v>62877</v>
      </c>
      <c r="J190" s="69">
        <v>6.2566598279179986E-2</v>
      </c>
      <c r="K190" s="70">
        <v>3934</v>
      </c>
      <c r="L190" s="71">
        <v>6.2566598279179986E-2</v>
      </c>
      <c r="M190" s="72">
        <v>3934</v>
      </c>
    </row>
    <row r="191" spans="1:13" ht="15" thickTop="1" thickBot="1" x14ac:dyDescent="0.35">
      <c r="A191" s="61">
        <v>9000</v>
      </c>
      <c r="B191" s="62" t="s">
        <v>10</v>
      </c>
      <c r="C191" s="63">
        <v>159762</v>
      </c>
      <c r="D191" s="64" t="s">
        <v>739</v>
      </c>
      <c r="E191" s="51" t="str">
        <f>IF(VLOOKUP(A191,'חישוב בזב'!$H$2:$K$188,4,FALSE)=FALSE,"No","Yes")</f>
        <v>Yes</v>
      </c>
      <c r="F191" s="65" t="s">
        <v>834</v>
      </c>
      <c r="G191" s="66"/>
      <c r="H191" s="67">
        <v>62877</v>
      </c>
      <c r="I191" s="68">
        <v>62877</v>
      </c>
      <c r="J191" s="69">
        <v>5.9051799545143696E-2</v>
      </c>
      <c r="K191" s="70">
        <v>3713</v>
      </c>
      <c r="L191" s="71">
        <v>5.9051799545143696E-2</v>
      </c>
      <c r="M191" s="72">
        <v>3713</v>
      </c>
    </row>
    <row r="192" spans="1:13" ht="15" thickTop="1" thickBot="1" x14ac:dyDescent="0.35">
      <c r="A192" s="61">
        <v>9000</v>
      </c>
      <c r="B192" s="62" t="s">
        <v>10</v>
      </c>
      <c r="C192" s="63">
        <v>159762</v>
      </c>
      <c r="D192" s="64" t="s">
        <v>572</v>
      </c>
      <c r="E192" s="51" t="str">
        <f>IF(VLOOKUP(A192,'חישוב בזב'!$H$2:$K$188,4,FALSE)=FALSE,"No","Yes")</f>
        <v>Yes</v>
      </c>
      <c r="F192" s="65" t="s">
        <v>835</v>
      </c>
      <c r="G192" s="66"/>
      <c r="H192" s="67">
        <v>62877</v>
      </c>
      <c r="I192" s="68">
        <v>62877</v>
      </c>
      <c r="J192" s="69">
        <v>3.1171970672901061E-2</v>
      </c>
      <c r="K192" s="70">
        <v>1960</v>
      </c>
      <c r="L192" s="71">
        <v>3.1171970672901061E-2</v>
      </c>
      <c r="M192" s="72">
        <v>1960</v>
      </c>
    </row>
    <row r="193" spans="1:13" ht="15" thickTop="1" thickBot="1" x14ac:dyDescent="0.35">
      <c r="A193" s="61">
        <v>9000</v>
      </c>
      <c r="B193" s="62" t="s">
        <v>10</v>
      </c>
      <c r="C193" s="63">
        <v>159762</v>
      </c>
      <c r="D193" s="64" t="s">
        <v>567</v>
      </c>
      <c r="E193" s="51" t="str">
        <f>IF(VLOOKUP(A193,'חישוב בזב'!$H$2:$K$188,4,FALSE)=FALSE,"No","Yes")</f>
        <v>Yes</v>
      </c>
      <c r="F193" s="65" t="s">
        <v>836</v>
      </c>
      <c r="G193" s="66"/>
      <c r="H193" s="67">
        <v>62877</v>
      </c>
      <c r="I193" s="68">
        <v>62877</v>
      </c>
      <c r="J193" s="69">
        <v>2.417418133816817E-2</v>
      </c>
      <c r="K193" s="70">
        <v>1520</v>
      </c>
      <c r="L193" s="71">
        <v>2.417418133816817E-2</v>
      </c>
      <c r="M193" s="72">
        <v>1520</v>
      </c>
    </row>
    <row r="194" spans="1:13" ht="15" thickTop="1" thickBot="1" x14ac:dyDescent="0.35">
      <c r="A194" s="61">
        <v>9000</v>
      </c>
      <c r="B194" s="62" t="s">
        <v>10</v>
      </c>
      <c r="C194" s="63">
        <v>159762</v>
      </c>
      <c r="D194" s="64" t="s">
        <v>579</v>
      </c>
      <c r="E194" s="51" t="str">
        <f>IF(VLOOKUP(A194,'חישוב בזב'!$H$2:$K$188,4,FALSE)=FALSE,"No","Yes")</f>
        <v>Yes</v>
      </c>
      <c r="F194" s="65" t="s">
        <v>837</v>
      </c>
      <c r="G194" s="66" t="s">
        <v>838</v>
      </c>
      <c r="H194" s="67">
        <v>62877</v>
      </c>
      <c r="I194" s="68">
        <v>62877</v>
      </c>
      <c r="J194" s="69">
        <v>1.7876170936908568E-2</v>
      </c>
      <c r="K194" s="70">
        <v>1124</v>
      </c>
      <c r="L194" s="71">
        <v>1.7876170936908568E-2</v>
      </c>
      <c r="M194" s="72">
        <v>1124</v>
      </c>
    </row>
    <row r="195" spans="1:13" ht="15" thickTop="1" thickBot="1" x14ac:dyDescent="0.35">
      <c r="A195" s="61">
        <v>9000</v>
      </c>
      <c r="B195" s="62" t="s">
        <v>10</v>
      </c>
      <c r="C195" s="63">
        <v>159762</v>
      </c>
      <c r="D195" s="64" t="s">
        <v>730</v>
      </c>
      <c r="E195" s="51" t="str">
        <f>IF(VLOOKUP(A195,'חישוב בזב'!$H$2:$K$188,4,FALSE)=FALSE,"No","Yes")</f>
        <v>Yes</v>
      </c>
      <c r="F195" s="65" t="s">
        <v>839</v>
      </c>
      <c r="G195" s="66"/>
      <c r="H195" s="67">
        <v>62877</v>
      </c>
      <c r="I195" s="68">
        <v>62877</v>
      </c>
      <c r="J195" s="69">
        <v>1.5077055203015411E-2</v>
      </c>
      <c r="K195" s="70">
        <v>948</v>
      </c>
      <c r="L195" s="71">
        <v>1.5077055203015411E-2</v>
      </c>
      <c r="M195" s="72">
        <v>948</v>
      </c>
    </row>
    <row r="196" spans="1:13" ht="15" thickTop="1" thickBot="1" x14ac:dyDescent="0.35">
      <c r="A196" s="61">
        <v>9000</v>
      </c>
      <c r="B196" s="62" t="s">
        <v>10</v>
      </c>
      <c r="C196" s="63">
        <v>159762</v>
      </c>
      <c r="D196" s="64" t="s">
        <v>840</v>
      </c>
      <c r="E196" s="51" t="str">
        <f>IF(VLOOKUP(A196,'חישוב בזב'!$H$2:$K$188,4,FALSE)=FALSE,"No","Yes")</f>
        <v>Yes</v>
      </c>
      <c r="F196" s="65" t="s">
        <v>841</v>
      </c>
      <c r="G196" s="66"/>
      <c r="H196" s="67">
        <v>62877</v>
      </c>
      <c r="I196" s="68">
        <v>62877</v>
      </c>
      <c r="J196" s="69">
        <v>1.5077055203015411E-2</v>
      </c>
      <c r="K196" s="70">
        <v>948</v>
      </c>
      <c r="L196" s="71">
        <v>1.5077055203015411E-2</v>
      </c>
      <c r="M196" s="72">
        <v>948</v>
      </c>
    </row>
    <row r="197" spans="1:13" ht="15" thickTop="1" thickBot="1" x14ac:dyDescent="0.35">
      <c r="A197" s="61">
        <v>9000</v>
      </c>
      <c r="B197" s="62" t="s">
        <v>10</v>
      </c>
      <c r="C197" s="63">
        <v>159762</v>
      </c>
      <c r="D197" s="64" t="s">
        <v>802</v>
      </c>
      <c r="E197" s="51" t="str">
        <f>IF(VLOOKUP(A197,'חישוב בזב'!$H$2:$K$188,4,FALSE)=FALSE,"No","Yes")</f>
        <v>Yes</v>
      </c>
      <c r="F197" s="65" t="s">
        <v>842</v>
      </c>
      <c r="G197" s="66"/>
      <c r="H197" s="67">
        <v>62877</v>
      </c>
      <c r="I197" s="68">
        <v>62877</v>
      </c>
      <c r="J197" s="69">
        <v>1.3343511936002035E-2</v>
      </c>
      <c r="K197" s="70">
        <v>839</v>
      </c>
      <c r="L197" s="71">
        <v>1.3343511936002035E-2</v>
      </c>
      <c r="M197" s="72">
        <v>839</v>
      </c>
    </row>
    <row r="198" spans="1:13" ht="15" thickTop="1" thickBot="1" x14ac:dyDescent="0.35">
      <c r="A198" s="61">
        <v>9000</v>
      </c>
      <c r="B198" s="62" t="s">
        <v>10</v>
      </c>
      <c r="C198" s="63">
        <v>159762</v>
      </c>
      <c r="D198" s="64" t="s">
        <v>684</v>
      </c>
      <c r="E198" s="51" t="str">
        <f>IF(VLOOKUP(A198,'חישוב בזב'!$H$2:$K$188,4,FALSE)=FALSE,"No","Yes")</f>
        <v>Yes</v>
      </c>
      <c r="F198" s="65" t="s">
        <v>843</v>
      </c>
      <c r="G198" s="66"/>
      <c r="H198" s="67">
        <v>62877</v>
      </c>
      <c r="I198" s="68">
        <v>62877</v>
      </c>
      <c r="J198" s="69">
        <v>7.522623534837858E-3</v>
      </c>
      <c r="K198" s="70">
        <v>473</v>
      </c>
      <c r="L198" s="71">
        <v>7.522623534837858E-3</v>
      </c>
      <c r="M198" s="72">
        <v>473</v>
      </c>
    </row>
    <row r="199" spans="1:13" ht="15" thickTop="1" thickBot="1" x14ac:dyDescent="0.35">
      <c r="A199" s="61">
        <v>9000</v>
      </c>
      <c r="B199" s="62" t="s">
        <v>10</v>
      </c>
      <c r="C199" s="63">
        <v>159762</v>
      </c>
      <c r="D199" s="64" t="s">
        <v>757</v>
      </c>
      <c r="E199" s="51" t="str">
        <f>IF(VLOOKUP(A199,'חישוב בזב'!$H$2:$K$188,4,FALSE)=FALSE,"No","Yes")</f>
        <v>Yes</v>
      </c>
      <c r="F199" s="65" t="s">
        <v>844</v>
      </c>
      <c r="G199" s="66"/>
      <c r="H199" s="67">
        <v>62877</v>
      </c>
      <c r="I199" s="68">
        <v>62877</v>
      </c>
      <c r="J199" s="69">
        <v>4.1032492008206498E-3</v>
      </c>
      <c r="K199" s="70">
        <v>258</v>
      </c>
      <c r="L199" s="71">
        <v>4.1032492008206498E-3</v>
      </c>
      <c r="M199" s="72">
        <v>258</v>
      </c>
    </row>
    <row r="200" spans="1:13" ht="15" hidden="1" thickTop="1" thickBot="1" x14ac:dyDescent="0.35">
      <c r="A200" s="61">
        <v>482</v>
      </c>
      <c r="B200" s="62" t="s">
        <v>845</v>
      </c>
      <c r="C200" s="63">
        <v>5511</v>
      </c>
      <c r="D200" s="64" t="s">
        <v>583</v>
      </c>
      <c r="E200" s="51" t="str">
        <f>IF(VLOOKUP(A200,'חישוב בזב'!$H$2:$K$188,4,FALSE)=FALSE,"No","Yes")</f>
        <v>No</v>
      </c>
      <c r="F200" s="65" t="s">
        <v>536</v>
      </c>
      <c r="G200" s="66"/>
      <c r="H200" s="67">
        <v>4816</v>
      </c>
      <c r="I200" s="68">
        <v>4816</v>
      </c>
      <c r="J200" s="69">
        <v>0.13558970099667775</v>
      </c>
      <c r="K200" s="70">
        <v>653</v>
      </c>
      <c r="L200" s="71">
        <v>0.13558970099667775</v>
      </c>
      <c r="M200" s="72">
        <v>653</v>
      </c>
    </row>
    <row r="201" spans="1:13" ht="15" hidden="1" thickTop="1" thickBot="1" x14ac:dyDescent="0.35">
      <c r="A201" s="61">
        <v>482</v>
      </c>
      <c r="B201" s="62" t="s">
        <v>845</v>
      </c>
      <c r="C201" s="63">
        <v>5511</v>
      </c>
      <c r="D201" s="64" t="s">
        <v>525</v>
      </c>
      <c r="E201" s="51" t="str">
        <f>IF(VLOOKUP(A201,'חישוב בזב'!$H$2:$K$188,4,FALSE)=FALSE,"No","Yes")</f>
        <v>No</v>
      </c>
      <c r="F201" s="65" t="s">
        <v>846</v>
      </c>
      <c r="G201" s="66"/>
      <c r="H201" s="67">
        <v>4816</v>
      </c>
      <c r="I201" s="68">
        <v>4816</v>
      </c>
      <c r="J201" s="69">
        <v>0.12749169435215946</v>
      </c>
      <c r="K201" s="70">
        <v>614</v>
      </c>
      <c r="L201" s="71">
        <v>0.12749169435215946</v>
      </c>
      <c r="M201" s="72">
        <v>614</v>
      </c>
    </row>
    <row r="202" spans="1:13" ht="15" hidden="1" thickTop="1" thickBot="1" x14ac:dyDescent="0.35">
      <c r="A202" s="61">
        <v>482</v>
      </c>
      <c r="B202" s="62" t="s">
        <v>845</v>
      </c>
      <c r="C202" s="63">
        <v>5511</v>
      </c>
      <c r="D202" s="64" t="s">
        <v>522</v>
      </c>
      <c r="E202" s="51" t="str">
        <f>IF(VLOOKUP(A202,'חישוב בזב'!$H$2:$K$188,4,FALSE)=FALSE,"No","Yes")</f>
        <v>No</v>
      </c>
      <c r="F202" s="65" t="s">
        <v>847</v>
      </c>
      <c r="G202" s="66"/>
      <c r="H202" s="67">
        <v>4816</v>
      </c>
      <c r="I202" s="68">
        <v>4816</v>
      </c>
      <c r="J202" s="69">
        <v>0.11877076411960133</v>
      </c>
      <c r="K202" s="70">
        <v>572</v>
      </c>
      <c r="L202" s="71">
        <v>0.11877076411960133</v>
      </c>
      <c r="M202" s="72">
        <v>572</v>
      </c>
    </row>
    <row r="203" spans="1:13" ht="15" hidden="1" thickTop="1" thickBot="1" x14ac:dyDescent="0.35">
      <c r="A203" s="61">
        <v>482</v>
      </c>
      <c r="B203" s="62" t="s">
        <v>845</v>
      </c>
      <c r="C203" s="63">
        <v>5511</v>
      </c>
      <c r="D203" s="64" t="s">
        <v>520</v>
      </c>
      <c r="E203" s="51" t="str">
        <f>IF(VLOOKUP(A203,'חישוב בזב'!$H$2:$K$188,4,FALSE)=FALSE,"No","Yes")</f>
        <v>No</v>
      </c>
      <c r="F203" s="65" t="s">
        <v>848</v>
      </c>
      <c r="G203" s="66"/>
      <c r="H203" s="67">
        <v>4816</v>
      </c>
      <c r="I203" s="68">
        <v>4816</v>
      </c>
      <c r="J203" s="69">
        <v>0.10319767441860465</v>
      </c>
      <c r="K203" s="70">
        <v>497</v>
      </c>
      <c r="L203" s="71">
        <v>0.10319767441860465</v>
      </c>
      <c r="M203" s="72">
        <v>497</v>
      </c>
    </row>
    <row r="204" spans="1:13" ht="15" hidden="1" thickTop="1" thickBot="1" x14ac:dyDescent="0.35">
      <c r="A204" s="61">
        <v>482</v>
      </c>
      <c r="B204" s="62" t="s">
        <v>845</v>
      </c>
      <c r="C204" s="63">
        <v>5511</v>
      </c>
      <c r="D204" s="64" t="s">
        <v>679</v>
      </c>
      <c r="E204" s="51" t="str">
        <f>IF(VLOOKUP(A204,'חישוב בזב'!$H$2:$K$188,4,FALSE)=FALSE,"No","Yes")</f>
        <v>No</v>
      </c>
      <c r="F204" s="65" t="s">
        <v>849</v>
      </c>
      <c r="G204" s="66"/>
      <c r="H204" s="67">
        <v>4816</v>
      </c>
      <c r="I204" s="68">
        <v>4816</v>
      </c>
      <c r="J204" s="69">
        <v>0.10174418604651163</v>
      </c>
      <c r="K204" s="70">
        <v>490</v>
      </c>
      <c r="L204" s="71">
        <v>0.10174418604651163</v>
      </c>
      <c r="M204" s="72">
        <v>490</v>
      </c>
    </row>
    <row r="205" spans="1:13" ht="15" hidden="1" thickTop="1" thickBot="1" x14ac:dyDescent="0.35">
      <c r="A205" s="61">
        <v>482</v>
      </c>
      <c r="B205" s="62" t="s">
        <v>845</v>
      </c>
      <c r="C205" s="63">
        <v>5511</v>
      </c>
      <c r="D205" s="64" t="s">
        <v>598</v>
      </c>
      <c r="E205" s="51" t="str">
        <f>IF(VLOOKUP(A205,'חישוב בזב'!$H$2:$K$188,4,FALSE)=FALSE,"No","Yes")</f>
        <v>No</v>
      </c>
      <c r="F205" s="65" t="s">
        <v>850</v>
      </c>
      <c r="G205" s="66" t="s">
        <v>851</v>
      </c>
      <c r="H205" s="67">
        <v>4816</v>
      </c>
      <c r="I205" s="68">
        <v>4816</v>
      </c>
      <c r="J205" s="69">
        <v>9.634551495016612E-2</v>
      </c>
      <c r="K205" s="70">
        <v>464</v>
      </c>
      <c r="L205" s="71">
        <v>9.634551495016612E-2</v>
      </c>
      <c r="M205" s="72">
        <v>464.00000000000006</v>
      </c>
    </row>
    <row r="206" spans="1:13" ht="15" hidden="1" thickTop="1" thickBot="1" x14ac:dyDescent="0.35">
      <c r="A206" s="61">
        <v>482</v>
      </c>
      <c r="B206" s="62" t="s">
        <v>845</v>
      </c>
      <c r="C206" s="63">
        <v>5511</v>
      </c>
      <c r="D206" s="64" t="s">
        <v>508</v>
      </c>
      <c r="E206" s="51" t="str">
        <f>IF(VLOOKUP(A206,'חישוב בזב'!$H$2:$K$188,4,FALSE)=FALSE,"No","Yes")</f>
        <v>No</v>
      </c>
      <c r="F206" s="65" t="s">
        <v>852</v>
      </c>
      <c r="G206" s="66"/>
      <c r="H206" s="67">
        <v>4816</v>
      </c>
      <c r="I206" s="68">
        <v>4816</v>
      </c>
      <c r="J206" s="69">
        <v>9.4684385382059796E-2</v>
      </c>
      <c r="K206" s="70">
        <v>456</v>
      </c>
      <c r="L206" s="71">
        <v>9.4684385382059796E-2</v>
      </c>
      <c r="M206" s="72">
        <v>456</v>
      </c>
    </row>
    <row r="207" spans="1:13" ht="15" hidden="1" thickTop="1" thickBot="1" x14ac:dyDescent="0.35">
      <c r="A207" s="61">
        <v>482</v>
      </c>
      <c r="B207" s="62" t="s">
        <v>845</v>
      </c>
      <c r="C207" s="63">
        <v>5511</v>
      </c>
      <c r="D207" s="64" t="s">
        <v>495</v>
      </c>
      <c r="E207" s="51" t="str">
        <f>IF(VLOOKUP(A207,'חישוב בזב'!$H$2:$K$188,4,FALSE)=FALSE,"No","Yes")</f>
        <v>No</v>
      </c>
      <c r="F207" s="65" t="s">
        <v>853</v>
      </c>
      <c r="G207" s="66"/>
      <c r="H207" s="67">
        <v>4816</v>
      </c>
      <c r="I207" s="68">
        <v>4816</v>
      </c>
      <c r="J207" s="69">
        <v>7.7865448504983392E-2</v>
      </c>
      <c r="K207" s="70">
        <v>375</v>
      </c>
      <c r="L207" s="71">
        <v>7.7865448504983392E-2</v>
      </c>
      <c r="M207" s="72">
        <v>375</v>
      </c>
    </row>
    <row r="208" spans="1:13" ht="15" hidden="1" thickTop="1" thickBot="1" x14ac:dyDescent="0.35">
      <c r="A208" s="61">
        <v>482</v>
      </c>
      <c r="B208" s="62" t="s">
        <v>845</v>
      </c>
      <c r="C208" s="63">
        <v>5511</v>
      </c>
      <c r="D208" s="64" t="s">
        <v>585</v>
      </c>
      <c r="E208" s="51" t="str">
        <f>IF(VLOOKUP(A208,'חישוב בזב'!$H$2:$K$188,4,FALSE)=FALSE,"No","Yes")</f>
        <v>No</v>
      </c>
      <c r="F208" s="65" t="s">
        <v>565</v>
      </c>
      <c r="G208" s="66"/>
      <c r="H208" s="67">
        <v>4816</v>
      </c>
      <c r="I208" s="68">
        <v>4816</v>
      </c>
      <c r="J208" s="69">
        <v>7.4750830564784057E-2</v>
      </c>
      <c r="K208" s="70">
        <v>360</v>
      </c>
      <c r="L208" s="71">
        <v>7.4750830564784057E-2</v>
      </c>
      <c r="M208" s="72">
        <v>360</v>
      </c>
    </row>
    <row r="209" spans="1:13" ht="15" hidden="1" thickTop="1" thickBot="1" x14ac:dyDescent="0.35">
      <c r="A209" s="61">
        <v>482</v>
      </c>
      <c r="B209" s="62" t="s">
        <v>845</v>
      </c>
      <c r="C209" s="63">
        <v>5511</v>
      </c>
      <c r="D209" s="64" t="s">
        <v>825</v>
      </c>
      <c r="E209" s="51" t="str">
        <f>IF(VLOOKUP(A209,'חישוב בזב'!$H$2:$K$188,4,FALSE)=FALSE,"No","Yes")</f>
        <v>No</v>
      </c>
      <c r="F209" s="65" t="s">
        <v>854</v>
      </c>
      <c r="G209" s="66"/>
      <c r="H209" s="67">
        <v>4816</v>
      </c>
      <c r="I209" s="68">
        <v>4816</v>
      </c>
      <c r="J209" s="69">
        <v>6.4161129568106309E-2</v>
      </c>
      <c r="K209" s="70">
        <v>309</v>
      </c>
      <c r="L209" s="71">
        <v>6.4161129568106309E-2</v>
      </c>
      <c r="M209" s="72">
        <v>309</v>
      </c>
    </row>
    <row r="210" spans="1:13" ht="15" hidden="1" thickTop="1" thickBot="1" x14ac:dyDescent="0.35">
      <c r="A210" s="61">
        <v>482</v>
      </c>
      <c r="B210" s="62" t="s">
        <v>845</v>
      </c>
      <c r="C210" s="63">
        <v>5511</v>
      </c>
      <c r="D210" s="64" t="s">
        <v>501</v>
      </c>
      <c r="E210" s="51" t="str">
        <f>IF(VLOOKUP(A210,'חישוב בזב'!$H$2:$K$188,4,FALSE)=FALSE,"No","Yes")</f>
        <v>No</v>
      </c>
      <c r="F210" s="65" t="s">
        <v>855</v>
      </c>
      <c r="G210" s="66" t="s">
        <v>856</v>
      </c>
      <c r="H210" s="67">
        <v>4816</v>
      </c>
      <c r="I210" s="68">
        <v>4816</v>
      </c>
      <c r="J210" s="69">
        <v>2.0764119601328905E-3</v>
      </c>
      <c r="K210" s="70">
        <v>10</v>
      </c>
      <c r="L210" s="71">
        <v>2.0764119601328905E-3</v>
      </c>
      <c r="M210" s="72">
        <v>10</v>
      </c>
    </row>
    <row r="211" spans="1:13" ht="15" hidden="1" thickTop="1" thickBot="1" x14ac:dyDescent="0.35">
      <c r="A211" s="61">
        <v>482</v>
      </c>
      <c r="B211" s="62" t="s">
        <v>845</v>
      </c>
      <c r="C211" s="63">
        <v>5511</v>
      </c>
      <c r="D211" s="64" t="s">
        <v>857</v>
      </c>
      <c r="E211" s="51" t="str">
        <f>IF(VLOOKUP(A211,'חישוב בזב'!$H$2:$K$188,4,FALSE)=FALSE,"No","Yes")</f>
        <v>No</v>
      </c>
      <c r="F211" s="65" t="s">
        <v>858</v>
      </c>
      <c r="G211" s="66" t="s">
        <v>859</v>
      </c>
      <c r="H211" s="67">
        <v>4816</v>
      </c>
      <c r="I211" s="68">
        <v>4816</v>
      </c>
      <c r="J211" s="69">
        <v>1.2458471760797341E-3</v>
      </c>
      <c r="K211" s="70">
        <v>6</v>
      </c>
      <c r="L211" s="71">
        <v>1.2458471760797341E-3</v>
      </c>
      <c r="M211" s="72">
        <v>6</v>
      </c>
    </row>
    <row r="212" spans="1:13" ht="15" hidden="1" thickTop="1" thickBot="1" x14ac:dyDescent="0.35">
      <c r="A212" s="61">
        <v>482</v>
      </c>
      <c r="B212" s="62" t="s">
        <v>845</v>
      </c>
      <c r="C212" s="63">
        <v>5511</v>
      </c>
      <c r="D212" s="64" t="s">
        <v>860</v>
      </c>
      <c r="E212" s="51" t="str">
        <f>IF(VLOOKUP(A212,'חישוב בזב'!$H$2:$K$188,4,FALSE)=FALSE,"No","Yes")</f>
        <v>No</v>
      </c>
      <c r="F212" s="65" t="s">
        <v>861</v>
      </c>
      <c r="G212" s="66" t="s">
        <v>862</v>
      </c>
      <c r="H212" s="67">
        <v>4816</v>
      </c>
      <c r="I212" s="68">
        <v>4816</v>
      </c>
      <c r="J212" s="69">
        <v>1.2458471760797341E-3</v>
      </c>
      <c r="K212" s="70">
        <v>6</v>
      </c>
      <c r="L212" s="71">
        <v>1.2458471760797341E-3</v>
      </c>
      <c r="M212" s="72">
        <v>6</v>
      </c>
    </row>
    <row r="213" spans="1:13" ht="15" hidden="1" thickTop="1" thickBot="1" x14ac:dyDescent="0.35">
      <c r="A213" s="61">
        <v>482</v>
      </c>
      <c r="B213" s="62" t="s">
        <v>845</v>
      </c>
      <c r="C213" s="63">
        <v>5511</v>
      </c>
      <c r="D213" s="64" t="s">
        <v>533</v>
      </c>
      <c r="E213" s="51" t="str">
        <f>IF(VLOOKUP(A213,'חישוב בזב'!$H$2:$K$188,4,FALSE)=FALSE,"No","Yes")</f>
        <v>No</v>
      </c>
      <c r="F213" s="65" t="s">
        <v>863</v>
      </c>
      <c r="G213" s="66"/>
      <c r="H213" s="67">
        <v>4816</v>
      </c>
      <c r="I213" s="68">
        <v>4816</v>
      </c>
      <c r="J213" s="69">
        <v>8.3056478405315617E-4</v>
      </c>
      <c r="K213" s="70">
        <v>4</v>
      </c>
      <c r="L213" s="71">
        <v>8.3056478405315617E-4</v>
      </c>
      <c r="M213" s="72">
        <v>4</v>
      </c>
    </row>
    <row r="214" spans="1:13" ht="15" hidden="1" thickTop="1" thickBot="1" x14ac:dyDescent="0.35">
      <c r="A214" s="61">
        <v>998</v>
      </c>
      <c r="B214" s="62" t="s">
        <v>864</v>
      </c>
      <c r="C214" s="63">
        <v>5482</v>
      </c>
      <c r="D214" s="64" t="s">
        <v>514</v>
      </c>
      <c r="E214" s="51" t="str">
        <f>IF(VLOOKUP(A214,'חישוב בזב'!$H$2:$K$188,4,FALSE)=FALSE,"No","Yes")</f>
        <v>No</v>
      </c>
      <c r="F214" s="65" t="s">
        <v>865</v>
      </c>
      <c r="G214" s="66"/>
      <c r="H214" s="67">
        <v>4069</v>
      </c>
      <c r="I214" s="68">
        <v>4069</v>
      </c>
      <c r="J214" s="69">
        <v>0.21184566232489555</v>
      </c>
      <c r="K214" s="70">
        <v>862</v>
      </c>
      <c r="L214" s="71">
        <v>0.21184566232489555</v>
      </c>
      <c r="M214" s="72">
        <v>862</v>
      </c>
    </row>
    <row r="215" spans="1:13" ht="15" hidden="1" thickTop="1" thickBot="1" x14ac:dyDescent="0.35">
      <c r="A215" s="61">
        <v>998</v>
      </c>
      <c r="B215" s="62" t="s">
        <v>864</v>
      </c>
      <c r="C215" s="63">
        <v>5482</v>
      </c>
      <c r="D215" s="64" t="s">
        <v>492</v>
      </c>
      <c r="E215" s="51" t="str">
        <f>IF(VLOOKUP(A215,'חישוב בזב'!$H$2:$K$188,4,FALSE)=FALSE,"No","Yes")</f>
        <v>No</v>
      </c>
      <c r="F215" s="65" t="s">
        <v>866</v>
      </c>
      <c r="G215" s="66" t="s">
        <v>867</v>
      </c>
      <c r="H215" s="67">
        <v>4069</v>
      </c>
      <c r="I215" s="68">
        <v>4069</v>
      </c>
      <c r="J215" s="69">
        <v>0.17424428606537232</v>
      </c>
      <c r="K215" s="70">
        <v>709</v>
      </c>
      <c r="L215" s="71">
        <v>0.17424428606537232</v>
      </c>
      <c r="M215" s="72">
        <v>709</v>
      </c>
    </row>
    <row r="216" spans="1:13" ht="15" hidden="1" thickTop="1" thickBot="1" x14ac:dyDescent="0.35">
      <c r="A216" s="61">
        <v>998</v>
      </c>
      <c r="B216" s="62" t="s">
        <v>864</v>
      </c>
      <c r="C216" s="63">
        <v>5482</v>
      </c>
      <c r="D216" s="64" t="s">
        <v>868</v>
      </c>
      <c r="E216" s="51" t="str">
        <f>IF(VLOOKUP(A216,'חישוב בזב'!$H$2:$K$188,4,FALSE)=FALSE,"No","Yes")</f>
        <v>No</v>
      </c>
      <c r="F216" s="65" t="s">
        <v>869</v>
      </c>
      <c r="G216" s="66" t="s">
        <v>870</v>
      </c>
      <c r="H216" s="67">
        <v>4069</v>
      </c>
      <c r="I216" s="68">
        <v>4069</v>
      </c>
      <c r="J216" s="69">
        <v>0.12828704841484395</v>
      </c>
      <c r="K216" s="70">
        <v>522</v>
      </c>
      <c r="L216" s="71">
        <v>0.12828704841484395</v>
      </c>
      <c r="M216" s="72">
        <v>522</v>
      </c>
    </row>
    <row r="217" spans="1:13" ht="15" hidden="1" thickTop="1" thickBot="1" x14ac:dyDescent="0.35">
      <c r="A217" s="61">
        <v>998</v>
      </c>
      <c r="B217" s="62" t="s">
        <v>864</v>
      </c>
      <c r="C217" s="63">
        <v>5482</v>
      </c>
      <c r="D217" s="64" t="s">
        <v>871</v>
      </c>
      <c r="E217" s="51" t="str">
        <f>IF(VLOOKUP(A217,'חישוב בזב'!$H$2:$K$188,4,FALSE)=FALSE,"No","Yes")</f>
        <v>No</v>
      </c>
      <c r="F217" s="65" t="s">
        <v>872</v>
      </c>
      <c r="G217" s="66" t="s">
        <v>873</v>
      </c>
      <c r="H217" s="67">
        <v>4069</v>
      </c>
      <c r="I217" s="68">
        <v>4069</v>
      </c>
      <c r="J217" s="69">
        <v>0.11943966576554436</v>
      </c>
      <c r="K217" s="70">
        <v>486</v>
      </c>
      <c r="L217" s="71">
        <v>0.11943966576554436</v>
      </c>
      <c r="M217" s="72">
        <v>486</v>
      </c>
    </row>
    <row r="218" spans="1:13" ht="15" hidden="1" thickTop="1" thickBot="1" x14ac:dyDescent="0.35">
      <c r="A218" s="61">
        <v>998</v>
      </c>
      <c r="B218" s="62" t="s">
        <v>864</v>
      </c>
      <c r="C218" s="63">
        <v>5482</v>
      </c>
      <c r="D218" s="64" t="s">
        <v>525</v>
      </c>
      <c r="E218" s="51" t="str">
        <f>IF(VLOOKUP(A218,'חישוב בזב'!$H$2:$K$188,4,FALSE)=FALSE,"No","Yes")</f>
        <v>No</v>
      </c>
      <c r="F218" s="65" t="s">
        <v>874</v>
      </c>
      <c r="G218" s="66" t="s">
        <v>875</v>
      </c>
      <c r="H218" s="67">
        <v>4069</v>
      </c>
      <c r="I218" s="68">
        <v>4069</v>
      </c>
      <c r="J218" s="69">
        <v>9.3634799705087243E-2</v>
      </c>
      <c r="K218" s="70">
        <v>381</v>
      </c>
      <c r="L218" s="71">
        <v>9.3634799705087243E-2</v>
      </c>
      <c r="M218" s="72">
        <v>381</v>
      </c>
    </row>
    <row r="219" spans="1:13" ht="15" hidden="1" thickTop="1" thickBot="1" x14ac:dyDescent="0.35">
      <c r="A219" s="61">
        <v>998</v>
      </c>
      <c r="B219" s="62" t="s">
        <v>864</v>
      </c>
      <c r="C219" s="63">
        <v>5482</v>
      </c>
      <c r="D219" s="64" t="s">
        <v>530</v>
      </c>
      <c r="E219" s="51" t="str">
        <f>IF(VLOOKUP(A219,'חישוב בזב'!$H$2:$K$188,4,FALSE)=FALSE,"No","Yes")</f>
        <v>No</v>
      </c>
      <c r="F219" s="65" t="s">
        <v>876</v>
      </c>
      <c r="G219" s="66"/>
      <c r="H219" s="67">
        <v>4069</v>
      </c>
      <c r="I219" s="68">
        <v>4069</v>
      </c>
      <c r="J219" s="69">
        <v>9.0439911526173505E-2</v>
      </c>
      <c r="K219" s="70">
        <v>368</v>
      </c>
      <c r="L219" s="71">
        <v>9.0439911526173505E-2</v>
      </c>
      <c r="M219" s="72">
        <v>368</v>
      </c>
    </row>
    <row r="220" spans="1:13" ht="15" hidden="1" thickTop="1" thickBot="1" x14ac:dyDescent="0.35">
      <c r="A220" s="61">
        <v>998</v>
      </c>
      <c r="B220" s="62" t="s">
        <v>864</v>
      </c>
      <c r="C220" s="63">
        <v>5482</v>
      </c>
      <c r="D220" s="64" t="s">
        <v>877</v>
      </c>
      <c r="E220" s="51" t="str">
        <f>IF(VLOOKUP(A220,'חישוב בזב'!$H$2:$K$188,4,FALSE)=FALSE,"No","Yes")</f>
        <v>No</v>
      </c>
      <c r="F220" s="65" t="s">
        <v>878</v>
      </c>
      <c r="G220" s="66" t="s">
        <v>879</v>
      </c>
      <c r="H220" s="67">
        <v>4069</v>
      </c>
      <c r="I220" s="68">
        <v>4069</v>
      </c>
      <c r="J220" s="69">
        <v>7.6431555664782505E-2</v>
      </c>
      <c r="K220" s="70">
        <v>311</v>
      </c>
      <c r="L220" s="71">
        <v>7.6431555664782505E-2</v>
      </c>
      <c r="M220" s="72">
        <v>311</v>
      </c>
    </row>
    <row r="221" spans="1:13" ht="15" hidden="1" thickTop="1" thickBot="1" x14ac:dyDescent="0.35">
      <c r="A221" s="61">
        <v>998</v>
      </c>
      <c r="B221" s="62" t="s">
        <v>864</v>
      </c>
      <c r="C221" s="63">
        <v>5482</v>
      </c>
      <c r="D221" s="64" t="s">
        <v>506</v>
      </c>
      <c r="E221" s="51" t="str">
        <f>IF(VLOOKUP(A221,'חישוב בזב'!$H$2:$K$188,4,FALSE)=FALSE,"No","Yes")</f>
        <v>No</v>
      </c>
      <c r="F221" s="65" t="s">
        <v>880</v>
      </c>
      <c r="G221" s="66"/>
      <c r="H221" s="67">
        <v>4069</v>
      </c>
      <c r="I221" s="68">
        <v>4069</v>
      </c>
      <c r="J221" s="69">
        <v>4.5465716392233964E-2</v>
      </c>
      <c r="K221" s="70">
        <v>185</v>
      </c>
      <c r="L221" s="71">
        <v>4.5465716392233964E-2</v>
      </c>
      <c r="M221" s="72">
        <v>185</v>
      </c>
    </row>
    <row r="222" spans="1:13" ht="15" hidden="1" thickTop="1" thickBot="1" x14ac:dyDescent="0.35">
      <c r="A222" s="61">
        <v>998</v>
      </c>
      <c r="B222" s="62" t="s">
        <v>864</v>
      </c>
      <c r="C222" s="63">
        <v>5482</v>
      </c>
      <c r="D222" s="64" t="s">
        <v>503</v>
      </c>
      <c r="E222" s="51" t="str">
        <f>IF(VLOOKUP(A222,'חישוב בזב'!$H$2:$K$188,4,FALSE)=FALSE,"No","Yes")</f>
        <v>No</v>
      </c>
      <c r="F222" s="65" t="s">
        <v>881</v>
      </c>
      <c r="G222" s="66"/>
      <c r="H222" s="67">
        <v>4069</v>
      </c>
      <c r="I222" s="68">
        <v>4069</v>
      </c>
      <c r="J222" s="69">
        <v>3.9075940034406488E-2</v>
      </c>
      <c r="K222" s="70">
        <v>159</v>
      </c>
      <c r="L222" s="71">
        <v>3.9075940034406488E-2</v>
      </c>
      <c r="M222" s="72">
        <v>159</v>
      </c>
    </row>
    <row r="223" spans="1:13" ht="15" hidden="1" thickTop="1" thickBot="1" x14ac:dyDescent="0.35">
      <c r="A223" s="61">
        <v>998</v>
      </c>
      <c r="B223" s="62" t="s">
        <v>864</v>
      </c>
      <c r="C223" s="63">
        <v>5482</v>
      </c>
      <c r="D223" s="64" t="s">
        <v>562</v>
      </c>
      <c r="E223" s="51" t="str">
        <f>IF(VLOOKUP(A223,'חישוב בזב'!$H$2:$K$188,4,FALSE)=FALSE,"No","Yes")</f>
        <v>No</v>
      </c>
      <c r="F223" s="65" t="s">
        <v>882</v>
      </c>
      <c r="G223" s="66" t="s">
        <v>883</v>
      </c>
      <c r="H223" s="67">
        <v>4069</v>
      </c>
      <c r="I223" s="68">
        <v>4069</v>
      </c>
      <c r="J223" s="69">
        <v>1.6711722782010323E-2</v>
      </c>
      <c r="K223" s="70">
        <v>68</v>
      </c>
      <c r="L223" s="71">
        <v>1.6711722782010323E-2</v>
      </c>
      <c r="M223" s="72">
        <v>68</v>
      </c>
    </row>
    <row r="224" spans="1:13" ht="15" hidden="1" thickTop="1" thickBot="1" x14ac:dyDescent="0.35">
      <c r="A224" s="61">
        <v>998</v>
      </c>
      <c r="B224" s="62" t="s">
        <v>864</v>
      </c>
      <c r="C224" s="63">
        <v>5482</v>
      </c>
      <c r="D224" s="64" t="s">
        <v>533</v>
      </c>
      <c r="E224" s="51" t="str">
        <f>IF(VLOOKUP(A224,'חישוב בזב'!$H$2:$K$188,4,FALSE)=FALSE,"No","Yes")</f>
        <v>No</v>
      </c>
      <c r="F224" s="65" t="s">
        <v>884</v>
      </c>
      <c r="G224" s="66" t="s">
        <v>885</v>
      </c>
      <c r="H224" s="67">
        <v>4069</v>
      </c>
      <c r="I224" s="68">
        <v>4069</v>
      </c>
      <c r="J224" s="69">
        <v>3.6864094372081593E-3</v>
      </c>
      <c r="K224" s="70">
        <v>15</v>
      </c>
      <c r="L224" s="71">
        <v>3.6864094372081593E-3</v>
      </c>
      <c r="M224" s="72">
        <v>15</v>
      </c>
    </row>
    <row r="225" spans="1:13" ht="15" hidden="1" thickTop="1" thickBot="1" x14ac:dyDescent="0.35">
      <c r="A225" s="61">
        <v>998</v>
      </c>
      <c r="B225" s="62" t="s">
        <v>864</v>
      </c>
      <c r="C225" s="63">
        <v>5482</v>
      </c>
      <c r="D225" s="64" t="s">
        <v>583</v>
      </c>
      <c r="E225" s="51" t="str">
        <f>IF(VLOOKUP(A225,'חישוב בזב'!$H$2:$K$188,4,FALSE)=FALSE,"No","Yes")</f>
        <v>No</v>
      </c>
      <c r="F225" s="65" t="s">
        <v>886</v>
      </c>
      <c r="G225" s="66" t="s">
        <v>887</v>
      </c>
      <c r="H225" s="67">
        <v>4069</v>
      </c>
      <c r="I225" s="68">
        <v>4069</v>
      </c>
      <c r="J225" s="69">
        <v>7.372818874416319E-4</v>
      </c>
      <c r="K225" s="70">
        <v>3</v>
      </c>
      <c r="L225" s="71">
        <v>7.372818874416319E-4</v>
      </c>
      <c r="M225" s="72">
        <v>3</v>
      </c>
    </row>
    <row r="226" spans="1:13" ht="15" hidden="1" thickTop="1" thickBot="1" x14ac:dyDescent="0.35">
      <c r="A226" s="61">
        <v>998</v>
      </c>
      <c r="B226" s="62" t="s">
        <v>864</v>
      </c>
      <c r="C226" s="63">
        <v>5482</v>
      </c>
      <c r="D226" s="64" t="s">
        <v>501</v>
      </c>
      <c r="E226" s="51" t="str">
        <f>IF(VLOOKUP(A226,'חישוב בזב'!$H$2:$K$188,4,FALSE)=FALSE,"No","Yes")</f>
        <v>No</v>
      </c>
      <c r="F226" s="65" t="s">
        <v>846</v>
      </c>
      <c r="G226" s="66"/>
      <c r="H226" s="67">
        <v>4069</v>
      </c>
      <c r="I226" s="68">
        <v>4069</v>
      </c>
      <c r="J226" s="69">
        <v>0</v>
      </c>
      <c r="K226" s="70">
        <v>0</v>
      </c>
      <c r="L226" s="71">
        <v>0</v>
      </c>
      <c r="M226" s="72">
        <v>0</v>
      </c>
    </row>
    <row r="227" spans="1:13" ht="15" hidden="1" thickTop="1" thickBot="1" x14ac:dyDescent="0.35">
      <c r="A227" s="61">
        <v>3574</v>
      </c>
      <c r="B227" s="62" t="s">
        <v>888</v>
      </c>
      <c r="C227" s="63">
        <v>3230</v>
      </c>
      <c r="D227" s="64" t="s">
        <v>743</v>
      </c>
      <c r="E227" s="51" t="str">
        <f>IF(VLOOKUP(A227,'חישוב בזב'!$H$2:$K$188,4,FALSE)=FALSE,"No","Yes")</f>
        <v>No</v>
      </c>
      <c r="F227" s="65" t="s">
        <v>889</v>
      </c>
      <c r="G227" s="66" t="s">
        <v>890</v>
      </c>
      <c r="H227" s="67">
        <v>2307</v>
      </c>
      <c r="I227" s="68">
        <v>2307</v>
      </c>
      <c r="J227" s="69">
        <v>0.29475509319462506</v>
      </c>
      <c r="K227" s="70">
        <v>680</v>
      </c>
      <c r="L227" s="71">
        <v>0.29475509319462506</v>
      </c>
      <c r="M227" s="72">
        <v>680</v>
      </c>
    </row>
    <row r="228" spans="1:13" ht="15" hidden="1" thickTop="1" thickBot="1" x14ac:dyDescent="0.35">
      <c r="A228" s="61">
        <v>3574</v>
      </c>
      <c r="B228" s="62" t="s">
        <v>888</v>
      </c>
      <c r="C228" s="63">
        <v>3230</v>
      </c>
      <c r="D228" s="64" t="s">
        <v>714</v>
      </c>
      <c r="E228" s="51" t="str">
        <f>IF(VLOOKUP(A228,'חישוב בזב'!$H$2:$K$188,4,FALSE)=FALSE,"No","Yes")</f>
        <v>No</v>
      </c>
      <c r="F228" s="65" t="s">
        <v>891</v>
      </c>
      <c r="G228" s="66" t="s">
        <v>892</v>
      </c>
      <c r="H228" s="67">
        <v>2307</v>
      </c>
      <c r="I228" s="68">
        <v>2307</v>
      </c>
      <c r="J228" s="69">
        <v>0.24924143909839619</v>
      </c>
      <c r="K228" s="70">
        <v>575</v>
      </c>
      <c r="L228" s="71">
        <v>0.24924143909839619</v>
      </c>
      <c r="M228" s="72">
        <v>575</v>
      </c>
    </row>
    <row r="229" spans="1:13" ht="15" hidden="1" thickTop="1" thickBot="1" x14ac:dyDescent="0.35">
      <c r="A229" s="61">
        <v>3574</v>
      </c>
      <c r="B229" s="62" t="s">
        <v>888</v>
      </c>
      <c r="C229" s="63">
        <v>3230</v>
      </c>
      <c r="D229" s="64" t="s">
        <v>893</v>
      </c>
      <c r="E229" s="51" t="str">
        <f>IF(VLOOKUP(A229,'חישוב בזב'!$H$2:$K$188,4,FALSE)=FALSE,"No","Yes")</f>
        <v>No</v>
      </c>
      <c r="F229" s="65" t="s">
        <v>894</v>
      </c>
      <c r="G229" s="66"/>
      <c r="H229" s="67">
        <v>2307</v>
      </c>
      <c r="I229" s="68">
        <v>2307</v>
      </c>
      <c r="J229" s="69">
        <v>0.1846553966189857</v>
      </c>
      <c r="K229" s="70">
        <v>426</v>
      </c>
      <c r="L229" s="71">
        <v>0.1846553966189857</v>
      </c>
      <c r="M229" s="72">
        <v>426</v>
      </c>
    </row>
    <row r="230" spans="1:13" ht="15" hidden="1" thickTop="1" thickBot="1" x14ac:dyDescent="0.35">
      <c r="A230" s="61">
        <v>3574</v>
      </c>
      <c r="B230" s="62" t="s">
        <v>888</v>
      </c>
      <c r="C230" s="63">
        <v>3230</v>
      </c>
      <c r="D230" s="64" t="s">
        <v>598</v>
      </c>
      <c r="E230" s="51" t="str">
        <f>IF(VLOOKUP(A230,'חישוב בזב'!$H$2:$K$188,4,FALSE)=FALSE,"No","Yes")</f>
        <v>No</v>
      </c>
      <c r="F230" s="65" t="s">
        <v>895</v>
      </c>
      <c r="G230" s="66" t="s">
        <v>896</v>
      </c>
      <c r="H230" s="67">
        <v>2307</v>
      </c>
      <c r="I230" s="68">
        <v>2307</v>
      </c>
      <c r="J230" s="69">
        <v>0.15041179020372777</v>
      </c>
      <c r="K230" s="70">
        <v>347</v>
      </c>
      <c r="L230" s="71">
        <v>0.15041179020372777</v>
      </c>
      <c r="M230" s="72">
        <v>347</v>
      </c>
    </row>
    <row r="231" spans="1:13" ht="15" hidden="1" thickTop="1" thickBot="1" x14ac:dyDescent="0.35">
      <c r="A231" s="61">
        <v>3574</v>
      </c>
      <c r="B231" s="62" t="s">
        <v>888</v>
      </c>
      <c r="C231" s="63">
        <v>3230</v>
      </c>
      <c r="D231" s="64" t="s">
        <v>579</v>
      </c>
      <c r="E231" s="51" t="str">
        <f>IF(VLOOKUP(A231,'חישוב בזב'!$H$2:$K$188,4,FALSE)=FALSE,"No","Yes")</f>
        <v>No</v>
      </c>
      <c r="F231" s="65" t="s">
        <v>897</v>
      </c>
      <c r="G231" s="66"/>
      <c r="H231" s="67">
        <v>2307</v>
      </c>
      <c r="I231" s="68">
        <v>2307</v>
      </c>
      <c r="J231" s="69">
        <v>6.5452969224100557E-2</v>
      </c>
      <c r="K231" s="70">
        <v>151</v>
      </c>
      <c r="L231" s="71">
        <v>6.5452969224100557E-2</v>
      </c>
      <c r="M231" s="72">
        <v>150.99999999999997</v>
      </c>
    </row>
    <row r="232" spans="1:13" ht="15" hidden="1" thickTop="1" thickBot="1" x14ac:dyDescent="0.35">
      <c r="A232" s="61">
        <v>3574</v>
      </c>
      <c r="B232" s="62" t="s">
        <v>888</v>
      </c>
      <c r="C232" s="63">
        <v>3230</v>
      </c>
      <c r="D232" s="64" t="s">
        <v>755</v>
      </c>
      <c r="E232" s="51" t="str">
        <f>IF(VLOOKUP(A232,'חישוב בזב'!$H$2:$K$188,4,FALSE)=FALSE,"No","Yes")</f>
        <v>No</v>
      </c>
      <c r="F232" s="65" t="s">
        <v>898</v>
      </c>
      <c r="G232" s="66" t="s">
        <v>899</v>
      </c>
      <c r="H232" s="67">
        <v>2307</v>
      </c>
      <c r="I232" s="68">
        <v>2307</v>
      </c>
      <c r="J232" s="69">
        <v>5.5483311660164715E-2</v>
      </c>
      <c r="K232" s="70">
        <v>128</v>
      </c>
      <c r="L232" s="71">
        <v>5.5483311660164715E-2</v>
      </c>
      <c r="M232" s="72">
        <v>128</v>
      </c>
    </row>
    <row r="233" spans="1:13" ht="15" hidden="1" thickTop="1" thickBot="1" x14ac:dyDescent="0.35">
      <c r="A233" s="61">
        <v>3652</v>
      </c>
      <c r="B233" s="62" t="s">
        <v>900</v>
      </c>
      <c r="C233" s="63">
        <v>2973</v>
      </c>
      <c r="D233" s="64" t="s">
        <v>772</v>
      </c>
      <c r="E233" s="51" t="str">
        <f>IF(VLOOKUP(A233,'חישוב בזב'!$H$2:$K$188,4,FALSE)=FALSE,"No","Yes")</f>
        <v>No</v>
      </c>
      <c r="F233" s="65" t="s">
        <v>901</v>
      </c>
      <c r="G233" s="66" t="s">
        <v>902</v>
      </c>
      <c r="H233" s="67">
        <v>2203</v>
      </c>
      <c r="I233" s="68">
        <v>2203</v>
      </c>
      <c r="J233" s="69">
        <v>0.37948252383113934</v>
      </c>
      <c r="K233" s="70">
        <v>836</v>
      </c>
      <c r="L233" s="71">
        <v>0.37948252383113934</v>
      </c>
      <c r="M233" s="72">
        <v>836</v>
      </c>
    </row>
    <row r="234" spans="1:13" ht="15" hidden="1" thickTop="1" thickBot="1" x14ac:dyDescent="0.35">
      <c r="A234" s="61">
        <v>3652</v>
      </c>
      <c r="B234" s="62" t="s">
        <v>900</v>
      </c>
      <c r="C234" s="63">
        <v>2973</v>
      </c>
      <c r="D234" s="64" t="s">
        <v>585</v>
      </c>
      <c r="E234" s="51" t="str">
        <f>IF(VLOOKUP(A234,'חישוב בזב'!$H$2:$K$188,4,FALSE)=FALSE,"No","Yes")</f>
        <v>No</v>
      </c>
      <c r="F234" s="65" t="s">
        <v>903</v>
      </c>
      <c r="G234" s="66" t="s">
        <v>904</v>
      </c>
      <c r="H234" s="67">
        <v>2203</v>
      </c>
      <c r="I234" s="68">
        <v>2203</v>
      </c>
      <c r="J234" s="69">
        <v>0.37585111211983657</v>
      </c>
      <c r="K234" s="70">
        <v>828</v>
      </c>
      <c r="L234" s="71">
        <v>0.37585111211983657</v>
      </c>
      <c r="M234" s="72">
        <v>828</v>
      </c>
    </row>
    <row r="235" spans="1:13" ht="15" hidden="1" thickTop="1" thickBot="1" x14ac:dyDescent="0.35">
      <c r="A235" s="61">
        <v>3652</v>
      </c>
      <c r="B235" s="62" t="s">
        <v>900</v>
      </c>
      <c r="C235" s="63">
        <v>2973</v>
      </c>
      <c r="D235" s="64" t="s">
        <v>857</v>
      </c>
      <c r="E235" s="51" t="str">
        <f>IF(VLOOKUP(A235,'חישוב בזב'!$H$2:$K$188,4,FALSE)=FALSE,"No","Yes")</f>
        <v>No</v>
      </c>
      <c r="F235" s="65" t="s">
        <v>905</v>
      </c>
      <c r="G235" s="66" t="s">
        <v>906</v>
      </c>
      <c r="H235" s="67">
        <v>2203</v>
      </c>
      <c r="I235" s="68">
        <v>2203</v>
      </c>
      <c r="J235" s="69">
        <v>0.18656377666817975</v>
      </c>
      <c r="K235" s="70">
        <v>411</v>
      </c>
      <c r="L235" s="71">
        <v>0.18656377666817975</v>
      </c>
      <c r="M235" s="72">
        <v>411</v>
      </c>
    </row>
    <row r="236" spans="1:13" ht="15" hidden="1" thickTop="1" thickBot="1" x14ac:dyDescent="0.35">
      <c r="A236" s="61">
        <v>3652</v>
      </c>
      <c r="B236" s="62" t="s">
        <v>900</v>
      </c>
      <c r="C236" s="63">
        <v>2973</v>
      </c>
      <c r="D236" s="64" t="s">
        <v>907</v>
      </c>
      <c r="E236" s="51" t="str">
        <f>IF(VLOOKUP(A236,'חישוב בזב'!$H$2:$K$188,4,FALSE)=FALSE,"No","Yes")</f>
        <v>No</v>
      </c>
      <c r="F236" s="65" t="s">
        <v>908</v>
      </c>
      <c r="G236" s="66" t="s">
        <v>909</v>
      </c>
      <c r="H236" s="67">
        <v>2203</v>
      </c>
      <c r="I236" s="68">
        <v>2203</v>
      </c>
      <c r="J236" s="69">
        <v>5.8102587380844305E-2</v>
      </c>
      <c r="K236" s="70">
        <v>128</v>
      </c>
      <c r="L236" s="71">
        <v>5.8102587380844305E-2</v>
      </c>
      <c r="M236" s="72">
        <v>128</v>
      </c>
    </row>
    <row r="237" spans="1:13" ht="15" hidden="1" thickTop="1" thickBot="1" x14ac:dyDescent="0.35">
      <c r="A237" s="61">
        <v>480</v>
      </c>
      <c r="B237" s="62" t="s">
        <v>910</v>
      </c>
      <c r="C237" s="63">
        <v>7827</v>
      </c>
      <c r="D237" s="64" t="s">
        <v>911</v>
      </c>
      <c r="E237" s="51" t="str">
        <f>IF(VLOOKUP(A237,'חישוב בזב'!$H$2:$K$188,4,FALSE)=FALSE,"No","Yes")</f>
        <v>No</v>
      </c>
      <c r="F237" s="65" t="s">
        <v>912</v>
      </c>
      <c r="G237" s="66"/>
      <c r="H237" s="67">
        <v>7103</v>
      </c>
      <c r="I237" s="68">
        <v>7103</v>
      </c>
      <c r="J237" s="69">
        <v>0.12023088835703225</v>
      </c>
      <c r="K237" s="70">
        <v>854</v>
      </c>
      <c r="L237" s="71">
        <v>0.12023088835703225</v>
      </c>
      <c r="M237" s="72">
        <v>854</v>
      </c>
    </row>
    <row r="238" spans="1:13" ht="15" hidden="1" thickTop="1" thickBot="1" x14ac:dyDescent="0.35">
      <c r="A238" s="61">
        <v>480</v>
      </c>
      <c r="B238" s="62" t="s">
        <v>910</v>
      </c>
      <c r="C238" s="63">
        <v>7827</v>
      </c>
      <c r="D238" s="64" t="s">
        <v>913</v>
      </c>
      <c r="E238" s="51" t="str">
        <f>IF(VLOOKUP(A238,'חישוב בזב'!$H$2:$K$188,4,FALSE)=FALSE,"No","Yes")</f>
        <v>No</v>
      </c>
      <c r="F238" s="65" t="s">
        <v>914</v>
      </c>
      <c r="G238" s="66"/>
      <c r="H238" s="67">
        <v>7103</v>
      </c>
      <c r="I238" s="68">
        <v>7103</v>
      </c>
      <c r="J238" s="69">
        <v>8.6442348303533714E-2</v>
      </c>
      <c r="K238" s="70">
        <v>614</v>
      </c>
      <c r="L238" s="71">
        <v>8.6442348303533714E-2</v>
      </c>
      <c r="M238" s="72">
        <v>614</v>
      </c>
    </row>
    <row r="239" spans="1:13" ht="15" hidden="1" thickTop="1" thickBot="1" x14ac:dyDescent="0.35">
      <c r="A239" s="61">
        <v>480</v>
      </c>
      <c r="B239" s="62" t="s">
        <v>910</v>
      </c>
      <c r="C239" s="63">
        <v>7827</v>
      </c>
      <c r="D239" s="64" t="s">
        <v>757</v>
      </c>
      <c r="E239" s="51" t="str">
        <f>IF(VLOOKUP(A239,'חישוב בזב'!$H$2:$K$188,4,FALSE)=FALSE,"No","Yes")</f>
        <v>No</v>
      </c>
      <c r="F239" s="65" t="s">
        <v>915</v>
      </c>
      <c r="G239" s="66"/>
      <c r="H239" s="67">
        <v>7103</v>
      </c>
      <c r="I239" s="68">
        <v>7103</v>
      </c>
      <c r="J239" s="69">
        <v>8.6442348303533714E-2</v>
      </c>
      <c r="K239" s="70">
        <v>614</v>
      </c>
      <c r="L239" s="71">
        <v>8.6442348303533714E-2</v>
      </c>
      <c r="M239" s="72">
        <v>614</v>
      </c>
    </row>
    <row r="240" spans="1:13" ht="15" hidden="1" thickTop="1" thickBot="1" x14ac:dyDescent="0.35">
      <c r="A240" s="61">
        <v>480</v>
      </c>
      <c r="B240" s="62" t="s">
        <v>910</v>
      </c>
      <c r="C240" s="63">
        <v>7827</v>
      </c>
      <c r="D240" s="64" t="s">
        <v>598</v>
      </c>
      <c r="E240" s="51" t="str">
        <f>IF(VLOOKUP(A240,'חישוב בזב'!$H$2:$K$188,4,FALSE)=FALSE,"No","Yes")</f>
        <v>No</v>
      </c>
      <c r="F240" s="65" t="s">
        <v>916</v>
      </c>
      <c r="G240" s="66"/>
      <c r="H240" s="67">
        <v>7103</v>
      </c>
      <c r="I240" s="68">
        <v>7103</v>
      </c>
      <c r="J240" s="69">
        <v>7.5883429536815428E-2</v>
      </c>
      <c r="K240" s="70">
        <v>539</v>
      </c>
      <c r="L240" s="71">
        <v>7.5883429536815428E-2</v>
      </c>
      <c r="M240" s="72">
        <v>539</v>
      </c>
    </row>
    <row r="241" spans="1:13" ht="15" hidden="1" thickTop="1" thickBot="1" x14ac:dyDescent="0.35">
      <c r="A241" s="61">
        <v>480</v>
      </c>
      <c r="B241" s="62" t="s">
        <v>910</v>
      </c>
      <c r="C241" s="63">
        <v>7827</v>
      </c>
      <c r="D241" s="64" t="s">
        <v>820</v>
      </c>
      <c r="E241" s="51" t="str">
        <f>IF(VLOOKUP(A241,'חישוב בזב'!$H$2:$K$188,4,FALSE)=FALSE,"No","Yes")</f>
        <v>No</v>
      </c>
      <c r="F241" s="65" t="s">
        <v>917</v>
      </c>
      <c r="G241" s="66"/>
      <c r="H241" s="67">
        <v>7103</v>
      </c>
      <c r="I241" s="68">
        <v>7103</v>
      </c>
      <c r="J241" s="69">
        <v>7.1941433197240598E-2</v>
      </c>
      <c r="K241" s="70">
        <v>511</v>
      </c>
      <c r="L241" s="71">
        <v>7.1941433197240598E-2</v>
      </c>
      <c r="M241" s="72">
        <v>510.99999999999994</v>
      </c>
    </row>
    <row r="242" spans="1:13" ht="15" hidden="1" thickTop="1" thickBot="1" x14ac:dyDescent="0.35">
      <c r="A242" s="61">
        <v>480</v>
      </c>
      <c r="B242" s="62" t="s">
        <v>910</v>
      </c>
      <c r="C242" s="63">
        <v>7827</v>
      </c>
      <c r="D242" s="64" t="s">
        <v>567</v>
      </c>
      <c r="E242" s="51" t="str">
        <f>IF(VLOOKUP(A242,'חישוב בזב'!$H$2:$K$188,4,FALSE)=FALSE,"No","Yes")</f>
        <v>No</v>
      </c>
      <c r="F242" s="65" t="s">
        <v>918</v>
      </c>
      <c r="G242" s="66"/>
      <c r="H242" s="67">
        <v>7103</v>
      </c>
      <c r="I242" s="68">
        <v>7103</v>
      </c>
      <c r="J242" s="69">
        <v>7.1659862030128113E-2</v>
      </c>
      <c r="K242" s="70">
        <v>509</v>
      </c>
      <c r="L242" s="71">
        <v>7.1659862030128113E-2</v>
      </c>
      <c r="M242" s="72">
        <v>509</v>
      </c>
    </row>
    <row r="243" spans="1:13" ht="15" hidden="1" thickTop="1" thickBot="1" x14ac:dyDescent="0.35">
      <c r="A243" s="61">
        <v>480</v>
      </c>
      <c r="B243" s="62" t="s">
        <v>910</v>
      </c>
      <c r="C243" s="63">
        <v>7827</v>
      </c>
      <c r="D243" s="64" t="s">
        <v>596</v>
      </c>
      <c r="E243" s="51" t="str">
        <f>IF(VLOOKUP(A243,'חישוב בזב'!$H$2:$K$188,4,FALSE)=FALSE,"No","Yes")</f>
        <v>No</v>
      </c>
      <c r="F243" s="65" t="s">
        <v>919</v>
      </c>
      <c r="G243" s="66"/>
      <c r="H243" s="67">
        <v>7103</v>
      </c>
      <c r="I243" s="68">
        <v>7103</v>
      </c>
      <c r="J243" s="69">
        <v>7.1096719695903143E-2</v>
      </c>
      <c r="K243" s="70">
        <v>505</v>
      </c>
      <c r="L243" s="71">
        <v>7.1096719695903143E-2</v>
      </c>
      <c r="M243" s="72">
        <v>505</v>
      </c>
    </row>
    <row r="244" spans="1:13" ht="15" hidden="1" thickTop="1" thickBot="1" x14ac:dyDescent="0.35">
      <c r="A244" s="61">
        <v>480</v>
      </c>
      <c r="B244" s="62" t="s">
        <v>910</v>
      </c>
      <c r="C244" s="63">
        <v>7827</v>
      </c>
      <c r="D244" s="64" t="s">
        <v>920</v>
      </c>
      <c r="E244" s="51" t="str">
        <f>IF(VLOOKUP(A244,'חישוב בזב'!$H$2:$K$188,4,FALSE)=FALSE,"No","Yes")</f>
        <v>No</v>
      </c>
      <c r="F244" s="65" t="s">
        <v>921</v>
      </c>
      <c r="G244" s="66"/>
      <c r="H244" s="67">
        <v>7103</v>
      </c>
      <c r="I244" s="68">
        <v>7103</v>
      </c>
      <c r="J244" s="69">
        <v>7.053357736167816E-2</v>
      </c>
      <c r="K244" s="70">
        <v>501</v>
      </c>
      <c r="L244" s="71">
        <v>7.053357736167816E-2</v>
      </c>
      <c r="M244" s="72">
        <v>500.99999999999994</v>
      </c>
    </row>
    <row r="245" spans="1:13" ht="15" hidden="1" thickTop="1" thickBot="1" x14ac:dyDescent="0.35">
      <c r="A245" s="61">
        <v>480</v>
      </c>
      <c r="B245" s="62" t="s">
        <v>910</v>
      </c>
      <c r="C245" s="63">
        <v>7827</v>
      </c>
      <c r="D245" s="64" t="s">
        <v>922</v>
      </c>
      <c r="E245" s="51" t="str">
        <f>IF(VLOOKUP(A245,'חישוב בזב'!$H$2:$K$188,4,FALSE)=FALSE,"No","Yes")</f>
        <v>No</v>
      </c>
      <c r="F245" s="65" t="s">
        <v>923</v>
      </c>
      <c r="G245" s="66"/>
      <c r="H245" s="67">
        <v>7103</v>
      </c>
      <c r="I245" s="68">
        <v>7103</v>
      </c>
      <c r="J245" s="69">
        <v>6.4339011685203437E-2</v>
      </c>
      <c r="K245" s="70">
        <v>457</v>
      </c>
      <c r="L245" s="71">
        <v>6.4339011685203437E-2</v>
      </c>
      <c r="M245" s="72">
        <v>457</v>
      </c>
    </row>
    <row r="246" spans="1:13" ht="15" hidden="1" thickTop="1" thickBot="1" x14ac:dyDescent="0.35">
      <c r="A246" s="61">
        <v>480</v>
      </c>
      <c r="B246" s="62" t="s">
        <v>910</v>
      </c>
      <c r="C246" s="63">
        <v>7827</v>
      </c>
      <c r="D246" s="64" t="s">
        <v>602</v>
      </c>
      <c r="E246" s="51" t="str">
        <f>IF(VLOOKUP(A246,'חישוב בזב'!$H$2:$K$188,4,FALSE)=FALSE,"No","Yes")</f>
        <v>No</v>
      </c>
      <c r="F246" s="65" t="s">
        <v>924</v>
      </c>
      <c r="G246" s="66"/>
      <c r="H246" s="67">
        <v>7103</v>
      </c>
      <c r="I246" s="68">
        <v>7103</v>
      </c>
      <c r="J246" s="69">
        <v>6.2508799098972265E-2</v>
      </c>
      <c r="K246" s="70">
        <v>444</v>
      </c>
      <c r="L246" s="71">
        <v>6.2508799098972265E-2</v>
      </c>
      <c r="M246" s="72">
        <v>444</v>
      </c>
    </row>
    <row r="247" spans="1:13" ht="15" hidden="1" thickTop="1" thickBot="1" x14ac:dyDescent="0.35">
      <c r="A247" s="61">
        <v>480</v>
      </c>
      <c r="B247" s="62" t="s">
        <v>910</v>
      </c>
      <c r="C247" s="63">
        <v>7827</v>
      </c>
      <c r="D247" s="64" t="s">
        <v>925</v>
      </c>
      <c r="E247" s="51" t="str">
        <f>IF(VLOOKUP(A247,'חישוב בזב'!$H$2:$K$188,4,FALSE)=FALSE,"No","Yes")</f>
        <v>No</v>
      </c>
      <c r="F247" s="65" t="s">
        <v>926</v>
      </c>
      <c r="G247" s="66"/>
      <c r="H247" s="67">
        <v>7103</v>
      </c>
      <c r="I247" s="68">
        <v>7103</v>
      </c>
      <c r="J247" s="69">
        <v>6.1664085597634803E-2</v>
      </c>
      <c r="K247" s="70">
        <v>438</v>
      </c>
      <c r="L247" s="71">
        <v>6.1664085597634803E-2</v>
      </c>
      <c r="M247" s="72">
        <v>438</v>
      </c>
    </row>
    <row r="248" spans="1:13" ht="15" hidden="1" thickTop="1" thickBot="1" x14ac:dyDescent="0.35">
      <c r="A248" s="61">
        <v>480</v>
      </c>
      <c r="B248" s="62" t="s">
        <v>910</v>
      </c>
      <c r="C248" s="63">
        <v>7827</v>
      </c>
      <c r="D248" s="64" t="s">
        <v>501</v>
      </c>
      <c r="E248" s="51" t="str">
        <f>IF(VLOOKUP(A248,'חישוב בזב'!$H$2:$K$188,4,FALSE)=FALSE,"No","Yes")</f>
        <v>No</v>
      </c>
      <c r="F248" s="65" t="s">
        <v>927</v>
      </c>
      <c r="G248" s="66"/>
      <c r="H248" s="67">
        <v>7103</v>
      </c>
      <c r="I248" s="68">
        <v>7103</v>
      </c>
      <c r="J248" s="69">
        <v>5.8426017175841193E-2</v>
      </c>
      <c r="K248" s="70">
        <v>415</v>
      </c>
      <c r="L248" s="71">
        <v>5.8426017175841193E-2</v>
      </c>
      <c r="M248" s="72">
        <v>415</v>
      </c>
    </row>
    <row r="249" spans="1:13" ht="15" hidden="1" thickTop="1" thickBot="1" x14ac:dyDescent="0.35">
      <c r="A249" s="61">
        <v>480</v>
      </c>
      <c r="B249" s="62" t="s">
        <v>910</v>
      </c>
      <c r="C249" s="63">
        <v>7827</v>
      </c>
      <c r="D249" s="64" t="s">
        <v>928</v>
      </c>
      <c r="E249" s="51" t="str">
        <f>IF(VLOOKUP(A249,'חישוב בזב'!$H$2:$K$188,4,FALSE)=FALSE,"No","Yes")</f>
        <v>No</v>
      </c>
      <c r="F249" s="65" t="s">
        <v>929</v>
      </c>
      <c r="G249" s="66"/>
      <c r="H249" s="67">
        <v>7103</v>
      </c>
      <c r="I249" s="68">
        <v>7103</v>
      </c>
      <c r="J249" s="69">
        <v>5.3639307334928901E-2</v>
      </c>
      <c r="K249" s="70">
        <v>381</v>
      </c>
      <c r="L249" s="71">
        <v>5.3639307334928901E-2</v>
      </c>
      <c r="M249" s="72">
        <v>381</v>
      </c>
    </row>
    <row r="250" spans="1:13" ht="15" hidden="1" thickTop="1" thickBot="1" x14ac:dyDescent="0.35">
      <c r="A250" s="61">
        <v>480</v>
      </c>
      <c r="B250" s="62" t="s">
        <v>910</v>
      </c>
      <c r="C250" s="63">
        <v>7827</v>
      </c>
      <c r="D250" s="64" t="s">
        <v>503</v>
      </c>
      <c r="E250" s="51" t="str">
        <f>IF(VLOOKUP(A250,'חישוב בזב'!$H$2:$K$188,4,FALSE)=FALSE,"No","Yes")</f>
        <v>No</v>
      </c>
      <c r="F250" s="65" t="s">
        <v>930</v>
      </c>
      <c r="G250" s="66"/>
      <c r="H250" s="67">
        <v>7103</v>
      </c>
      <c r="I250" s="68">
        <v>7103</v>
      </c>
      <c r="J250" s="69">
        <v>4.279881740109813E-2</v>
      </c>
      <c r="K250" s="70">
        <v>304</v>
      </c>
      <c r="L250" s="71">
        <v>4.279881740109813E-2</v>
      </c>
      <c r="M250" s="72">
        <v>304</v>
      </c>
    </row>
    <row r="251" spans="1:13" ht="15" hidden="1" thickTop="1" thickBot="1" x14ac:dyDescent="0.35">
      <c r="A251" s="61">
        <v>480</v>
      </c>
      <c r="B251" s="62" t="s">
        <v>910</v>
      </c>
      <c r="C251" s="63">
        <v>7827</v>
      </c>
      <c r="D251" s="64" t="s">
        <v>533</v>
      </c>
      <c r="E251" s="51" t="str">
        <f>IF(VLOOKUP(A251,'חישוב בזב'!$H$2:$K$188,4,FALSE)=FALSE,"No","Yes")</f>
        <v>No</v>
      </c>
      <c r="F251" s="65" t="s">
        <v>931</v>
      </c>
      <c r="G251" s="66" t="s">
        <v>932</v>
      </c>
      <c r="H251" s="67">
        <v>7103</v>
      </c>
      <c r="I251" s="68">
        <v>7103</v>
      </c>
      <c r="J251" s="69">
        <v>8.4471350133746305E-4</v>
      </c>
      <c r="K251" s="70">
        <v>6</v>
      </c>
      <c r="L251" s="71">
        <v>8.4471350133746305E-4</v>
      </c>
      <c r="M251" s="72">
        <v>6</v>
      </c>
    </row>
    <row r="252" spans="1:13" ht="15" hidden="1" thickTop="1" thickBot="1" x14ac:dyDescent="0.35">
      <c r="A252" s="61">
        <v>480</v>
      </c>
      <c r="B252" s="62" t="s">
        <v>910</v>
      </c>
      <c r="C252" s="63">
        <v>7827</v>
      </c>
      <c r="D252" s="64" t="s">
        <v>622</v>
      </c>
      <c r="E252" s="51" t="str">
        <f>IF(VLOOKUP(A252,'חישוב בזב'!$H$2:$K$188,4,FALSE)=FALSE,"No","Yes")</f>
        <v>No</v>
      </c>
      <c r="F252" s="65" t="s">
        <v>933</v>
      </c>
      <c r="G252" s="66" t="s">
        <v>934</v>
      </c>
      <c r="H252" s="67">
        <v>7103</v>
      </c>
      <c r="I252" s="68">
        <v>7103</v>
      </c>
      <c r="J252" s="69">
        <v>7.0392791778121921E-4</v>
      </c>
      <c r="K252" s="70">
        <v>5</v>
      </c>
      <c r="L252" s="71">
        <v>7.0392791778121921E-4</v>
      </c>
      <c r="M252" s="72">
        <v>5</v>
      </c>
    </row>
    <row r="253" spans="1:13" ht="15" hidden="1" thickTop="1" thickBot="1" x14ac:dyDescent="0.35">
      <c r="A253" s="61">
        <v>480</v>
      </c>
      <c r="B253" s="62" t="s">
        <v>910</v>
      </c>
      <c r="C253" s="63">
        <v>7827</v>
      </c>
      <c r="D253" s="64" t="s">
        <v>935</v>
      </c>
      <c r="E253" s="51" t="str">
        <f>IF(VLOOKUP(A253,'חישוב בזב'!$H$2:$K$188,4,FALSE)=FALSE,"No","Yes")</f>
        <v>No</v>
      </c>
      <c r="F253" s="65" t="s">
        <v>936</v>
      </c>
      <c r="G253" s="66" t="s">
        <v>937</v>
      </c>
      <c r="H253" s="67">
        <v>7103</v>
      </c>
      <c r="I253" s="68">
        <v>7103</v>
      </c>
      <c r="J253" s="69">
        <v>4.2235675066873153E-4</v>
      </c>
      <c r="K253" s="70">
        <v>3</v>
      </c>
      <c r="L253" s="71">
        <v>4.2235675066873153E-4</v>
      </c>
      <c r="M253" s="72">
        <v>3</v>
      </c>
    </row>
    <row r="254" spans="1:13" ht="15" hidden="1" thickTop="1" thickBot="1" x14ac:dyDescent="0.35">
      <c r="A254" s="61">
        <v>480</v>
      </c>
      <c r="B254" s="62" t="s">
        <v>910</v>
      </c>
      <c r="C254" s="63">
        <v>7827</v>
      </c>
      <c r="D254" s="64" t="s">
        <v>938</v>
      </c>
      <c r="E254" s="51" t="str">
        <f>IF(VLOOKUP(A254,'חישוב בזב'!$H$2:$K$188,4,FALSE)=FALSE,"No","Yes")</f>
        <v>No</v>
      </c>
      <c r="F254" s="65" t="s">
        <v>939</v>
      </c>
      <c r="G254" s="66" t="s">
        <v>940</v>
      </c>
      <c r="H254" s="67">
        <v>7103</v>
      </c>
      <c r="I254" s="68">
        <v>7103</v>
      </c>
      <c r="J254" s="69">
        <v>4.2235675066873153E-4</v>
      </c>
      <c r="K254" s="70">
        <v>3</v>
      </c>
      <c r="L254" s="71">
        <v>4.2235675066873153E-4</v>
      </c>
      <c r="M254" s="72">
        <v>3</v>
      </c>
    </row>
    <row r="255" spans="1:13" ht="15" hidden="1" thickTop="1" thickBot="1" x14ac:dyDescent="0.35">
      <c r="A255" s="61">
        <v>466</v>
      </c>
      <c r="B255" s="62" t="s">
        <v>941</v>
      </c>
      <c r="C255" s="63">
        <v>4935</v>
      </c>
      <c r="D255" s="64" t="s">
        <v>942</v>
      </c>
      <c r="E255" s="51" t="str">
        <f>IF(VLOOKUP(A255,'חישוב בזב'!$H$2:$K$188,4,FALSE)=FALSE,"No","Yes")</f>
        <v>No</v>
      </c>
      <c r="F255" s="65" t="s">
        <v>943</v>
      </c>
      <c r="G255" s="66"/>
      <c r="H255" s="67">
        <v>3539</v>
      </c>
      <c r="I255" s="68">
        <v>3539</v>
      </c>
      <c r="J255" s="69">
        <v>0.41113308844306301</v>
      </c>
      <c r="K255" s="70">
        <v>1455</v>
      </c>
      <c r="L255" s="71">
        <v>0.41113308844306301</v>
      </c>
      <c r="M255" s="72">
        <v>1455</v>
      </c>
    </row>
    <row r="256" spans="1:13" ht="15" hidden="1" thickTop="1" thickBot="1" x14ac:dyDescent="0.35">
      <c r="A256" s="61">
        <v>466</v>
      </c>
      <c r="B256" s="62" t="s">
        <v>941</v>
      </c>
      <c r="C256" s="63">
        <v>4935</v>
      </c>
      <c r="D256" s="64" t="s">
        <v>730</v>
      </c>
      <c r="E256" s="51" t="str">
        <f>IF(VLOOKUP(A256,'חישוב בזב'!$H$2:$K$188,4,FALSE)=FALSE,"No","Yes")</f>
        <v>No</v>
      </c>
      <c r="F256" s="65" t="s">
        <v>944</v>
      </c>
      <c r="G256" s="66"/>
      <c r="H256" s="67">
        <v>3539</v>
      </c>
      <c r="I256" s="68">
        <v>3539</v>
      </c>
      <c r="J256" s="69">
        <v>0.31251766035603279</v>
      </c>
      <c r="K256" s="70">
        <v>1106</v>
      </c>
      <c r="L256" s="71">
        <v>0.31251766035603279</v>
      </c>
      <c r="M256" s="72">
        <v>1106</v>
      </c>
    </row>
    <row r="257" spans="1:13" ht="15" hidden="1" thickTop="1" thickBot="1" x14ac:dyDescent="0.35">
      <c r="A257" s="61">
        <v>466</v>
      </c>
      <c r="B257" s="62" t="s">
        <v>941</v>
      </c>
      <c r="C257" s="63">
        <v>4935</v>
      </c>
      <c r="D257" s="64" t="s">
        <v>945</v>
      </c>
      <c r="E257" s="51" t="str">
        <f>IF(VLOOKUP(A257,'חישוב בזב'!$H$2:$K$188,4,FALSE)=FALSE,"No","Yes")</f>
        <v>No</v>
      </c>
      <c r="F257" s="65" t="s">
        <v>946</v>
      </c>
      <c r="G257" s="66" t="s">
        <v>947</v>
      </c>
      <c r="H257" s="67">
        <v>3539</v>
      </c>
      <c r="I257" s="68">
        <v>3539</v>
      </c>
      <c r="J257" s="69">
        <v>0.13958745408307432</v>
      </c>
      <c r="K257" s="70">
        <v>494</v>
      </c>
      <c r="L257" s="71">
        <v>0.13958745408307432</v>
      </c>
      <c r="M257" s="72">
        <v>494.00000000000006</v>
      </c>
    </row>
    <row r="258" spans="1:13" ht="15" hidden="1" thickTop="1" thickBot="1" x14ac:dyDescent="0.35">
      <c r="A258" s="61">
        <v>466</v>
      </c>
      <c r="B258" s="62" t="s">
        <v>941</v>
      </c>
      <c r="C258" s="63">
        <v>4935</v>
      </c>
      <c r="D258" s="64" t="s">
        <v>546</v>
      </c>
      <c r="E258" s="51" t="str">
        <f>IF(VLOOKUP(A258,'חישוב בזב'!$H$2:$K$188,4,FALSE)=FALSE,"No","Yes")</f>
        <v>No</v>
      </c>
      <c r="F258" s="65" t="s">
        <v>547</v>
      </c>
      <c r="G258" s="66"/>
      <c r="H258" s="67">
        <v>3539</v>
      </c>
      <c r="I258" s="68">
        <v>3539</v>
      </c>
      <c r="J258" s="69">
        <v>8.363944617123481E-2</v>
      </c>
      <c r="K258" s="70">
        <v>296</v>
      </c>
      <c r="L258" s="71">
        <v>8.363944617123481E-2</v>
      </c>
      <c r="M258" s="72">
        <v>296</v>
      </c>
    </row>
    <row r="259" spans="1:13" ht="15" hidden="1" thickTop="1" thickBot="1" x14ac:dyDescent="0.35">
      <c r="A259" s="61">
        <v>466</v>
      </c>
      <c r="B259" s="62" t="s">
        <v>941</v>
      </c>
      <c r="C259" s="63">
        <v>4935</v>
      </c>
      <c r="D259" s="64" t="s">
        <v>544</v>
      </c>
      <c r="E259" s="51" t="str">
        <f>IF(VLOOKUP(A259,'חישוב בזב'!$H$2:$K$188,4,FALSE)=FALSE,"No","Yes")</f>
        <v>No</v>
      </c>
      <c r="F259" s="65" t="s">
        <v>948</v>
      </c>
      <c r="G259" s="66" t="s">
        <v>949</v>
      </c>
      <c r="H259" s="67">
        <v>3539</v>
      </c>
      <c r="I259" s="68">
        <v>3539</v>
      </c>
      <c r="J259" s="69">
        <v>4.4080248657812938E-2</v>
      </c>
      <c r="K259" s="70">
        <v>156</v>
      </c>
      <c r="L259" s="71">
        <v>4.4080248657812938E-2</v>
      </c>
      <c r="M259" s="72">
        <v>156</v>
      </c>
    </row>
    <row r="260" spans="1:13" ht="15" hidden="1" thickTop="1" thickBot="1" x14ac:dyDescent="0.35">
      <c r="A260" s="61">
        <v>466</v>
      </c>
      <c r="B260" s="62" t="s">
        <v>941</v>
      </c>
      <c r="C260" s="63">
        <v>4935</v>
      </c>
      <c r="D260" s="64" t="s">
        <v>572</v>
      </c>
      <c r="E260" s="51" t="str">
        <f>IF(VLOOKUP(A260,'חישוב בזב'!$H$2:$K$188,4,FALSE)=FALSE,"No","Yes")</f>
        <v>No</v>
      </c>
      <c r="F260" s="65" t="s">
        <v>950</v>
      </c>
      <c r="G260" s="66" t="s">
        <v>951</v>
      </c>
      <c r="H260" s="67">
        <v>3539</v>
      </c>
      <c r="I260" s="68">
        <v>3539</v>
      </c>
      <c r="J260" s="69">
        <v>4.8036168409155127E-3</v>
      </c>
      <c r="K260" s="70">
        <v>17</v>
      </c>
      <c r="L260" s="71">
        <v>4.8036168409155127E-3</v>
      </c>
      <c r="M260" s="72">
        <v>17</v>
      </c>
    </row>
    <row r="261" spans="1:13" ht="15" hidden="1" thickTop="1" thickBot="1" x14ac:dyDescent="0.35">
      <c r="A261" s="61">
        <v>466</v>
      </c>
      <c r="B261" s="62" t="s">
        <v>941</v>
      </c>
      <c r="C261" s="63">
        <v>4935</v>
      </c>
      <c r="D261" s="64" t="s">
        <v>585</v>
      </c>
      <c r="E261" s="51" t="str">
        <f>IF(VLOOKUP(A261,'חישוב בזב'!$H$2:$K$188,4,FALSE)=FALSE,"No","Yes")</f>
        <v>No</v>
      </c>
      <c r="F261" s="65" t="s">
        <v>952</v>
      </c>
      <c r="G261" s="66" t="s">
        <v>953</v>
      </c>
      <c r="H261" s="67">
        <v>3539</v>
      </c>
      <c r="I261" s="68">
        <v>3539</v>
      </c>
      <c r="J261" s="69">
        <v>4.2384854478666294E-3</v>
      </c>
      <c r="K261" s="70">
        <v>15</v>
      </c>
      <c r="L261" s="71">
        <v>4.2384854478666294E-3</v>
      </c>
      <c r="M261" s="72">
        <v>15.000000000000002</v>
      </c>
    </row>
    <row r="262" spans="1:13" ht="15" thickTop="1" thickBot="1" x14ac:dyDescent="0.35">
      <c r="A262" s="61">
        <v>9200</v>
      </c>
      <c r="B262" s="62" t="s">
        <v>11</v>
      </c>
      <c r="C262" s="63">
        <v>13605</v>
      </c>
      <c r="D262" s="64" t="s">
        <v>604</v>
      </c>
      <c r="E262" s="51" t="str">
        <f>IF(VLOOKUP(A262,'חישוב בזב'!$H$2:$K$188,4,FALSE)=FALSE,"No","Yes")</f>
        <v>Yes</v>
      </c>
      <c r="F262" s="65" t="s">
        <v>954</v>
      </c>
      <c r="G262" s="66"/>
      <c r="H262" s="67">
        <v>9088</v>
      </c>
      <c r="I262" s="68">
        <v>9088</v>
      </c>
      <c r="J262" s="69">
        <v>0.26221390845070425</v>
      </c>
      <c r="K262" s="70">
        <v>2383</v>
      </c>
      <c r="L262" s="71">
        <v>0.26221390845070425</v>
      </c>
      <c r="M262" s="72">
        <v>2383</v>
      </c>
    </row>
    <row r="263" spans="1:13" ht="15" thickTop="1" thickBot="1" x14ac:dyDescent="0.35">
      <c r="A263" s="61">
        <v>9200</v>
      </c>
      <c r="B263" s="62" t="s">
        <v>11</v>
      </c>
      <c r="C263" s="63">
        <v>13605</v>
      </c>
      <c r="D263" s="64" t="s">
        <v>572</v>
      </c>
      <c r="E263" s="51" t="str">
        <f>IF(VLOOKUP(A263,'חישוב בזב'!$H$2:$K$188,4,FALSE)=FALSE,"No","Yes")</f>
        <v>Yes</v>
      </c>
      <c r="F263" s="65" t="s">
        <v>955</v>
      </c>
      <c r="G263" s="66" t="s">
        <v>956</v>
      </c>
      <c r="H263" s="67">
        <v>9088</v>
      </c>
      <c r="I263" s="68">
        <v>9088</v>
      </c>
      <c r="J263" s="69">
        <v>0.21919014084507044</v>
      </c>
      <c r="K263" s="70">
        <v>1992</v>
      </c>
      <c r="L263" s="71">
        <v>0.21919014084507044</v>
      </c>
      <c r="M263" s="72">
        <v>1992.0000000000002</v>
      </c>
    </row>
    <row r="264" spans="1:13" ht="15" thickTop="1" thickBot="1" x14ac:dyDescent="0.35">
      <c r="A264" s="61">
        <v>9200</v>
      </c>
      <c r="B264" s="62" t="s">
        <v>11</v>
      </c>
      <c r="C264" s="63">
        <v>13605</v>
      </c>
      <c r="D264" s="64" t="s">
        <v>579</v>
      </c>
      <c r="E264" s="51" t="str">
        <f>IF(VLOOKUP(A264,'חישוב בזב'!$H$2:$K$188,4,FALSE)=FALSE,"No","Yes")</f>
        <v>Yes</v>
      </c>
      <c r="F264" s="65" t="s">
        <v>957</v>
      </c>
      <c r="G264" s="66" t="s">
        <v>958</v>
      </c>
      <c r="H264" s="67">
        <v>9088</v>
      </c>
      <c r="I264" s="68">
        <v>9088</v>
      </c>
      <c r="J264" s="69">
        <v>0.20092429577464788</v>
      </c>
      <c r="K264" s="70">
        <v>1826</v>
      </c>
      <c r="L264" s="71">
        <v>0.20092429577464788</v>
      </c>
      <c r="M264" s="72">
        <v>1826</v>
      </c>
    </row>
    <row r="265" spans="1:13" ht="15" thickTop="1" thickBot="1" x14ac:dyDescent="0.35">
      <c r="A265" s="61">
        <v>9200</v>
      </c>
      <c r="B265" s="62" t="s">
        <v>11</v>
      </c>
      <c r="C265" s="63">
        <v>13605</v>
      </c>
      <c r="D265" s="64" t="s">
        <v>583</v>
      </c>
      <c r="E265" s="51" t="str">
        <f>IF(VLOOKUP(A265,'חישוב בזב'!$H$2:$K$188,4,FALSE)=FALSE,"No","Yes")</f>
        <v>Yes</v>
      </c>
      <c r="F265" s="65" t="s">
        <v>170</v>
      </c>
      <c r="G265" s="66"/>
      <c r="H265" s="67">
        <v>9088</v>
      </c>
      <c r="I265" s="68">
        <v>9088</v>
      </c>
      <c r="J265" s="69">
        <v>7.9555457746478875E-2</v>
      </c>
      <c r="K265" s="70">
        <v>723</v>
      </c>
      <c r="L265" s="71">
        <v>7.9555457746478875E-2</v>
      </c>
      <c r="M265" s="72">
        <v>723</v>
      </c>
    </row>
    <row r="266" spans="1:13" ht="15" thickTop="1" thickBot="1" x14ac:dyDescent="0.35">
      <c r="A266" s="61">
        <v>9200</v>
      </c>
      <c r="B266" s="62" t="s">
        <v>11</v>
      </c>
      <c r="C266" s="63">
        <v>13605</v>
      </c>
      <c r="D266" s="64" t="s">
        <v>548</v>
      </c>
      <c r="E266" s="51" t="str">
        <f>IF(VLOOKUP(A266,'חישוב בזב'!$H$2:$K$188,4,FALSE)=FALSE,"No","Yes")</f>
        <v>Yes</v>
      </c>
      <c r="F266" s="65" t="s">
        <v>577</v>
      </c>
      <c r="G266" s="66"/>
      <c r="H266" s="67">
        <v>9088</v>
      </c>
      <c r="I266" s="68">
        <v>9088</v>
      </c>
      <c r="J266" s="69">
        <v>7.8455105633802813E-2</v>
      </c>
      <c r="K266" s="70">
        <v>713</v>
      </c>
      <c r="L266" s="71">
        <v>7.8455105633802813E-2</v>
      </c>
      <c r="M266" s="72">
        <v>713</v>
      </c>
    </row>
    <row r="267" spans="1:13" ht="14.5" hidden="1" thickBot="1" x14ac:dyDescent="0.35">
      <c r="A267" s="61">
        <v>9200</v>
      </c>
      <c r="B267" s="62" t="s">
        <v>11</v>
      </c>
      <c r="C267" s="63"/>
      <c r="D267" s="64" t="s">
        <v>636</v>
      </c>
      <c r="E267" s="64"/>
      <c r="F267" s="65" t="s">
        <v>607</v>
      </c>
      <c r="G267" s="66"/>
      <c r="H267" s="67">
        <v>9088</v>
      </c>
      <c r="I267" s="68">
        <v>9088</v>
      </c>
      <c r="J267" s="69">
        <v>7.6694542253521125E-2</v>
      </c>
      <c r="K267" s="70">
        <v>697</v>
      </c>
      <c r="L267" s="71">
        <v>7.6694542253521125E-2</v>
      </c>
      <c r="M267" s="72">
        <v>697</v>
      </c>
    </row>
    <row r="268" spans="1:13" ht="15" thickTop="1" thickBot="1" x14ac:dyDescent="0.35">
      <c r="A268" s="61">
        <v>9200</v>
      </c>
      <c r="B268" s="62" t="s">
        <v>11</v>
      </c>
      <c r="C268" s="63">
        <v>13605</v>
      </c>
      <c r="D268" s="64" t="s">
        <v>585</v>
      </c>
      <c r="E268" s="51" t="str">
        <f>IF(VLOOKUP(A268,'חישוב בזב'!$H$2:$K$188,4,FALSE)=FALSE,"No","Yes")</f>
        <v>Yes</v>
      </c>
      <c r="F268" s="65" t="s">
        <v>959</v>
      </c>
      <c r="G268" s="66"/>
      <c r="H268" s="67">
        <v>9088</v>
      </c>
      <c r="I268" s="68">
        <v>9088</v>
      </c>
      <c r="J268" s="69">
        <v>4.5444542253521125E-2</v>
      </c>
      <c r="K268" s="70">
        <v>413</v>
      </c>
      <c r="L268" s="71">
        <v>4.5444542253521125E-2</v>
      </c>
      <c r="M268" s="72">
        <v>413</v>
      </c>
    </row>
    <row r="269" spans="1:13" ht="15" thickTop="1" thickBot="1" x14ac:dyDescent="0.35">
      <c r="A269" s="61">
        <v>9200</v>
      </c>
      <c r="B269" s="62" t="s">
        <v>11</v>
      </c>
      <c r="C269" s="63">
        <v>13605</v>
      </c>
      <c r="D269" s="64" t="s">
        <v>544</v>
      </c>
      <c r="E269" s="51" t="str">
        <f>IF(VLOOKUP(A269,'חישוב בזב'!$H$2:$K$188,4,FALSE)=FALSE,"No","Yes")</f>
        <v>Yes</v>
      </c>
      <c r="F269" s="65" t="s">
        <v>960</v>
      </c>
      <c r="G269" s="66"/>
      <c r="H269" s="67">
        <v>9088</v>
      </c>
      <c r="I269" s="68">
        <v>9088</v>
      </c>
      <c r="J269" s="69">
        <v>3.7522007042253523E-2</v>
      </c>
      <c r="K269" s="70">
        <v>341</v>
      </c>
      <c r="L269" s="71">
        <v>3.7522007042253523E-2</v>
      </c>
      <c r="M269" s="72">
        <v>341</v>
      </c>
    </row>
    <row r="270" spans="1:13" ht="15" thickTop="1" thickBot="1" x14ac:dyDescent="0.35">
      <c r="A270" s="61">
        <v>2610</v>
      </c>
      <c r="B270" s="62" t="s">
        <v>12</v>
      </c>
      <c r="C270" s="63">
        <v>50466</v>
      </c>
      <c r="D270" s="64" t="s">
        <v>736</v>
      </c>
      <c r="E270" s="51" t="str">
        <f>IF(VLOOKUP(A270,'חישוב בזב'!$H$2:$K$188,4,FALSE)=FALSE,"No","Yes")</f>
        <v>Yes</v>
      </c>
      <c r="F270" s="65" t="s">
        <v>961</v>
      </c>
      <c r="G270" s="66"/>
      <c r="H270" s="67">
        <v>33554</v>
      </c>
      <c r="I270" s="68">
        <v>33554</v>
      </c>
      <c r="J270" s="69">
        <v>0.14805984383382012</v>
      </c>
      <c r="K270" s="70">
        <v>4968</v>
      </c>
      <c r="L270" s="71">
        <v>0.14805984383382012</v>
      </c>
      <c r="M270" s="72">
        <v>4968</v>
      </c>
    </row>
    <row r="271" spans="1:13" ht="15" thickTop="1" thickBot="1" x14ac:dyDescent="0.35">
      <c r="A271" s="61">
        <v>2610</v>
      </c>
      <c r="B271" s="62" t="s">
        <v>12</v>
      </c>
      <c r="C271" s="63">
        <v>50466</v>
      </c>
      <c r="D271" s="64" t="s">
        <v>548</v>
      </c>
      <c r="E271" s="51" t="str">
        <f>IF(VLOOKUP(A271,'חישוב בזב'!$H$2:$K$188,4,FALSE)=FALSE,"No","Yes")</f>
        <v>Yes</v>
      </c>
      <c r="F271" s="65" t="s">
        <v>962</v>
      </c>
      <c r="G271" s="66" t="s">
        <v>963</v>
      </c>
      <c r="H271" s="67">
        <v>33554</v>
      </c>
      <c r="I271" s="68">
        <v>33554</v>
      </c>
      <c r="J271" s="69">
        <v>0.14382785956964891</v>
      </c>
      <c r="K271" s="70">
        <v>4826</v>
      </c>
      <c r="L271" s="71">
        <v>0.14382785956964891</v>
      </c>
      <c r="M271" s="72">
        <v>4826</v>
      </c>
    </row>
    <row r="272" spans="1:13" ht="15" thickTop="1" thickBot="1" x14ac:dyDescent="0.35">
      <c r="A272" s="61">
        <v>2610</v>
      </c>
      <c r="B272" s="62" t="s">
        <v>12</v>
      </c>
      <c r="C272" s="63">
        <v>50466</v>
      </c>
      <c r="D272" s="64" t="s">
        <v>546</v>
      </c>
      <c r="E272" s="51" t="str">
        <f>IF(VLOOKUP(A272,'חישוב בזב'!$H$2:$K$188,4,FALSE)=FALSE,"No","Yes")</f>
        <v>Yes</v>
      </c>
      <c r="F272" s="65" t="s">
        <v>964</v>
      </c>
      <c r="G272" s="66" t="s">
        <v>965</v>
      </c>
      <c r="H272" s="67">
        <v>33554</v>
      </c>
      <c r="I272" s="68">
        <v>33554</v>
      </c>
      <c r="J272" s="69">
        <v>0.1420694999105919</v>
      </c>
      <c r="K272" s="70">
        <v>4767</v>
      </c>
      <c r="L272" s="71">
        <v>0.1420694999105919</v>
      </c>
      <c r="M272" s="72">
        <v>4767.0000000000009</v>
      </c>
    </row>
    <row r="273" spans="1:13" ht="15" thickTop="1" thickBot="1" x14ac:dyDescent="0.35">
      <c r="A273" s="61">
        <v>2610</v>
      </c>
      <c r="B273" s="62" t="s">
        <v>12</v>
      </c>
      <c r="C273" s="63">
        <v>50466</v>
      </c>
      <c r="D273" s="64" t="s">
        <v>572</v>
      </c>
      <c r="E273" s="51" t="str">
        <f>IF(VLOOKUP(A273,'חישוב בזב'!$H$2:$K$188,4,FALSE)=FALSE,"No","Yes")</f>
        <v>Yes</v>
      </c>
      <c r="F273" s="65" t="s">
        <v>966</v>
      </c>
      <c r="G273" s="66"/>
      <c r="H273" s="67">
        <v>33554</v>
      </c>
      <c r="I273" s="68">
        <v>33554</v>
      </c>
      <c r="J273" s="69">
        <v>0.11032961792930798</v>
      </c>
      <c r="K273" s="70">
        <v>3702</v>
      </c>
      <c r="L273" s="71">
        <v>0.11032961792930798</v>
      </c>
      <c r="M273" s="72">
        <v>3702</v>
      </c>
    </row>
    <row r="274" spans="1:13" ht="15" thickTop="1" thickBot="1" x14ac:dyDescent="0.35">
      <c r="A274" s="61">
        <v>2610</v>
      </c>
      <c r="B274" s="62" t="s">
        <v>12</v>
      </c>
      <c r="C274" s="63">
        <v>50466</v>
      </c>
      <c r="D274" s="64" t="s">
        <v>684</v>
      </c>
      <c r="E274" s="51" t="str">
        <f>IF(VLOOKUP(A274,'חישוב בזב'!$H$2:$K$188,4,FALSE)=FALSE,"No","Yes")</f>
        <v>Yes</v>
      </c>
      <c r="F274" s="65" t="s">
        <v>967</v>
      </c>
      <c r="G274" s="66"/>
      <c r="H274" s="67">
        <v>33554</v>
      </c>
      <c r="I274" s="68">
        <v>33554</v>
      </c>
      <c r="J274" s="69">
        <v>0.10433927400607976</v>
      </c>
      <c r="K274" s="70">
        <v>3501</v>
      </c>
      <c r="L274" s="71">
        <v>0.10433927400607976</v>
      </c>
      <c r="M274" s="72">
        <v>3501</v>
      </c>
    </row>
    <row r="275" spans="1:13" ht="15" thickTop="1" thickBot="1" x14ac:dyDescent="0.35">
      <c r="A275" s="61">
        <v>2610</v>
      </c>
      <c r="B275" s="62" t="s">
        <v>12</v>
      </c>
      <c r="C275" s="63">
        <v>50466</v>
      </c>
      <c r="D275" s="64" t="s">
        <v>938</v>
      </c>
      <c r="E275" s="51" t="str">
        <f>IF(VLOOKUP(A275,'חישוב בזב'!$H$2:$K$188,4,FALSE)=FALSE,"No","Yes")</f>
        <v>Yes</v>
      </c>
      <c r="F275" s="65" t="s">
        <v>968</v>
      </c>
      <c r="G275" s="66"/>
      <c r="H275" s="67">
        <v>33554</v>
      </c>
      <c r="I275" s="68">
        <v>33554</v>
      </c>
      <c r="J275" s="69">
        <v>8.4848304226023727E-2</v>
      </c>
      <c r="K275" s="70">
        <v>2847</v>
      </c>
      <c r="L275" s="71">
        <v>8.4848304226023727E-2</v>
      </c>
      <c r="M275" s="72">
        <v>2847</v>
      </c>
    </row>
    <row r="276" spans="1:13" ht="15" thickTop="1" thickBot="1" x14ac:dyDescent="0.35">
      <c r="A276" s="61">
        <v>2610</v>
      </c>
      <c r="B276" s="62" t="s">
        <v>12</v>
      </c>
      <c r="C276" s="63">
        <v>50466</v>
      </c>
      <c r="D276" s="64" t="s">
        <v>814</v>
      </c>
      <c r="E276" s="51" t="str">
        <f>IF(VLOOKUP(A276,'חישוב בזב'!$H$2:$K$188,4,FALSE)=FALSE,"No","Yes")</f>
        <v>Yes</v>
      </c>
      <c r="F276" s="65" t="s">
        <v>969</v>
      </c>
      <c r="G276" s="66"/>
      <c r="H276" s="67">
        <v>33554</v>
      </c>
      <c r="I276" s="68">
        <v>33554</v>
      </c>
      <c r="J276" s="69">
        <v>7.9305000894081185E-2</v>
      </c>
      <c r="K276" s="70">
        <v>2661</v>
      </c>
      <c r="L276" s="71">
        <v>7.9305000894081185E-2</v>
      </c>
      <c r="M276" s="72">
        <v>2661</v>
      </c>
    </row>
    <row r="277" spans="1:13" ht="15" thickTop="1" thickBot="1" x14ac:dyDescent="0.35">
      <c r="A277" s="61">
        <v>2610</v>
      </c>
      <c r="B277" s="62" t="s">
        <v>12</v>
      </c>
      <c r="C277" s="63">
        <v>50466</v>
      </c>
      <c r="D277" s="64" t="s">
        <v>498</v>
      </c>
      <c r="E277" s="51" t="str">
        <f>IF(VLOOKUP(A277,'חישוב בזב'!$H$2:$K$188,4,FALSE)=FALSE,"No","Yes")</f>
        <v>Yes</v>
      </c>
      <c r="F277" s="65" t="s">
        <v>970</v>
      </c>
      <c r="G277" s="66" t="s">
        <v>971</v>
      </c>
      <c r="H277" s="67">
        <v>33554</v>
      </c>
      <c r="I277" s="68">
        <v>33554</v>
      </c>
      <c r="J277" s="69">
        <v>4.6849853966740178E-2</v>
      </c>
      <c r="K277" s="70">
        <v>1572</v>
      </c>
      <c r="L277" s="71">
        <v>4.6849853966740178E-2</v>
      </c>
      <c r="M277" s="72">
        <v>1572</v>
      </c>
    </row>
    <row r="278" spans="1:13" ht="15" thickTop="1" thickBot="1" x14ac:dyDescent="0.35">
      <c r="A278" s="61">
        <v>2610</v>
      </c>
      <c r="B278" s="62" t="s">
        <v>12</v>
      </c>
      <c r="C278" s="63">
        <v>50466</v>
      </c>
      <c r="D278" s="64" t="s">
        <v>581</v>
      </c>
      <c r="E278" s="51" t="str">
        <f>IF(VLOOKUP(A278,'חישוב בזב'!$H$2:$K$188,4,FALSE)=FALSE,"No","Yes")</f>
        <v>Yes</v>
      </c>
      <c r="F278" s="65" t="s">
        <v>972</v>
      </c>
      <c r="G278" s="66"/>
      <c r="H278" s="67">
        <v>33554</v>
      </c>
      <c r="I278" s="68">
        <v>33554</v>
      </c>
      <c r="J278" s="69">
        <v>4.0263455921797697E-2</v>
      </c>
      <c r="K278" s="70">
        <v>1351</v>
      </c>
      <c r="L278" s="71">
        <v>4.0263455921797697E-2</v>
      </c>
      <c r="M278" s="72">
        <v>1351</v>
      </c>
    </row>
    <row r="279" spans="1:13" ht="15" thickTop="1" thickBot="1" x14ac:dyDescent="0.35">
      <c r="A279" s="61">
        <v>2610</v>
      </c>
      <c r="B279" s="62" t="s">
        <v>12</v>
      </c>
      <c r="C279" s="63">
        <v>50466</v>
      </c>
      <c r="D279" s="64" t="s">
        <v>495</v>
      </c>
      <c r="E279" s="51" t="str">
        <f>IF(VLOOKUP(A279,'חישוב בזב'!$H$2:$K$188,4,FALSE)=FALSE,"No","Yes")</f>
        <v>Yes</v>
      </c>
      <c r="F279" s="65" t="s">
        <v>973</v>
      </c>
      <c r="G279" s="66"/>
      <c r="H279" s="67">
        <v>33554</v>
      </c>
      <c r="I279" s="68">
        <v>33554</v>
      </c>
      <c r="J279" s="69">
        <v>3.993562615485486E-2</v>
      </c>
      <c r="K279" s="70">
        <v>1340</v>
      </c>
      <c r="L279" s="71">
        <v>3.993562615485486E-2</v>
      </c>
      <c r="M279" s="72">
        <v>1340</v>
      </c>
    </row>
    <row r="280" spans="1:13" ht="15" thickTop="1" thickBot="1" x14ac:dyDescent="0.35">
      <c r="A280" s="61">
        <v>2610</v>
      </c>
      <c r="B280" s="62" t="s">
        <v>12</v>
      </c>
      <c r="C280" s="63">
        <v>50466</v>
      </c>
      <c r="D280" s="64" t="s">
        <v>689</v>
      </c>
      <c r="E280" s="51" t="str">
        <f>IF(VLOOKUP(A280,'חישוב בזב'!$H$2:$K$188,4,FALSE)=FALSE,"No","Yes")</f>
        <v>Yes</v>
      </c>
      <c r="F280" s="65" t="s">
        <v>974</v>
      </c>
      <c r="G280" s="66"/>
      <c r="H280" s="67">
        <v>33554</v>
      </c>
      <c r="I280" s="68">
        <v>33554</v>
      </c>
      <c r="J280" s="69">
        <v>3.8058055671454968E-2</v>
      </c>
      <c r="K280" s="70">
        <v>1277</v>
      </c>
      <c r="L280" s="71">
        <v>3.8058055671454968E-2</v>
      </c>
      <c r="M280" s="72">
        <v>1277</v>
      </c>
    </row>
    <row r="281" spans="1:13" ht="15" thickTop="1" thickBot="1" x14ac:dyDescent="0.35">
      <c r="A281" s="61">
        <v>2610</v>
      </c>
      <c r="B281" s="62" t="s">
        <v>12</v>
      </c>
      <c r="C281" s="63">
        <v>50466</v>
      </c>
      <c r="D281" s="64" t="s">
        <v>562</v>
      </c>
      <c r="E281" s="51" t="str">
        <f>IF(VLOOKUP(A281,'חישוב בזב'!$H$2:$K$188,4,FALSE)=FALSE,"No","Yes")</f>
        <v>Yes</v>
      </c>
      <c r="F281" s="65" t="s">
        <v>975</v>
      </c>
      <c r="G281" s="66"/>
      <c r="H281" s="67">
        <v>33554</v>
      </c>
      <c r="I281" s="68">
        <v>33554</v>
      </c>
      <c r="J281" s="69">
        <v>1.2278714907313583E-2</v>
      </c>
      <c r="K281" s="70">
        <v>412</v>
      </c>
      <c r="L281" s="71">
        <v>1.2278714907313583E-2</v>
      </c>
      <c r="M281" s="72">
        <v>412</v>
      </c>
    </row>
    <row r="282" spans="1:13" ht="15" thickTop="1" thickBot="1" x14ac:dyDescent="0.35">
      <c r="A282" s="61">
        <v>2610</v>
      </c>
      <c r="B282" s="62" t="s">
        <v>12</v>
      </c>
      <c r="C282" s="63">
        <v>50466</v>
      </c>
      <c r="D282" s="64" t="s">
        <v>583</v>
      </c>
      <c r="E282" s="51" t="str">
        <f>IF(VLOOKUP(A282,'חישוב בזב'!$H$2:$K$188,4,FALSE)=FALSE,"No","Yes")</f>
        <v>Yes</v>
      </c>
      <c r="F282" s="65" t="s">
        <v>976</v>
      </c>
      <c r="G282" s="66"/>
      <c r="H282" s="67">
        <v>33554</v>
      </c>
      <c r="I282" s="68">
        <v>33554</v>
      </c>
      <c r="J282" s="69">
        <v>9.8348930082851529E-3</v>
      </c>
      <c r="K282" s="70">
        <v>330</v>
      </c>
      <c r="L282" s="71">
        <v>9.8348930082851529E-3</v>
      </c>
      <c r="M282" s="72">
        <v>330</v>
      </c>
    </row>
    <row r="283" spans="1:13" ht="15" thickTop="1" thickBot="1" x14ac:dyDescent="0.35">
      <c r="A283" s="61">
        <v>3780</v>
      </c>
      <c r="B283" s="62" t="s">
        <v>977</v>
      </c>
      <c r="C283" s="63">
        <v>18574</v>
      </c>
      <c r="D283" s="64" t="s">
        <v>978</v>
      </c>
      <c r="E283" s="51" t="str">
        <f>IF(VLOOKUP(A283,'חישוב בזב'!$H$2:$K$188,4,FALSE)=FALSE,"No","Yes")</f>
        <v>Yes</v>
      </c>
      <c r="F283" s="65" t="s">
        <v>979</v>
      </c>
      <c r="G283" s="66" t="s">
        <v>980</v>
      </c>
      <c r="H283" s="67">
        <v>12862</v>
      </c>
      <c r="I283" s="68">
        <v>12862</v>
      </c>
      <c r="J283" s="69">
        <v>0.77950552013683716</v>
      </c>
      <c r="K283" s="70">
        <v>10026</v>
      </c>
      <c r="L283" s="71">
        <v>0.77950552013683716</v>
      </c>
      <c r="M283" s="72">
        <v>10026</v>
      </c>
    </row>
    <row r="284" spans="1:13" ht="15" thickTop="1" thickBot="1" x14ac:dyDescent="0.35">
      <c r="A284" s="61">
        <v>3780</v>
      </c>
      <c r="B284" s="62" t="s">
        <v>977</v>
      </c>
      <c r="C284" s="63">
        <v>18574</v>
      </c>
      <c r="D284" s="64" t="s">
        <v>581</v>
      </c>
      <c r="E284" s="51" t="str">
        <f>IF(VLOOKUP(A284,'חישוב בזב'!$H$2:$K$188,4,FALSE)=FALSE,"No","Yes")</f>
        <v>Yes</v>
      </c>
      <c r="F284" s="65" t="s">
        <v>981</v>
      </c>
      <c r="G284" s="66" t="s">
        <v>982</v>
      </c>
      <c r="H284" s="67">
        <v>12862</v>
      </c>
      <c r="I284" s="68">
        <v>12862</v>
      </c>
      <c r="J284" s="69">
        <v>0.12082102316902503</v>
      </c>
      <c r="K284" s="70">
        <v>1554</v>
      </c>
      <c r="L284" s="71">
        <v>0.12082102316902503</v>
      </c>
      <c r="M284" s="72">
        <v>1554</v>
      </c>
    </row>
    <row r="285" spans="1:13" ht="15" thickTop="1" thickBot="1" x14ac:dyDescent="0.35">
      <c r="A285" s="61">
        <v>3780</v>
      </c>
      <c r="B285" s="62" t="s">
        <v>977</v>
      </c>
      <c r="C285" s="63">
        <v>18574</v>
      </c>
      <c r="D285" s="64" t="s">
        <v>525</v>
      </c>
      <c r="E285" s="51" t="str">
        <f>IF(VLOOKUP(A285,'חישוב בזב'!$H$2:$K$188,4,FALSE)=FALSE,"No","Yes")</f>
        <v>Yes</v>
      </c>
      <c r="F285" s="65" t="s">
        <v>620</v>
      </c>
      <c r="G285" s="66" t="s">
        <v>983</v>
      </c>
      <c r="H285" s="67">
        <v>12862</v>
      </c>
      <c r="I285" s="68">
        <v>12862</v>
      </c>
      <c r="J285" s="69">
        <v>9.9440211475664744E-2</v>
      </c>
      <c r="K285" s="70">
        <v>1279</v>
      </c>
      <c r="L285" s="71">
        <v>9.9440211475664744E-2</v>
      </c>
      <c r="M285" s="72">
        <v>1279</v>
      </c>
    </row>
    <row r="286" spans="1:13" ht="15" thickTop="1" thickBot="1" x14ac:dyDescent="0.35">
      <c r="A286" s="61">
        <v>3780</v>
      </c>
      <c r="B286" s="62" t="s">
        <v>977</v>
      </c>
      <c r="C286" s="63">
        <v>18574</v>
      </c>
      <c r="D286" s="64" t="s">
        <v>984</v>
      </c>
      <c r="E286" s="51" t="str">
        <f>IF(VLOOKUP(A286,'חישוב בזב'!$H$2:$K$188,4,FALSE)=FALSE,"No","Yes")</f>
        <v>Yes</v>
      </c>
      <c r="F286" s="65" t="s">
        <v>985</v>
      </c>
      <c r="G286" s="66" t="s">
        <v>986</v>
      </c>
      <c r="H286" s="67">
        <v>12862</v>
      </c>
      <c r="I286" s="68">
        <v>12862</v>
      </c>
      <c r="J286" s="69">
        <v>2.3324521847302131E-4</v>
      </c>
      <c r="K286" s="70">
        <v>3</v>
      </c>
      <c r="L286" s="71">
        <v>2.3324521847302131E-4</v>
      </c>
      <c r="M286" s="72">
        <v>3</v>
      </c>
    </row>
    <row r="287" spans="1:13" ht="15" thickTop="1" thickBot="1" x14ac:dyDescent="0.35">
      <c r="A287" s="61">
        <v>6100</v>
      </c>
      <c r="B287" s="62" t="s">
        <v>14</v>
      </c>
      <c r="C287" s="63">
        <v>103308</v>
      </c>
      <c r="D287" s="64" t="s">
        <v>684</v>
      </c>
      <c r="E287" s="51" t="str">
        <f>IF(VLOOKUP(A287,'חישוב בזב'!$H$2:$K$188,4,FALSE)=FALSE,"No","Yes")</f>
        <v>Yes</v>
      </c>
      <c r="F287" s="65" t="s">
        <v>987</v>
      </c>
      <c r="G287" s="66" t="s">
        <v>988</v>
      </c>
      <c r="H287" s="67">
        <v>67864</v>
      </c>
      <c r="I287" s="68">
        <v>67864</v>
      </c>
      <c r="J287" s="69">
        <v>0.64489272662973007</v>
      </c>
      <c r="K287" s="70">
        <v>43765</v>
      </c>
      <c r="L287" s="71">
        <v>0.64489272662973007</v>
      </c>
      <c r="M287" s="72">
        <v>43765</v>
      </c>
    </row>
    <row r="288" spans="1:13" ht="15" thickTop="1" thickBot="1" x14ac:dyDescent="0.35">
      <c r="A288" s="61">
        <v>6100</v>
      </c>
      <c r="B288" s="62" t="s">
        <v>14</v>
      </c>
      <c r="C288" s="63">
        <v>103308</v>
      </c>
      <c r="D288" s="64" t="s">
        <v>546</v>
      </c>
      <c r="E288" s="51" t="str">
        <f>IF(VLOOKUP(A288,'חישוב בזב'!$H$2:$K$188,4,FALSE)=FALSE,"No","Yes")</f>
        <v>Yes</v>
      </c>
      <c r="F288" s="65" t="s">
        <v>547</v>
      </c>
      <c r="G288" s="66"/>
      <c r="H288" s="67">
        <v>67864</v>
      </c>
      <c r="I288" s="68">
        <v>67864</v>
      </c>
      <c r="J288" s="69">
        <v>0.24076093363196982</v>
      </c>
      <c r="K288" s="70">
        <v>16339</v>
      </c>
      <c r="L288" s="71">
        <v>0.24076093363196982</v>
      </c>
      <c r="M288" s="72">
        <v>16339</v>
      </c>
    </row>
    <row r="289" spans="1:13" ht="15" thickTop="1" thickBot="1" x14ac:dyDescent="0.35">
      <c r="A289" s="61">
        <v>6100</v>
      </c>
      <c r="B289" s="62" t="s">
        <v>14</v>
      </c>
      <c r="C289" s="63">
        <v>103308</v>
      </c>
      <c r="D289" s="64" t="s">
        <v>989</v>
      </c>
      <c r="E289" s="51" t="str">
        <f>IF(VLOOKUP(A289,'חישוב בזב'!$H$2:$K$188,4,FALSE)=FALSE,"No","Yes")</f>
        <v>Yes</v>
      </c>
      <c r="F289" s="65" t="s">
        <v>990</v>
      </c>
      <c r="G289" s="66"/>
      <c r="H289" s="67">
        <v>67864</v>
      </c>
      <c r="I289" s="68">
        <v>67864</v>
      </c>
      <c r="J289" s="69">
        <v>7.0877048214075214E-2</v>
      </c>
      <c r="K289" s="70">
        <v>4810</v>
      </c>
      <c r="L289" s="71">
        <v>7.0877048214075214E-2</v>
      </c>
      <c r="M289" s="72">
        <v>4810</v>
      </c>
    </row>
    <row r="290" spans="1:13" ht="15" thickTop="1" thickBot="1" x14ac:dyDescent="0.35">
      <c r="A290" s="61">
        <v>6100</v>
      </c>
      <c r="B290" s="62" t="s">
        <v>14</v>
      </c>
      <c r="C290" s="63">
        <v>103308</v>
      </c>
      <c r="D290" s="64" t="s">
        <v>548</v>
      </c>
      <c r="E290" s="51" t="str">
        <f>IF(VLOOKUP(A290,'חישוב בזב'!$H$2:$K$188,4,FALSE)=FALSE,"No","Yes")</f>
        <v>Yes</v>
      </c>
      <c r="F290" s="65" t="s">
        <v>577</v>
      </c>
      <c r="G290" s="66"/>
      <c r="H290" s="67">
        <v>67864</v>
      </c>
      <c r="I290" s="68">
        <v>67864</v>
      </c>
      <c r="J290" s="69">
        <v>1.6636213603677945E-2</v>
      </c>
      <c r="K290" s="70">
        <v>1129</v>
      </c>
      <c r="L290" s="71">
        <v>1.6636213603677945E-2</v>
      </c>
      <c r="M290" s="72">
        <v>1129</v>
      </c>
    </row>
    <row r="291" spans="1:13" ht="15" thickTop="1" thickBot="1" x14ac:dyDescent="0.35">
      <c r="A291" s="61">
        <v>6100</v>
      </c>
      <c r="B291" s="62" t="s">
        <v>14</v>
      </c>
      <c r="C291" s="63">
        <v>103308</v>
      </c>
      <c r="D291" s="64" t="s">
        <v>711</v>
      </c>
      <c r="E291" s="51" t="str">
        <f>IF(VLOOKUP(A291,'חישוב בזב'!$H$2:$K$188,4,FALSE)=FALSE,"No","Yes")</f>
        <v>Yes</v>
      </c>
      <c r="F291" s="65" t="s">
        <v>991</v>
      </c>
      <c r="G291" s="66"/>
      <c r="H291" s="67">
        <v>67864</v>
      </c>
      <c r="I291" s="68">
        <v>67864</v>
      </c>
      <c r="J291" s="69">
        <v>1.2510314747141342E-2</v>
      </c>
      <c r="K291" s="70">
        <v>849</v>
      </c>
      <c r="L291" s="71">
        <v>1.2510314747141342E-2</v>
      </c>
      <c r="M291" s="72">
        <v>849</v>
      </c>
    </row>
    <row r="292" spans="1:13" ht="15" thickTop="1" thickBot="1" x14ac:dyDescent="0.35">
      <c r="A292" s="61">
        <v>6100</v>
      </c>
      <c r="B292" s="62" t="s">
        <v>14</v>
      </c>
      <c r="C292" s="63">
        <v>103308</v>
      </c>
      <c r="D292" s="64" t="s">
        <v>992</v>
      </c>
      <c r="E292" s="51" t="str">
        <f>IF(VLOOKUP(A292,'חישוב בזב'!$H$2:$K$188,4,FALSE)=FALSE,"No","Yes")</f>
        <v>Yes</v>
      </c>
      <c r="F292" s="65" t="s">
        <v>993</v>
      </c>
      <c r="G292" s="66" t="s">
        <v>994</v>
      </c>
      <c r="H292" s="67">
        <v>67864</v>
      </c>
      <c r="I292" s="68">
        <v>67864</v>
      </c>
      <c r="J292" s="69">
        <v>6.513026052104208E-3</v>
      </c>
      <c r="K292" s="70">
        <v>442</v>
      </c>
      <c r="L292" s="71">
        <v>6.513026052104208E-3</v>
      </c>
      <c r="M292" s="72">
        <v>441.99999999999994</v>
      </c>
    </row>
    <row r="293" spans="1:13" ht="15" thickTop="1" thickBot="1" x14ac:dyDescent="0.35">
      <c r="A293" s="61">
        <v>6100</v>
      </c>
      <c r="B293" s="62" t="s">
        <v>14</v>
      </c>
      <c r="C293" s="63">
        <v>103308</v>
      </c>
      <c r="D293" s="64" t="s">
        <v>572</v>
      </c>
      <c r="E293" s="51" t="str">
        <f>IF(VLOOKUP(A293,'חישוב בזב'!$H$2:$K$188,4,FALSE)=FALSE,"No","Yes")</f>
        <v>Yes</v>
      </c>
      <c r="F293" s="65" t="s">
        <v>995</v>
      </c>
      <c r="G293" s="66"/>
      <c r="H293" s="67">
        <v>67864</v>
      </c>
      <c r="I293" s="68">
        <v>67864</v>
      </c>
      <c r="J293" s="69">
        <v>2.9175999056937404E-3</v>
      </c>
      <c r="K293" s="70">
        <v>198</v>
      </c>
      <c r="L293" s="71">
        <v>2.9175999056937404E-3</v>
      </c>
      <c r="M293" s="72">
        <v>198</v>
      </c>
    </row>
    <row r="294" spans="1:13" ht="15" thickTop="1" thickBot="1" x14ac:dyDescent="0.35">
      <c r="A294" s="61">
        <v>6100</v>
      </c>
      <c r="B294" s="62" t="s">
        <v>14</v>
      </c>
      <c r="C294" s="63">
        <v>103308</v>
      </c>
      <c r="D294" s="64" t="s">
        <v>825</v>
      </c>
      <c r="E294" s="51" t="str">
        <f>IF(VLOOKUP(A294,'חישוב בזב'!$H$2:$K$188,4,FALSE)=FALSE,"No","Yes")</f>
        <v>Yes</v>
      </c>
      <c r="F294" s="65" t="s">
        <v>996</v>
      </c>
      <c r="G294" s="66"/>
      <c r="H294" s="67">
        <v>67864</v>
      </c>
      <c r="I294" s="68">
        <v>67864</v>
      </c>
      <c r="J294" s="69">
        <v>2.4460686078038429E-3</v>
      </c>
      <c r="K294" s="70">
        <v>166</v>
      </c>
      <c r="L294" s="71">
        <v>2.4460686078038429E-3</v>
      </c>
      <c r="M294" s="72">
        <v>166</v>
      </c>
    </row>
    <row r="295" spans="1:13" ht="15" thickTop="1" thickBot="1" x14ac:dyDescent="0.35">
      <c r="A295" s="61">
        <v>6100</v>
      </c>
      <c r="B295" s="62" t="s">
        <v>14</v>
      </c>
      <c r="C295" s="63">
        <v>103308</v>
      </c>
      <c r="D295" s="64" t="s">
        <v>585</v>
      </c>
      <c r="E295" s="51" t="str">
        <f>IF(VLOOKUP(A295,'חישוב בזב'!$H$2:$K$188,4,FALSE)=FALSE,"No","Yes")</f>
        <v>Yes</v>
      </c>
      <c r="F295" s="65" t="s">
        <v>997</v>
      </c>
      <c r="G295" s="66"/>
      <c r="H295" s="67">
        <v>67864</v>
      </c>
      <c r="I295" s="68">
        <v>67864</v>
      </c>
      <c r="J295" s="69">
        <v>1.9892726629730049E-3</v>
      </c>
      <c r="K295" s="70">
        <v>135</v>
      </c>
      <c r="L295" s="71">
        <v>1.9892726629730049E-3</v>
      </c>
      <c r="M295" s="72">
        <v>135</v>
      </c>
    </row>
    <row r="296" spans="1:13" ht="15" thickTop="1" thickBot="1" x14ac:dyDescent="0.35">
      <c r="A296" s="61">
        <v>6100</v>
      </c>
      <c r="B296" s="62" t="s">
        <v>14</v>
      </c>
      <c r="C296" s="63">
        <v>103308</v>
      </c>
      <c r="D296" s="64" t="s">
        <v>820</v>
      </c>
      <c r="E296" s="51" t="str">
        <f>IF(VLOOKUP(A296,'חישוב בזב'!$H$2:$K$188,4,FALSE)=FALSE,"No","Yes")</f>
        <v>Yes</v>
      </c>
      <c r="F296" s="65" t="s">
        <v>998</v>
      </c>
      <c r="G296" s="66"/>
      <c r="H296" s="67">
        <v>67864</v>
      </c>
      <c r="I296" s="68">
        <v>67864</v>
      </c>
      <c r="J296" s="69">
        <v>4.5679594483083815E-4</v>
      </c>
      <c r="K296" s="70">
        <v>31</v>
      </c>
      <c r="L296" s="71">
        <v>4.5679594483083815E-4</v>
      </c>
      <c r="M296" s="72">
        <v>31</v>
      </c>
    </row>
    <row r="297" spans="1:13" ht="15" thickTop="1" thickBot="1" x14ac:dyDescent="0.35">
      <c r="A297" s="61">
        <v>6100</v>
      </c>
      <c r="B297" s="62" t="s">
        <v>14</v>
      </c>
      <c r="C297" s="63">
        <v>103308</v>
      </c>
      <c r="D297" s="64" t="s">
        <v>999</v>
      </c>
      <c r="E297" s="51" t="str">
        <f>IF(VLOOKUP(A297,'חישוב בזב'!$H$2:$K$188,4,FALSE)=FALSE,"No","Yes")</f>
        <v>Yes</v>
      </c>
      <c r="F297" s="65" t="s">
        <v>1000</v>
      </c>
      <c r="G297" s="66"/>
      <c r="H297" s="67">
        <v>67864</v>
      </c>
      <c r="I297" s="68">
        <v>67864</v>
      </c>
      <c r="J297" s="69">
        <v>0</v>
      </c>
      <c r="K297" s="70">
        <v>0</v>
      </c>
      <c r="L297" s="71">
        <v>0</v>
      </c>
      <c r="M297" s="72">
        <v>0</v>
      </c>
    </row>
    <row r="298" spans="1:13" ht="15" hidden="1" thickTop="1" thickBot="1" x14ac:dyDescent="0.35">
      <c r="A298" s="61">
        <v>1066</v>
      </c>
      <c r="B298" s="62" t="s">
        <v>1001</v>
      </c>
      <c r="C298" s="63">
        <v>5890</v>
      </c>
      <c r="D298" s="64" t="s">
        <v>495</v>
      </c>
      <c r="E298" s="51" t="str">
        <f>IF(VLOOKUP(A298,'חישוב בזב'!$H$2:$K$188,4,FALSE)=FALSE,"No","Yes")</f>
        <v>No</v>
      </c>
      <c r="F298" s="65" t="s">
        <v>1002</v>
      </c>
      <c r="G298" s="66" t="s">
        <v>1003</v>
      </c>
      <c r="H298" s="67">
        <v>3604</v>
      </c>
      <c r="I298" s="68">
        <v>3604</v>
      </c>
      <c r="J298" s="69">
        <v>0.46670366259711432</v>
      </c>
      <c r="K298" s="70">
        <v>1682</v>
      </c>
      <c r="L298" s="71">
        <v>0.46670366259711432</v>
      </c>
      <c r="M298" s="72">
        <v>1682</v>
      </c>
    </row>
    <row r="299" spans="1:13" ht="15" hidden="1" thickTop="1" thickBot="1" x14ac:dyDescent="0.35">
      <c r="A299" s="61">
        <v>1066</v>
      </c>
      <c r="B299" s="62" t="s">
        <v>1001</v>
      </c>
      <c r="C299" s="63">
        <v>5890</v>
      </c>
      <c r="D299" s="64" t="s">
        <v>749</v>
      </c>
      <c r="E299" s="51" t="str">
        <f>IF(VLOOKUP(A299,'חישוב בזב'!$H$2:$K$188,4,FALSE)=FALSE,"No","Yes")</f>
        <v>No</v>
      </c>
      <c r="F299" s="65" t="s">
        <v>1004</v>
      </c>
      <c r="G299" s="66" t="s">
        <v>1005</v>
      </c>
      <c r="H299" s="67">
        <v>3604</v>
      </c>
      <c r="I299" s="68">
        <v>3604</v>
      </c>
      <c r="J299" s="69">
        <v>0.16370699223085461</v>
      </c>
      <c r="K299" s="70">
        <v>590</v>
      </c>
      <c r="L299" s="71">
        <v>0.16370699223085461</v>
      </c>
      <c r="M299" s="72">
        <v>590</v>
      </c>
    </row>
    <row r="300" spans="1:13" ht="15" hidden="1" thickTop="1" thickBot="1" x14ac:dyDescent="0.35">
      <c r="A300" s="61">
        <v>1066</v>
      </c>
      <c r="B300" s="62" t="s">
        <v>1001</v>
      </c>
      <c r="C300" s="63">
        <v>5890</v>
      </c>
      <c r="D300" s="64" t="s">
        <v>572</v>
      </c>
      <c r="E300" s="51" t="str">
        <f>IF(VLOOKUP(A300,'חישוב בזב'!$H$2:$K$188,4,FALSE)=FALSE,"No","Yes")</f>
        <v>No</v>
      </c>
      <c r="F300" s="65" t="s">
        <v>1006</v>
      </c>
      <c r="G300" s="66" t="s">
        <v>1007</v>
      </c>
      <c r="H300" s="67">
        <v>3604</v>
      </c>
      <c r="I300" s="68">
        <v>3604</v>
      </c>
      <c r="J300" s="69">
        <v>9.7669256381798006E-2</v>
      </c>
      <c r="K300" s="70">
        <v>352</v>
      </c>
      <c r="L300" s="71">
        <v>9.7669256381798006E-2</v>
      </c>
      <c r="M300" s="72">
        <v>352</v>
      </c>
    </row>
    <row r="301" spans="1:13" ht="15" hidden="1" thickTop="1" thickBot="1" x14ac:dyDescent="0.35">
      <c r="A301" s="61">
        <v>1066</v>
      </c>
      <c r="B301" s="62" t="s">
        <v>1001</v>
      </c>
      <c r="C301" s="63">
        <v>5890</v>
      </c>
      <c r="D301" s="64" t="s">
        <v>548</v>
      </c>
      <c r="E301" s="51" t="str">
        <f>IF(VLOOKUP(A301,'חישוב בזב'!$H$2:$K$188,4,FALSE)=FALSE,"No","Yes")</f>
        <v>No</v>
      </c>
      <c r="F301" s="65" t="s">
        <v>1008</v>
      </c>
      <c r="G301" s="66" t="s">
        <v>1009</v>
      </c>
      <c r="H301" s="67">
        <v>3604</v>
      </c>
      <c r="I301" s="68">
        <v>3604</v>
      </c>
      <c r="J301" s="69">
        <v>8.8512763596004435E-2</v>
      </c>
      <c r="K301" s="70">
        <v>319</v>
      </c>
      <c r="L301" s="71">
        <v>8.8512763596004435E-2</v>
      </c>
      <c r="M301" s="72">
        <v>319</v>
      </c>
    </row>
    <row r="302" spans="1:13" ht="15" hidden="1" thickTop="1" thickBot="1" x14ac:dyDescent="0.35">
      <c r="A302" s="61">
        <v>1066</v>
      </c>
      <c r="B302" s="62" t="s">
        <v>1001</v>
      </c>
      <c r="C302" s="63">
        <v>5890</v>
      </c>
      <c r="D302" s="64" t="s">
        <v>562</v>
      </c>
      <c r="E302" s="51" t="str">
        <f>IF(VLOOKUP(A302,'חישוב בזב'!$H$2:$K$188,4,FALSE)=FALSE,"No","Yes")</f>
        <v>No</v>
      </c>
      <c r="F302" s="65" t="s">
        <v>1010</v>
      </c>
      <c r="G302" s="66" t="s">
        <v>1011</v>
      </c>
      <c r="H302" s="67">
        <v>3604</v>
      </c>
      <c r="I302" s="68">
        <v>3604</v>
      </c>
      <c r="J302" s="69">
        <v>7.4084350721420639E-2</v>
      </c>
      <c r="K302" s="70">
        <v>267</v>
      </c>
      <c r="L302" s="71">
        <v>7.4084350721420639E-2</v>
      </c>
      <c r="M302" s="72">
        <v>267</v>
      </c>
    </row>
    <row r="303" spans="1:13" ht="15" hidden="1" thickTop="1" thickBot="1" x14ac:dyDescent="0.35">
      <c r="A303" s="61">
        <v>1066</v>
      </c>
      <c r="B303" s="62" t="s">
        <v>1001</v>
      </c>
      <c r="C303" s="63">
        <v>5890</v>
      </c>
      <c r="D303" s="64" t="s">
        <v>546</v>
      </c>
      <c r="E303" s="51" t="str">
        <f>IF(VLOOKUP(A303,'חישוב בזב'!$H$2:$K$188,4,FALSE)=FALSE,"No","Yes")</f>
        <v>No</v>
      </c>
      <c r="F303" s="65" t="s">
        <v>547</v>
      </c>
      <c r="G303" s="66"/>
      <c r="H303" s="67">
        <v>3604</v>
      </c>
      <c r="I303" s="68">
        <v>3604</v>
      </c>
      <c r="J303" s="69">
        <v>7.0754716981132074E-2</v>
      </c>
      <c r="K303" s="70">
        <v>255</v>
      </c>
      <c r="L303" s="71">
        <v>7.0754716981132074E-2</v>
      </c>
      <c r="M303" s="72">
        <v>255</v>
      </c>
    </row>
    <row r="304" spans="1:13" ht="15" hidden="1" thickTop="1" thickBot="1" x14ac:dyDescent="0.35">
      <c r="A304" s="61">
        <v>1066</v>
      </c>
      <c r="B304" s="62" t="s">
        <v>1001</v>
      </c>
      <c r="C304" s="63">
        <v>5890</v>
      </c>
      <c r="D304" s="64" t="s">
        <v>583</v>
      </c>
      <c r="E304" s="51" t="str">
        <f>IF(VLOOKUP(A304,'חישוב בזב'!$H$2:$K$188,4,FALSE)=FALSE,"No","Yes")</f>
        <v>No</v>
      </c>
      <c r="F304" s="65" t="s">
        <v>1012</v>
      </c>
      <c r="G304" s="66" t="s">
        <v>1013</v>
      </c>
      <c r="H304" s="67">
        <v>3604</v>
      </c>
      <c r="I304" s="68">
        <v>3604</v>
      </c>
      <c r="J304" s="69">
        <v>3.8568257491675917E-2</v>
      </c>
      <c r="K304" s="70">
        <v>139</v>
      </c>
      <c r="L304" s="71">
        <v>3.8568257491675917E-2</v>
      </c>
      <c r="M304" s="72">
        <v>139</v>
      </c>
    </row>
    <row r="305" spans="1:13" ht="15" hidden="1" thickTop="1" thickBot="1" x14ac:dyDescent="0.35">
      <c r="A305" s="61">
        <v>9800</v>
      </c>
      <c r="B305" s="62" t="s">
        <v>1014</v>
      </c>
      <c r="C305" s="63">
        <v>9197</v>
      </c>
      <c r="D305" s="64" t="s">
        <v>518</v>
      </c>
      <c r="E305" s="51" t="str">
        <f>IF(VLOOKUP(A305,'חישוב בזב'!$H$2:$K$188,4,FALSE)=FALSE,"No","Yes")</f>
        <v>No</v>
      </c>
      <c r="F305" s="65" t="s">
        <v>1015</v>
      </c>
      <c r="G305" s="66" t="s">
        <v>1016</v>
      </c>
      <c r="H305" s="67">
        <v>5688</v>
      </c>
      <c r="I305" s="68">
        <v>5688</v>
      </c>
      <c r="J305" s="69">
        <v>0.34810126582278483</v>
      </c>
      <c r="K305" s="70">
        <v>1980</v>
      </c>
      <c r="L305" s="71">
        <v>0.34810126582278483</v>
      </c>
      <c r="M305" s="72">
        <v>1980.0000000000002</v>
      </c>
    </row>
    <row r="306" spans="1:13" ht="15" hidden="1" thickTop="1" thickBot="1" x14ac:dyDescent="0.35">
      <c r="A306" s="61">
        <v>9800</v>
      </c>
      <c r="B306" s="62" t="s">
        <v>1014</v>
      </c>
      <c r="C306" s="63">
        <v>9197</v>
      </c>
      <c r="D306" s="64" t="s">
        <v>757</v>
      </c>
      <c r="E306" s="51" t="str">
        <f>IF(VLOOKUP(A306,'חישוב בזב'!$H$2:$K$188,4,FALSE)=FALSE,"No","Yes")</f>
        <v>No</v>
      </c>
      <c r="F306" s="65" t="s">
        <v>1017</v>
      </c>
      <c r="G306" s="66" t="s">
        <v>1018</v>
      </c>
      <c r="H306" s="67">
        <v>5688</v>
      </c>
      <c r="I306" s="68">
        <v>5688</v>
      </c>
      <c r="J306" s="69">
        <v>0.30573136427566805</v>
      </c>
      <c r="K306" s="70">
        <v>1739</v>
      </c>
      <c r="L306" s="71">
        <v>0.30573136427566805</v>
      </c>
      <c r="M306" s="72">
        <v>1738.9999999999998</v>
      </c>
    </row>
    <row r="307" spans="1:13" ht="15" hidden="1" thickTop="1" thickBot="1" x14ac:dyDescent="0.35">
      <c r="A307" s="61">
        <v>9800</v>
      </c>
      <c r="B307" s="62" t="s">
        <v>1014</v>
      </c>
      <c r="C307" s="63">
        <v>9197</v>
      </c>
      <c r="D307" s="64" t="s">
        <v>585</v>
      </c>
      <c r="E307" s="51" t="str">
        <f>IF(VLOOKUP(A307,'חישוב בזב'!$H$2:$K$188,4,FALSE)=FALSE,"No","Yes")</f>
        <v>No</v>
      </c>
      <c r="F307" s="65" t="s">
        <v>1019</v>
      </c>
      <c r="G307" s="66"/>
      <c r="H307" s="67">
        <v>5688</v>
      </c>
      <c r="I307" s="68">
        <v>5688</v>
      </c>
      <c r="J307" s="69">
        <v>8.0872011251758094E-2</v>
      </c>
      <c r="K307" s="70">
        <v>460</v>
      </c>
      <c r="L307" s="71">
        <v>8.0872011251758094E-2</v>
      </c>
      <c r="M307" s="72">
        <v>460.00000000000006</v>
      </c>
    </row>
    <row r="308" spans="1:13" ht="15" hidden="1" thickTop="1" thickBot="1" x14ac:dyDescent="0.35">
      <c r="A308" s="61">
        <v>9800</v>
      </c>
      <c r="B308" s="62" t="s">
        <v>1014</v>
      </c>
      <c r="C308" s="63">
        <v>9197</v>
      </c>
      <c r="D308" s="64" t="s">
        <v>1020</v>
      </c>
      <c r="E308" s="51" t="str">
        <f>IF(VLOOKUP(A308,'חישוב בזב'!$H$2:$K$188,4,FALSE)=FALSE,"No","Yes")</f>
        <v>No</v>
      </c>
      <c r="F308" s="65" t="s">
        <v>1021</v>
      </c>
      <c r="G308" s="66"/>
      <c r="H308" s="67">
        <v>5688</v>
      </c>
      <c r="I308" s="68">
        <v>5688</v>
      </c>
      <c r="J308" s="69">
        <v>6.5928270042194093E-2</v>
      </c>
      <c r="K308" s="70">
        <v>375</v>
      </c>
      <c r="L308" s="71">
        <v>6.5928270042194093E-2</v>
      </c>
      <c r="M308" s="72">
        <v>375</v>
      </c>
    </row>
    <row r="309" spans="1:13" ht="15" hidden="1" thickTop="1" thickBot="1" x14ac:dyDescent="0.35">
      <c r="A309" s="61">
        <v>9800</v>
      </c>
      <c r="B309" s="62" t="s">
        <v>1014</v>
      </c>
      <c r="C309" s="63">
        <v>9197</v>
      </c>
      <c r="D309" s="64" t="s">
        <v>548</v>
      </c>
      <c r="E309" s="51" t="str">
        <f>IF(VLOOKUP(A309,'חישוב בזב'!$H$2:$K$188,4,FALSE)=FALSE,"No","Yes")</f>
        <v>No</v>
      </c>
      <c r="F309" s="65" t="s">
        <v>1022</v>
      </c>
      <c r="G309" s="66"/>
      <c r="H309" s="67">
        <v>5688</v>
      </c>
      <c r="I309" s="68">
        <v>5688</v>
      </c>
      <c r="J309" s="69">
        <v>6.0478199718706049E-2</v>
      </c>
      <c r="K309" s="70">
        <v>344</v>
      </c>
      <c r="L309" s="71">
        <v>6.0478199718706049E-2</v>
      </c>
      <c r="M309" s="72">
        <v>344</v>
      </c>
    </row>
    <row r="310" spans="1:13" ht="15" hidden="1" thickTop="1" thickBot="1" x14ac:dyDescent="0.35">
      <c r="A310" s="61">
        <v>9800</v>
      </c>
      <c r="B310" s="62" t="s">
        <v>1014</v>
      </c>
      <c r="C310" s="63">
        <v>9197</v>
      </c>
      <c r="D310" s="64" t="s">
        <v>636</v>
      </c>
      <c r="E310" s="51" t="str">
        <f>IF(VLOOKUP(A310,'חישוב בזב'!$H$2:$K$188,4,FALSE)=FALSE,"No","Yes")</f>
        <v>No</v>
      </c>
      <c r="F310" s="65" t="s">
        <v>1023</v>
      </c>
      <c r="G310" s="66"/>
      <c r="H310" s="67">
        <v>5688</v>
      </c>
      <c r="I310" s="68">
        <v>5688</v>
      </c>
      <c r="J310" s="69">
        <v>6.0126582278481014E-2</v>
      </c>
      <c r="K310" s="70">
        <v>342</v>
      </c>
      <c r="L310" s="71">
        <v>6.0126582278481014E-2</v>
      </c>
      <c r="M310" s="72">
        <v>342</v>
      </c>
    </row>
    <row r="311" spans="1:13" ht="15" hidden="1" thickTop="1" thickBot="1" x14ac:dyDescent="0.35">
      <c r="A311" s="61">
        <v>9800</v>
      </c>
      <c r="B311" s="62" t="s">
        <v>1014</v>
      </c>
      <c r="C311" s="63">
        <v>9197</v>
      </c>
      <c r="D311" s="64" t="s">
        <v>1024</v>
      </c>
      <c r="E311" s="51" t="str">
        <f>IF(VLOOKUP(A311,'חישוב בזב'!$H$2:$K$188,4,FALSE)=FALSE,"No","Yes")</f>
        <v>No</v>
      </c>
      <c r="F311" s="65" t="s">
        <v>1025</v>
      </c>
      <c r="G311" s="66" t="s">
        <v>1026</v>
      </c>
      <c r="H311" s="67">
        <v>5688</v>
      </c>
      <c r="I311" s="68">
        <v>5688</v>
      </c>
      <c r="J311" s="69">
        <v>4.360056258790436E-2</v>
      </c>
      <c r="K311" s="70">
        <v>248</v>
      </c>
      <c r="L311" s="71">
        <v>4.360056258790436E-2</v>
      </c>
      <c r="M311" s="72">
        <v>248</v>
      </c>
    </row>
    <row r="312" spans="1:13" ht="15" hidden="1" thickTop="1" thickBot="1" x14ac:dyDescent="0.35">
      <c r="A312" s="61">
        <v>9800</v>
      </c>
      <c r="B312" s="62" t="s">
        <v>1014</v>
      </c>
      <c r="C312" s="63">
        <v>9197</v>
      </c>
      <c r="D312" s="64" t="s">
        <v>820</v>
      </c>
      <c r="E312" s="51" t="str">
        <f>IF(VLOOKUP(A312,'חישוב בזב'!$H$2:$K$188,4,FALSE)=FALSE,"No","Yes")</f>
        <v>No</v>
      </c>
      <c r="F312" s="65" t="s">
        <v>1027</v>
      </c>
      <c r="G312" s="66" t="s">
        <v>1028</v>
      </c>
      <c r="H312" s="67">
        <v>5688</v>
      </c>
      <c r="I312" s="68">
        <v>5688</v>
      </c>
      <c r="J312" s="69">
        <v>3.5161744022503515E-2</v>
      </c>
      <c r="K312" s="70">
        <v>200</v>
      </c>
      <c r="L312" s="71">
        <v>3.5161744022503515E-2</v>
      </c>
      <c r="M312" s="72">
        <v>200</v>
      </c>
    </row>
    <row r="313" spans="1:13" ht="15" hidden="1" thickTop="1" thickBot="1" x14ac:dyDescent="0.35">
      <c r="A313" s="61">
        <v>1326</v>
      </c>
      <c r="B313" s="62" t="s">
        <v>1029</v>
      </c>
      <c r="C313" s="63">
        <v>5521</v>
      </c>
      <c r="D313" s="64" t="s">
        <v>1030</v>
      </c>
      <c r="E313" s="51" t="str">
        <f>IF(VLOOKUP(A313,'חישוב בזב'!$H$2:$K$188,4,FALSE)=FALSE,"No","Yes")</f>
        <v>No</v>
      </c>
      <c r="F313" s="65" t="s">
        <v>1031</v>
      </c>
      <c r="G313" s="66"/>
      <c r="H313" s="67">
        <v>4529</v>
      </c>
      <c r="I313" s="68">
        <v>4529</v>
      </c>
      <c r="J313" s="69">
        <v>0.23294325458158535</v>
      </c>
      <c r="K313" s="70">
        <v>1055</v>
      </c>
      <c r="L313" s="71">
        <v>0.23294325458158535</v>
      </c>
      <c r="M313" s="72">
        <v>1055</v>
      </c>
    </row>
    <row r="314" spans="1:13" ht="15" hidden="1" thickTop="1" thickBot="1" x14ac:dyDescent="0.35">
      <c r="A314" s="61">
        <v>1326</v>
      </c>
      <c r="B314" s="62" t="s">
        <v>1029</v>
      </c>
      <c r="C314" s="63">
        <v>5521</v>
      </c>
      <c r="D314" s="64" t="s">
        <v>1032</v>
      </c>
      <c r="E314" s="51" t="str">
        <f>IF(VLOOKUP(A314,'חישוב בזב'!$H$2:$K$188,4,FALSE)=FALSE,"No","Yes")</f>
        <v>No</v>
      </c>
      <c r="F314" s="65" t="s">
        <v>1033</v>
      </c>
      <c r="G314" s="66"/>
      <c r="H314" s="67">
        <v>4529</v>
      </c>
      <c r="I314" s="68">
        <v>4529</v>
      </c>
      <c r="J314" s="69">
        <v>0.1697946566570987</v>
      </c>
      <c r="K314" s="70">
        <v>769</v>
      </c>
      <c r="L314" s="71">
        <v>0.1697946566570987</v>
      </c>
      <c r="M314" s="72">
        <v>769</v>
      </c>
    </row>
    <row r="315" spans="1:13" ht="15" hidden="1" thickTop="1" thickBot="1" x14ac:dyDescent="0.35">
      <c r="A315" s="61">
        <v>1326</v>
      </c>
      <c r="B315" s="62" t="s">
        <v>1029</v>
      </c>
      <c r="C315" s="63">
        <v>5521</v>
      </c>
      <c r="D315" s="64" t="s">
        <v>583</v>
      </c>
      <c r="E315" s="51" t="str">
        <f>IF(VLOOKUP(A315,'חישוב בזב'!$H$2:$K$188,4,FALSE)=FALSE,"No","Yes")</f>
        <v>No</v>
      </c>
      <c r="F315" s="65" t="s">
        <v>1034</v>
      </c>
      <c r="G315" s="66"/>
      <c r="H315" s="67">
        <v>4529</v>
      </c>
      <c r="I315" s="68">
        <v>4529</v>
      </c>
      <c r="J315" s="69">
        <v>0.13711636122764406</v>
      </c>
      <c r="K315" s="70">
        <v>621</v>
      </c>
      <c r="L315" s="71">
        <v>0.13711636122764406</v>
      </c>
      <c r="M315" s="72">
        <v>621</v>
      </c>
    </row>
    <row r="316" spans="1:13" ht="15" hidden="1" thickTop="1" thickBot="1" x14ac:dyDescent="0.35">
      <c r="A316" s="61">
        <v>1326</v>
      </c>
      <c r="B316" s="62" t="s">
        <v>1029</v>
      </c>
      <c r="C316" s="63">
        <v>5521</v>
      </c>
      <c r="D316" s="64" t="s">
        <v>1035</v>
      </c>
      <c r="E316" s="51" t="str">
        <f>IF(VLOOKUP(A316,'חישוב בזב'!$H$2:$K$188,4,FALSE)=FALSE,"No","Yes")</f>
        <v>No</v>
      </c>
      <c r="F316" s="65" t="s">
        <v>1036</v>
      </c>
      <c r="G316" s="66"/>
      <c r="H316" s="67">
        <v>4529</v>
      </c>
      <c r="I316" s="68">
        <v>4529</v>
      </c>
      <c r="J316" s="69">
        <v>0.11569882976374475</v>
      </c>
      <c r="K316" s="70">
        <v>524</v>
      </c>
      <c r="L316" s="71">
        <v>0.11569882976374475</v>
      </c>
      <c r="M316" s="72">
        <v>524</v>
      </c>
    </row>
    <row r="317" spans="1:13" ht="15" hidden="1" thickTop="1" thickBot="1" x14ac:dyDescent="0.35">
      <c r="A317" s="61">
        <v>1326</v>
      </c>
      <c r="B317" s="62" t="s">
        <v>1029</v>
      </c>
      <c r="C317" s="63">
        <v>5521</v>
      </c>
      <c r="D317" s="64" t="s">
        <v>525</v>
      </c>
      <c r="E317" s="51" t="str">
        <f>IF(VLOOKUP(A317,'חישוב בזב'!$H$2:$K$188,4,FALSE)=FALSE,"No","Yes")</f>
        <v>No</v>
      </c>
      <c r="F317" s="65" t="s">
        <v>1037</v>
      </c>
      <c r="G317" s="66"/>
      <c r="H317" s="67">
        <v>4529</v>
      </c>
      <c r="I317" s="68">
        <v>4529</v>
      </c>
      <c r="J317" s="69">
        <v>0.11437403400309119</v>
      </c>
      <c r="K317" s="70">
        <v>518</v>
      </c>
      <c r="L317" s="71">
        <v>0.11437403400309119</v>
      </c>
      <c r="M317" s="72">
        <v>518</v>
      </c>
    </row>
    <row r="318" spans="1:13" ht="15" hidden="1" thickTop="1" thickBot="1" x14ac:dyDescent="0.35">
      <c r="A318" s="61">
        <v>1326</v>
      </c>
      <c r="B318" s="62" t="s">
        <v>1029</v>
      </c>
      <c r="C318" s="63">
        <v>5521</v>
      </c>
      <c r="D318" s="64" t="s">
        <v>1038</v>
      </c>
      <c r="E318" s="51" t="str">
        <f>IF(VLOOKUP(A318,'חישוב בזב'!$H$2:$K$188,4,FALSE)=FALSE,"No","Yes")</f>
        <v>No</v>
      </c>
      <c r="F318" s="65" t="s">
        <v>1039</v>
      </c>
      <c r="G318" s="66"/>
      <c r="H318" s="67">
        <v>4529</v>
      </c>
      <c r="I318" s="68">
        <v>4529</v>
      </c>
      <c r="J318" s="69">
        <v>0.10686685802605432</v>
      </c>
      <c r="K318" s="70">
        <v>484</v>
      </c>
      <c r="L318" s="71">
        <v>0.10686685802605432</v>
      </c>
      <c r="M318" s="72">
        <v>484</v>
      </c>
    </row>
    <row r="319" spans="1:13" ht="15" hidden="1" thickTop="1" thickBot="1" x14ac:dyDescent="0.35">
      <c r="A319" s="61">
        <v>1326</v>
      </c>
      <c r="B319" s="62" t="s">
        <v>1029</v>
      </c>
      <c r="C319" s="63">
        <v>5521</v>
      </c>
      <c r="D319" s="64" t="s">
        <v>636</v>
      </c>
      <c r="E319" s="51" t="str">
        <f>IF(VLOOKUP(A319,'חישוב בזב'!$H$2:$K$188,4,FALSE)=FALSE,"No","Yes")</f>
        <v>No</v>
      </c>
      <c r="F319" s="65" t="s">
        <v>1040</v>
      </c>
      <c r="G319" s="66"/>
      <c r="H319" s="67">
        <v>4529</v>
      </c>
      <c r="I319" s="68">
        <v>4529</v>
      </c>
      <c r="J319" s="69">
        <v>9.8697284168690655E-2</v>
      </c>
      <c r="K319" s="70">
        <v>447</v>
      </c>
      <c r="L319" s="71">
        <v>9.8697284168690655E-2</v>
      </c>
      <c r="M319" s="72">
        <v>447</v>
      </c>
    </row>
    <row r="320" spans="1:13" ht="15" hidden="1" thickTop="1" thickBot="1" x14ac:dyDescent="0.35">
      <c r="A320" s="61">
        <v>1326</v>
      </c>
      <c r="B320" s="62" t="s">
        <v>1029</v>
      </c>
      <c r="C320" s="63">
        <v>5521</v>
      </c>
      <c r="D320" s="64" t="s">
        <v>860</v>
      </c>
      <c r="E320" s="51" t="str">
        <f>IF(VLOOKUP(A320,'חישוב בזב'!$H$2:$K$188,4,FALSE)=FALSE,"No","Yes")</f>
        <v>No</v>
      </c>
      <c r="F320" s="65" t="s">
        <v>1041</v>
      </c>
      <c r="G320" s="66" t="s">
        <v>1042</v>
      </c>
      <c r="H320" s="67">
        <v>4529</v>
      </c>
      <c r="I320" s="68">
        <v>4529</v>
      </c>
      <c r="J320" s="69">
        <v>9.2735703245749607E-3</v>
      </c>
      <c r="K320" s="70">
        <v>42</v>
      </c>
      <c r="L320" s="71">
        <v>9.2735703245749607E-3</v>
      </c>
      <c r="M320" s="72">
        <v>42</v>
      </c>
    </row>
    <row r="321" spans="1:13" ht="15" hidden="1" thickTop="1" thickBot="1" x14ac:dyDescent="0.35">
      <c r="A321" s="61">
        <v>1326</v>
      </c>
      <c r="B321" s="62" t="s">
        <v>1029</v>
      </c>
      <c r="C321" s="63">
        <v>5521</v>
      </c>
      <c r="D321" s="64" t="s">
        <v>579</v>
      </c>
      <c r="E321" s="51" t="str">
        <f>IF(VLOOKUP(A321,'חישוב בזב'!$H$2:$K$188,4,FALSE)=FALSE,"No","Yes")</f>
        <v>No</v>
      </c>
      <c r="F321" s="65" t="s">
        <v>1043</v>
      </c>
      <c r="G321" s="66" t="s">
        <v>1044</v>
      </c>
      <c r="H321" s="67">
        <v>4529</v>
      </c>
      <c r="I321" s="68">
        <v>4529</v>
      </c>
      <c r="J321" s="69">
        <v>5.0783837491720028E-3</v>
      </c>
      <c r="K321" s="70">
        <v>23</v>
      </c>
      <c r="L321" s="71">
        <v>5.0783837491720028E-3</v>
      </c>
      <c r="M321" s="72">
        <v>23</v>
      </c>
    </row>
    <row r="322" spans="1:13" ht="15" hidden="1" thickTop="1" thickBot="1" x14ac:dyDescent="0.35">
      <c r="A322" s="61">
        <v>1326</v>
      </c>
      <c r="B322" s="62" t="s">
        <v>1029</v>
      </c>
      <c r="C322" s="63">
        <v>5521</v>
      </c>
      <c r="D322" s="64" t="s">
        <v>503</v>
      </c>
      <c r="E322" s="51" t="str">
        <f>IF(VLOOKUP(A322,'חישוב בזב'!$H$2:$K$188,4,FALSE)=FALSE,"No","Yes")</f>
        <v>No</v>
      </c>
      <c r="F322" s="65" t="s">
        <v>1045</v>
      </c>
      <c r="G322" s="66" t="s">
        <v>1046</v>
      </c>
      <c r="H322" s="67">
        <v>4529</v>
      </c>
      <c r="I322" s="68">
        <v>4529</v>
      </c>
      <c r="J322" s="69">
        <v>4.6367851622874804E-3</v>
      </c>
      <c r="K322" s="70">
        <v>21</v>
      </c>
      <c r="L322" s="71">
        <v>4.6367851622874804E-3</v>
      </c>
      <c r="M322" s="72">
        <v>21</v>
      </c>
    </row>
    <row r="323" spans="1:13" ht="15" hidden="1" thickTop="1" thickBot="1" x14ac:dyDescent="0.35">
      <c r="A323" s="61">
        <v>1326</v>
      </c>
      <c r="B323" s="62" t="s">
        <v>1029</v>
      </c>
      <c r="C323" s="63">
        <v>5521</v>
      </c>
      <c r="D323" s="64" t="s">
        <v>679</v>
      </c>
      <c r="E323" s="51" t="str">
        <f>IF(VLOOKUP(A323,'חישוב בזב'!$H$2:$K$188,4,FALSE)=FALSE,"No","Yes")</f>
        <v>No</v>
      </c>
      <c r="F323" s="65" t="s">
        <v>1047</v>
      </c>
      <c r="G323" s="66" t="s">
        <v>1048</v>
      </c>
      <c r="H323" s="67">
        <v>4529</v>
      </c>
      <c r="I323" s="68">
        <v>4529</v>
      </c>
      <c r="J323" s="69">
        <v>3.5327886950761757E-3</v>
      </c>
      <c r="K323" s="70">
        <v>16</v>
      </c>
      <c r="L323" s="71">
        <v>3.5327886950761757E-3</v>
      </c>
      <c r="M323" s="72">
        <v>16</v>
      </c>
    </row>
    <row r="324" spans="1:13" ht="15" hidden="1" thickTop="1" thickBot="1" x14ac:dyDescent="0.35">
      <c r="A324" s="61">
        <v>1326</v>
      </c>
      <c r="B324" s="62" t="s">
        <v>1029</v>
      </c>
      <c r="C324" s="63">
        <v>5521</v>
      </c>
      <c r="D324" s="64" t="s">
        <v>585</v>
      </c>
      <c r="E324" s="51" t="str">
        <f>IF(VLOOKUP(A324,'חישוב בזב'!$H$2:$K$188,4,FALSE)=FALSE,"No","Yes")</f>
        <v>No</v>
      </c>
      <c r="F324" s="65" t="s">
        <v>1049</v>
      </c>
      <c r="G324" s="66" t="s">
        <v>1050</v>
      </c>
      <c r="H324" s="67">
        <v>4529</v>
      </c>
      <c r="I324" s="68">
        <v>4529</v>
      </c>
      <c r="J324" s="69">
        <v>1.987193640980349E-3</v>
      </c>
      <c r="K324" s="70">
        <v>9</v>
      </c>
      <c r="L324" s="71">
        <v>1.987193640980349E-3</v>
      </c>
      <c r="M324" s="72">
        <v>9</v>
      </c>
    </row>
    <row r="325" spans="1:13" ht="15" hidden="1" thickTop="1" thickBot="1" x14ac:dyDescent="0.35">
      <c r="A325" s="61">
        <v>1326</v>
      </c>
      <c r="B325" s="62" t="s">
        <v>1029</v>
      </c>
      <c r="C325" s="63">
        <v>5521</v>
      </c>
      <c r="D325" s="64" t="s">
        <v>757</v>
      </c>
      <c r="E325" s="51" t="str">
        <f>IF(VLOOKUP(A325,'חישוב בזב'!$H$2:$K$188,4,FALSE)=FALSE,"No","Yes")</f>
        <v>No</v>
      </c>
      <c r="F325" s="65" t="s">
        <v>874</v>
      </c>
      <c r="G325" s="66"/>
      <c r="H325" s="67">
        <v>4529</v>
      </c>
      <c r="I325" s="68">
        <v>4529</v>
      </c>
      <c r="J325" s="69">
        <v>0</v>
      </c>
      <c r="K325" s="70">
        <v>0</v>
      </c>
      <c r="L325" s="71">
        <v>0</v>
      </c>
      <c r="M325" s="72">
        <v>0</v>
      </c>
    </row>
    <row r="326" spans="1:13" ht="15" hidden="1" thickTop="1" thickBot="1" x14ac:dyDescent="0.35">
      <c r="A326" s="61">
        <v>944</v>
      </c>
      <c r="B326" s="62" t="s">
        <v>1051</v>
      </c>
      <c r="C326" s="63">
        <v>4609</v>
      </c>
      <c r="D326" s="64" t="s">
        <v>562</v>
      </c>
      <c r="E326" s="51" t="str">
        <f>IF(VLOOKUP(A326,'חישוב בזב'!$H$2:$K$188,4,FALSE)=FALSE,"No","Yes")</f>
        <v>No</v>
      </c>
      <c r="F326" s="65" t="s">
        <v>1052</v>
      </c>
      <c r="G326" s="66"/>
      <c r="H326" s="67">
        <v>3583</v>
      </c>
      <c r="I326" s="68">
        <v>3583</v>
      </c>
      <c r="J326" s="69">
        <v>0.2238347753279375</v>
      </c>
      <c r="K326" s="70">
        <v>802</v>
      </c>
      <c r="L326" s="71">
        <v>0.2238347753279375</v>
      </c>
      <c r="M326" s="72">
        <v>802</v>
      </c>
    </row>
    <row r="327" spans="1:13" ht="15" hidden="1" thickTop="1" thickBot="1" x14ac:dyDescent="0.35">
      <c r="A327" s="61">
        <v>944</v>
      </c>
      <c r="B327" s="62" t="s">
        <v>1051</v>
      </c>
      <c r="C327" s="63">
        <v>4609</v>
      </c>
      <c r="D327" s="64" t="s">
        <v>794</v>
      </c>
      <c r="E327" s="51" t="str">
        <f>IF(VLOOKUP(A327,'חישוב בזב'!$H$2:$K$188,4,FALSE)=FALSE,"No","Yes")</f>
        <v>No</v>
      </c>
      <c r="F327" s="65" t="s">
        <v>1053</v>
      </c>
      <c r="G327" s="66" t="s">
        <v>1054</v>
      </c>
      <c r="H327" s="67">
        <v>3583</v>
      </c>
      <c r="I327" s="68">
        <v>3583</v>
      </c>
      <c r="J327" s="69">
        <v>0.20708903153781746</v>
      </c>
      <c r="K327" s="70">
        <v>742</v>
      </c>
      <c r="L327" s="71">
        <v>0.20708903153781746</v>
      </c>
      <c r="M327" s="72">
        <v>742</v>
      </c>
    </row>
    <row r="328" spans="1:13" ht="15" hidden="1" thickTop="1" thickBot="1" x14ac:dyDescent="0.35">
      <c r="A328" s="61">
        <v>944</v>
      </c>
      <c r="B328" s="62" t="s">
        <v>1051</v>
      </c>
      <c r="C328" s="63">
        <v>4609</v>
      </c>
      <c r="D328" s="64" t="s">
        <v>495</v>
      </c>
      <c r="E328" s="51" t="str">
        <f>IF(VLOOKUP(A328,'חישוב בזב'!$H$2:$K$188,4,FALSE)=FALSE,"No","Yes")</f>
        <v>No</v>
      </c>
      <c r="F328" s="65" t="s">
        <v>846</v>
      </c>
      <c r="G328" s="66" t="s">
        <v>1055</v>
      </c>
      <c r="H328" s="67">
        <v>3583</v>
      </c>
      <c r="I328" s="68">
        <v>3583</v>
      </c>
      <c r="J328" s="69">
        <v>0.11247557912363941</v>
      </c>
      <c r="K328" s="70">
        <v>403</v>
      </c>
      <c r="L328" s="71">
        <v>0.11247557912363941</v>
      </c>
      <c r="M328" s="72">
        <v>403</v>
      </c>
    </row>
    <row r="329" spans="1:13" ht="15" hidden="1" thickTop="1" thickBot="1" x14ac:dyDescent="0.35">
      <c r="A329" s="61">
        <v>944</v>
      </c>
      <c r="B329" s="62" t="s">
        <v>1051</v>
      </c>
      <c r="C329" s="63">
        <v>4609</v>
      </c>
      <c r="D329" s="64" t="s">
        <v>501</v>
      </c>
      <c r="E329" s="51" t="str">
        <f>IF(VLOOKUP(A329,'חישוב בזב'!$H$2:$K$188,4,FALSE)=FALSE,"No","Yes")</f>
        <v>No</v>
      </c>
      <c r="F329" s="65" t="s">
        <v>1056</v>
      </c>
      <c r="G329" s="66" t="s">
        <v>1057</v>
      </c>
      <c r="H329" s="67">
        <v>3583</v>
      </c>
      <c r="I329" s="68">
        <v>3583</v>
      </c>
      <c r="J329" s="69">
        <v>9.768350544236673E-2</v>
      </c>
      <c r="K329" s="70">
        <v>350</v>
      </c>
      <c r="L329" s="71">
        <v>9.768350544236673E-2</v>
      </c>
      <c r="M329" s="72">
        <v>350</v>
      </c>
    </row>
    <row r="330" spans="1:13" ht="15" hidden="1" thickTop="1" thickBot="1" x14ac:dyDescent="0.35">
      <c r="A330" s="61">
        <v>944</v>
      </c>
      <c r="B330" s="62" t="s">
        <v>1051</v>
      </c>
      <c r="C330" s="63">
        <v>4609</v>
      </c>
      <c r="D330" s="64" t="s">
        <v>503</v>
      </c>
      <c r="E330" s="51" t="str">
        <f>IF(VLOOKUP(A330,'חישוב בזב'!$H$2:$K$188,4,FALSE)=FALSE,"No","Yes")</f>
        <v>No</v>
      </c>
      <c r="F330" s="65" t="s">
        <v>1058</v>
      </c>
      <c r="G330" s="66"/>
      <c r="H330" s="67">
        <v>3583</v>
      </c>
      <c r="I330" s="68">
        <v>3583</v>
      </c>
      <c r="J330" s="69">
        <v>9.6288026793190068E-2</v>
      </c>
      <c r="K330" s="70">
        <v>345</v>
      </c>
      <c r="L330" s="71">
        <v>9.6288026793190068E-2</v>
      </c>
      <c r="M330" s="72">
        <v>345</v>
      </c>
    </row>
    <row r="331" spans="1:13" ht="15" hidden="1" thickTop="1" thickBot="1" x14ac:dyDescent="0.35">
      <c r="A331" s="61">
        <v>944</v>
      </c>
      <c r="B331" s="62" t="s">
        <v>1051</v>
      </c>
      <c r="C331" s="63">
        <v>4609</v>
      </c>
      <c r="D331" s="64" t="s">
        <v>583</v>
      </c>
      <c r="E331" s="51" t="str">
        <f>IF(VLOOKUP(A331,'חישוב בזב'!$H$2:$K$188,4,FALSE)=FALSE,"No","Yes")</f>
        <v>No</v>
      </c>
      <c r="F331" s="65" t="s">
        <v>882</v>
      </c>
      <c r="G331" s="66" t="s">
        <v>1059</v>
      </c>
      <c r="H331" s="67">
        <v>3583</v>
      </c>
      <c r="I331" s="68">
        <v>3583</v>
      </c>
      <c r="J331" s="69">
        <v>8.819425062796539E-2</v>
      </c>
      <c r="K331" s="70">
        <v>316</v>
      </c>
      <c r="L331" s="71">
        <v>8.819425062796539E-2</v>
      </c>
      <c r="M331" s="72">
        <v>316</v>
      </c>
    </row>
    <row r="332" spans="1:13" ht="15" hidden="1" thickTop="1" thickBot="1" x14ac:dyDescent="0.35">
      <c r="A332" s="61">
        <v>944</v>
      </c>
      <c r="B332" s="62" t="s">
        <v>1051</v>
      </c>
      <c r="C332" s="63">
        <v>4609</v>
      </c>
      <c r="D332" s="64" t="s">
        <v>525</v>
      </c>
      <c r="E332" s="51" t="str">
        <f>IF(VLOOKUP(A332,'חישוב בזב'!$H$2:$K$188,4,FALSE)=FALSE,"No","Yes")</f>
        <v>No</v>
      </c>
      <c r="F332" s="65" t="s">
        <v>1060</v>
      </c>
      <c r="G332" s="66" t="s">
        <v>1061</v>
      </c>
      <c r="H332" s="67">
        <v>3583</v>
      </c>
      <c r="I332" s="68">
        <v>3583</v>
      </c>
      <c r="J332" s="69">
        <v>7.0053028188668709E-2</v>
      </c>
      <c r="K332" s="70">
        <v>251</v>
      </c>
      <c r="L332" s="71">
        <v>7.0053028188668709E-2</v>
      </c>
      <c r="M332" s="72">
        <v>250.99999999999997</v>
      </c>
    </row>
    <row r="333" spans="1:13" ht="15" hidden="1" thickTop="1" thickBot="1" x14ac:dyDescent="0.35">
      <c r="A333" s="61">
        <v>944</v>
      </c>
      <c r="B333" s="62" t="s">
        <v>1051</v>
      </c>
      <c r="C333" s="63">
        <v>4609</v>
      </c>
      <c r="D333" s="64" t="s">
        <v>522</v>
      </c>
      <c r="E333" s="51" t="str">
        <f>IF(VLOOKUP(A333,'חישוב בזב'!$H$2:$K$188,4,FALSE)=FALSE,"No","Yes")</f>
        <v>No</v>
      </c>
      <c r="F333" s="65" t="s">
        <v>1062</v>
      </c>
      <c r="G333" s="66" t="s">
        <v>1063</v>
      </c>
      <c r="H333" s="67">
        <v>3583</v>
      </c>
      <c r="I333" s="68">
        <v>3583</v>
      </c>
      <c r="J333" s="69">
        <v>6.5029305051632708E-2</v>
      </c>
      <c r="K333" s="70">
        <v>233</v>
      </c>
      <c r="L333" s="71">
        <v>6.5029305051632708E-2</v>
      </c>
      <c r="M333" s="72">
        <v>233</v>
      </c>
    </row>
    <row r="334" spans="1:13" ht="15" hidden="1" thickTop="1" thickBot="1" x14ac:dyDescent="0.35">
      <c r="A334" s="61">
        <v>944</v>
      </c>
      <c r="B334" s="62" t="s">
        <v>1051</v>
      </c>
      <c r="C334" s="63">
        <v>4609</v>
      </c>
      <c r="D334" s="64" t="s">
        <v>533</v>
      </c>
      <c r="E334" s="51" t="str">
        <f>IF(VLOOKUP(A334,'חישוב בזב'!$H$2:$K$188,4,FALSE)=FALSE,"No","Yes")</f>
        <v>No</v>
      </c>
      <c r="F334" s="65" t="s">
        <v>1064</v>
      </c>
      <c r="G334" s="66"/>
      <c r="H334" s="67">
        <v>3583</v>
      </c>
      <c r="I334" s="68">
        <v>3583</v>
      </c>
      <c r="J334" s="69">
        <v>3.9352497906782025E-2</v>
      </c>
      <c r="K334" s="70">
        <v>141</v>
      </c>
      <c r="L334" s="71">
        <v>3.9352497906782025E-2</v>
      </c>
      <c r="M334" s="72">
        <v>141</v>
      </c>
    </row>
    <row r="335" spans="1:13" ht="15" hidden="1" thickTop="1" thickBot="1" x14ac:dyDescent="0.35">
      <c r="A335" s="61">
        <v>483</v>
      </c>
      <c r="B335" s="62" t="s">
        <v>1065</v>
      </c>
      <c r="C335" s="63">
        <v>4848</v>
      </c>
      <c r="D335" s="64" t="s">
        <v>1066</v>
      </c>
      <c r="E335" s="51" t="str">
        <f>IF(VLOOKUP(A335,'חישוב בזב'!$H$2:$K$188,4,FALSE)=FALSE,"No","Yes")</f>
        <v>No</v>
      </c>
      <c r="F335" s="65" t="s">
        <v>1067</v>
      </c>
      <c r="G335" s="66"/>
      <c r="H335" s="67">
        <v>4134</v>
      </c>
      <c r="I335" s="68">
        <v>4134</v>
      </c>
      <c r="J335" s="69">
        <v>0.19013062409288825</v>
      </c>
      <c r="K335" s="70">
        <v>786</v>
      </c>
      <c r="L335" s="71">
        <v>0.19013062409288825</v>
      </c>
      <c r="M335" s="72">
        <v>786</v>
      </c>
    </row>
    <row r="336" spans="1:13" ht="15" hidden="1" thickTop="1" thickBot="1" x14ac:dyDescent="0.35">
      <c r="A336" s="61">
        <v>483</v>
      </c>
      <c r="B336" s="62" t="s">
        <v>1065</v>
      </c>
      <c r="C336" s="63">
        <v>4848</v>
      </c>
      <c r="D336" s="64" t="s">
        <v>598</v>
      </c>
      <c r="E336" s="51" t="str">
        <f>IF(VLOOKUP(A336,'חישוב בזב'!$H$2:$K$188,4,FALSE)=FALSE,"No","Yes")</f>
        <v>No</v>
      </c>
      <c r="F336" s="65" t="s">
        <v>1068</v>
      </c>
      <c r="G336" s="66"/>
      <c r="H336" s="67">
        <v>4134</v>
      </c>
      <c r="I336" s="68">
        <v>4134</v>
      </c>
      <c r="J336" s="69">
        <v>0.17174649250120949</v>
      </c>
      <c r="K336" s="70">
        <v>710</v>
      </c>
      <c r="L336" s="71">
        <v>0.17174649250120949</v>
      </c>
      <c r="M336" s="72">
        <v>710</v>
      </c>
    </row>
    <row r="337" spans="1:13" ht="15" hidden="1" thickTop="1" thickBot="1" x14ac:dyDescent="0.35">
      <c r="A337" s="61">
        <v>483</v>
      </c>
      <c r="B337" s="62" t="s">
        <v>1065</v>
      </c>
      <c r="C337" s="63">
        <v>4848</v>
      </c>
      <c r="D337" s="64" t="s">
        <v>581</v>
      </c>
      <c r="E337" s="51" t="str">
        <f>IF(VLOOKUP(A337,'חישוב בזב'!$H$2:$K$188,4,FALSE)=FALSE,"No","Yes")</f>
        <v>No</v>
      </c>
      <c r="F337" s="65" t="s">
        <v>1069</v>
      </c>
      <c r="G337" s="66"/>
      <c r="H337" s="67">
        <v>4134</v>
      </c>
      <c r="I337" s="68">
        <v>4134</v>
      </c>
      <c r="J337" s="69">
        <v>0.15142718916303821</v>
      </c>
      <c r="K337" s="70">
        <v>626</v>
      </c>
      <c r="L337" s="71">
        <v>0.15142718916303821</v>
      </c>
      <c r="M337" s="72">
        <v>626</v>
      </c>
    </row>
    <row r="338" spans="1:13" ht="15" hidden="1" thickTop="1" thickBot="1" x14ac:dyDescent="0.35">
      <c r="A338" s="61">
        <v>483</v>
      </c>
      <c r="B338" s="62" t="s">
        <v>1065</v>
      </c>
      <c r="C338" s="63">
        <v>4848</v>
      </c>
      <c r="D338" s="64" t="s">
        <v>794</v>
      </c>
      <c r="E338" s="51" t="str">
        <f>IF(VLOOKUP(A338,'חישוב בזב'!$H$2:$K$188,4,FALSE)=FALSE,"No","Yes")</f>
        <v>No</v>
      </c>
      <c r="F338" s="65" t="s">
        <v>1070</v>
      </c>
      <c r="G338" s="66"/>
      <c r="H338" s="67">
        <v>4134</v>
      </c>
      <c r="I338" s="68">
        <v>4134</v>
      </c>
      <c r="J338" s="69">
        <v>0.14199322689888727</v>
      </c>
      <c r="K338" s="70">
        <v>587</v>
      </c>
      <c r="L338" s="71">
        <v>0.14199322689888727</v>
      </c>
      <c r="M338" s="72">
        <v>587</v>
      </c>
    </row>
    <row r="339" spans="1:13" ht="15" hidden="1" thickTop="1" thickBot="1" x14ac:dyDescent="0.35">
      <c r="A339" s="61">
        <v>483</v>
      </c>
      <c r="B339" s="62" t="s">
        <v>1065</v>
      </c>
      <c r="C339" s="63">
        <v>4848</v>
      </c>
      <c r="D339" s="64" t="s">
        <v>503</v>
      </c>
      <c r="E339" s="51" t="str">
        <f>IF(VLOOKUP(A339,'חישוב בזב'!$H$2:$K$188,4,FALSE)=FALSE,"No","Yes")</f>
        <v>No</v>
      </c>
      <c r="F339" s="65" t="s">
        <v>1071</v>
      </c>
      <c r="G339" s="66" t="s">
        <v>1072</v>
      </c>
      <c r="H339" s="67">
        <v>4134</v>
      </c>
      <c r="I339" s="68">
        <v>4134</v>
      </c>
      <c r="J339" s="69">
        <v>0.13159167876149008</v>
      </c>
      <c r="K339" s="70">
        <v>544</v>
      </c>
      <c r="L339" s="71">
        <v>0.13159167876149008</v>
      </c>
      <c r="M339" s="72">
        <v>544</v>
      </c>
    </row>
    <row r="340" spans="1:13" ht="15" hidden="1" thickTop="1" thickBot="1" x14ac:dyDescent="0.35">
      <c r="A340" s="61">
        <v>483</v>
      </c>
      <c r="B340" s="62" t="s">
        <v>1065</v>
      </c>
      <c r="C340" s="63">
        <v>4848</v>
      </c>
      <c r="D340" s="64" t="s">
        <v>525</v>
      </c>
      <c r="E340" s="51" t="str">
        <f>IF(VLOOKUP(A340,'חישוב בזב'!$H$2:$K$188,4,FALSE)=FALSE,"No","Yes")</f>
        <v>No</v>
      </c>
      <c r="F340" s="65" t="s">
        <v>1073</v>
      </c>
      <c r="G340" s="66" t="s">
        <v>1074</v>
      </c>
      <c r="H340" s="67">
        <v>4134</v>
      </c>
      <c r="I340" s="68">
        <v>4134</v>
      </c>
      <c r="J340" s="69">
        <v>7.6197387518142229E-2</v>
      </c>
      <c r="K340" s="70">
        <v>315</v>
      </c>
      <c r="L340" s="71">
        <v>7.6197387518142229E-2</v>
      </c>
      <c r="M340" s="72">
        <v>315</v>
      </c>
    </row>
    <row r="341" spans="1:13" ht="15" hidden="1" thickTop="1" thickBot="1" x14ac:dyDescent="0.35">
      <c r="A341" s="61">
        <v>483</v>
      </c>
      <c r="B341" s="62" t="s">
        <v>1065</v>
      </c>
      <c r="C341" s="63">
        <v>4848</v>
      </c>
      <c r="D341" s="64" t="s">
        <v>1075</v>
      </c>
      <c r="E341" s="51" t="str">
        <f>IF(VLOOKUP(A341,'חישוב בזב'!$H$2:$K$188,4,FALSE)=FALSE,"No","Yes")</f>
        <v>No</v>
      </c>
      <c r="F341" s="65" t="s">
        <v>1076</v>
      </c>
      <c r="G341" s="66" t="s">
        <v>1077</v>
      </c>
      <c r="H341" s="67">
        <v>4134</v>
      </c>
      <c r="I341" s="68">
        <v>4134</v>
      </c>
      <c r="J341" s="69">
        <v>6.966618287373004E-2</v>
      </c>
      <c r="K341" s="70">
        <v>288</v>
      </c>
      <c r="L341" s="71">
        <v>6.966618287373004E-2</v>
      </c>
      <c r="M341" s="72">
        <v>288</v>
      </c>
    </row>
    <row r="342" spans="1:13" ht="15" hidden="1" thickTop="1" thickBot="1" x14ac:dyDescent="0.35">
      <c r="A342" s="61">
        <v>483</v>
      </c>
      <c r="B342" s="62" t="s">
        <v>1065</v>
      </c>
      <c r="C342" s="63">
        <v>4848</v>
      </c>
      <c r="D342" s="64" t="s">
        <v>506</v>
      </c>
      <c r="E342" s="51" t="str">
        <f>IF(VLOOKUP(A342,'חישוב בזב'!$H$2:$K$188,4,FALSE)=FALSE,"No","Yes")</f>
        <v>No</v>
      </c>
      <c r="F342" s="65" t="s">
        <v>507</v>
      </c>
      <c r="G342" s="66" t="s">
        <v>1078</v>
      </c>
      <c r="H342" s="67">
        <v>4134</v>
      </c>
      <c r="I342" s="68">
        <v>4134</v>
      </c>
      <c r="J342" s="69">
        <v>6.7247218190614411E-2</v>
      </c>
      <c r="K342" s="70">
        <v>278</v>
      </c>
      <c r="L342" s="71">
        <v>6.7247218190614411E-2</v>
      </c>
      <c r="M342" s="72">
        <v>278</v>
      </c>
    </row>
    <row r="343" spans="1:13" ht="15" hidden="1" thickTop="1" thickBot="1" x14ac:dyDescent="0.35">
      <c r="A343" s="61">
        <v>483</v>
      </c>
      <c r="B343" s="62" t="s">
        <v>1065</v>
      </c>
      <c r="C343" s="63">
        <v>4848</v>
      </c>
      <c r="D343" s="64" t="s">
        <v>495</v>
      </c>
      <c r="E343" s="51" t="str">
        <f>IF(VLOOKUP(A343,'חישוב בזב'!$H$2:$K$188,4,FALSE)=FALSE,"No","Yes")</f>
        <v>No</v>
      </c>
      <c r="F343" s="65" t="s">
        <v>1079</v>
      </c>
      <c r="G343" s="66" t="s">
        <v>1080</v>
      </c>
      <c r="H343" s="67">
        <v>4134</v>
      </c>
      <c r="I343" s="68">
        <v>4134</v>
      </c>
      <c r="J343" s="69">
        <v>0</v>
      </c>
      <c r="K343" s="70">
        <v>0</v>
      </c>
      <c r="L343" s="71">
        <v>0</v>
      </c>
      <c r="M343" s="72">
        <v>0</v>
      </c>
    </row>
    <row r="344" spans="1:13" ht="15" hidden="1" thickTop="1" thickBot="1" x14ac:dyDescent="0.35">
      <c r="A344" s="61">
        <v>483</v>
      </c>
      <c r="B344" s="62" t="s">
        <v>1065</v>
      </c>
      <c r="C344" s="63">
        <v>4848</v>
      </c>
      <c r="D344" s="64" t="s">
        <v>583</v>
      </c>
      <c r="E344" s="51" t="str">
        <f>IF(VLOOKUP(A344,'חישוב בזב'!$H$2:$K$188,4,FALSE)=FALSE,"No","Yes")</f>
        <v>No</v>
      </c>
      <c r="F344" s="65" t="s">
        <v>1081</v>
      </c>
      <c r="G344" s="66" t="s">
        <v>1082</v>
      </c>
      <c r="H344" s="67">
        <v>4134</v>
      </c>
      <c r="I344" s="68">
        <v>4134</v>
      </c>
      <c r="J344" s="69">
        <v>0</v>
      </c>
      <c r="K344" s="70">
        <v>0</v>
      </c>
      <c r="L344" s="71">
        <v>0</v>
      </c>
      <c r="M344" s="72">
        <v>0</v>
      </c>
    </row>
    <row r="345" spans="1:13" ht="15" hidden="1" thickTop="1" thickBot="1" x14ac:dyDescent="0.35">
      <c r="A345" s="61">
        <v>483</v>
      </c>
      <c r="B345" s="62" t="s">
        <v>1065</v>
      </c>
      <c r="C345" s="63">
        <v>4848</v>
      </c>
      <c r="D345" s="64" t="s">
        <v>611</v>
      </c>
      <c r="E345" s="51" t="str">
        <f>IF(VLOOKUP(A345,'חישוב בזב'!$H$2:$K$188,4,FALSE)=FALSE,"No","Yes")</f>
        <v>No</v>
      </c>
      <c r="F345" s="65" t="s">
        <v>1083</v>
      </c>
      <c r="G345" s="66" t="s">
        <v>1084</v>
      </c>
      <c r="H345" s="67">
        <v>4134</v>
      </c>
      <c r="I345" s="68">
        <v>4134</v>
      </c>
      <c r="J345" s="69">
        <v>0</v>
      </c>
      <c r="K345" s="70">
        <v>0</v>
      </c>
      <c r="L345" s="71">
        <v>0</v>
      </c>
      <c r="M345" s="72">
        <v>0</v>
      </c>
    </row>
    <row r="346" spans="1:13" ht="15" thickTop="1" thickBot="1" x14ac:dyDescent="0.35">
      <c r="A346" s="61">
        <v>6200</v>
      </c>
      <c r="B346" s="62" t="s">
        <v>15</v>
      </c>
      <c r="C346" s="63">
        <v>129545</v>
      </c>
      <c r="D346" s="64" t="s">
        <v>602</v>
      </c>
      <c r="E346" s="51" t="str">
        <f>IF(VLOOKUP(A346,'חישוב בזב'!$H$2:$K$188,4,FALSE)=FALSE,"No","Yes")</f>
        <v>Yes</v>
      </c>
      <c r="F346" s="65" t="s">
        <v>1085</v>
      </c>
      <c r="G346" s="66" t="s">
        <v>1086</v>
      </c>
      <c r="H346" s="67">
        <v>34738</v>
      </c>
      <c r="I346" s="68">
        <v>34738</v>
      </c>
      <c r="J346" s="69">
        <v>0.34633542518279692</v>
      </c>
      <c r="K346" s="70">
        <v>12031</v>
      </c>
      <c r="L346" s="71">
        <v>0.34633542518279692</v>
      </c>
      <c r="M346" s="72">
        <v>12031</v>
      </c>
    </row>
    <row r="347" spans="1:13" ht="15" thickTop="1" thickBot="1" x14ac:dyDescent="0.35">
      <c r="A347" s="61">
        <v>6200</v>
      </c>
      <c r="B347" s="62" t="s">
        <v>15</v>
      </c>
      <c r="C347" s="63">
        <v>129545</v>
      </c>
      <c r="D347" s="64" t="s">
        <v>495</v>
      </c>
      <c r="E347" s="51" t="str">
        <f>IF(VLOOKUP(A347,'חישוב בזב'!$H$2:$K$188,4,FALSE)=FALSE,"No","Yes")</f>
        <v>Yes</v>
      </c>
      <c r="F347" s="65" t="s">
        <v>1087</v>
      </c>
      <c r="G347" s="66" t="s">
        <v>1088</v>
      </c>
      <c r="H347" s="67">
        <v>34738</v>
      </c>
      <c r="I347" s="68">
        <v>34738</v>
      </c>
      <c r="J347" s="69">
        <v>0.13368645287581324</v>
      </c>
      <c r="K347" s="70">
        <v>4644</v>
      </c>
      <c r="L347" s="71">
        <v>0.13368645287581324</v>
      </c>
      <c r="M347" s="72">
        <v>4644</v>
      </c>
    </row>
    <row r="348" spans="1:13" ht="15" thickTop="1" thickBot="1" x14ac:dyDescent="0.35">
      <c r="A348" s="61">
        <v>6200</v>
      </c>
      <c r="B348" s="62" t="s">
        <v>15</v>
      </c>
      <c r="C348" s="63">
        <v>129545</v>
      </c>
      <c r="D348" s="64" t="s">
        <v>1089</v>
      </c>
      <c r="E348" s="51" t="str">
        <f>IF(VLOOKUP(A348,'חישוב בזב'!$H$2:$K$188,4,FALSE)=FALSE,"No","Yes")</f>
        <v>Yes</v>
      </c>
      <c r="F348" s="65" t="s">
        <v>1090</v>
      </c>
      <c r="G348" s="66"/>
      <c r="H348" s="67">
        <v>34738</v>
      </c>
      <c r="I348" s="68">
        <v>34738</v>
      </c>
      <c r="J348" s="69">
        <v>0.13170015544936381</v>
      </c>
      <c r="K348" s="70">
        <v>4575</v>
      </c>
      <c r="L348" s="71">
        <v>0.13170015544936381</v>
      </c>
      <c r="M348" s="72">
        <v>4575</v>
      </c>
    </row>
    <row r="349" spans="1:13" ht="15" thickTop="1" thickBot="1" x14ac:dyDescent="0.35">
      <c r="A349" s="61">
        <v>6200</v>
      </c>
      <c r="B349" s="62" t="s">
        <v>15</v>
      </c>
      <c r="C349" s="63">
        <v>129545</v>
      </c>
      <c r="D349" s="64" t="s">
        <v>581</v>
      </c>
      <c r="E349" s="51" t="str">
        <f>IF(VLOOKUP(A349,'חישוב בזב'!$H$2:$K$188,4,FALSE)=FALSE,"No","Yes")</f>
        <v>Yes</v>
      </c>
      <c r="F349" s="65" t="s">
        <v>1091</v>
      </c>
      <c r="G349" s="66"/>
      <c r="H349" s="67">
        <v>34738</v>
      </c>
      <c r="I349" s="68">
        <v>34738</v>
      </c>
      <c r="J349" s="69">
        <v>0.11894755023317405</v>
      </c>
      <c r="K349" s="70">
        <v>4132</v>
      </c>
      <c r="L349" s="71">
        <v>0.11894755023317405</v>
      </c>
      <c r="M349" s="72">
        <v>4132</v>
      </c>
    </row>
    <row r="350" spans="1:13" ht="15" thickTop="1" thickBot="1" x14ac:dyDescent="0.35">
      <c r="A350" s="61">
        <v>6200</v>
      </c>
      <c r="B350" s="62" t="s">
        <v>15</v>
      </c>
      <c r="C350" s="63">
        <v>129545</v>
      </c>
      <c r="D350" s="64" t="s">
        <v>572</v>
      </c>
      <c r="E350" s="51" t="str">
        <f>IF(VLOOKUP(A350,'חישוב בזב'!$H$2:$K$188,4,FALSE)=FALSE,"No","Yes")</f>
        <v>Yes</v>
      </c>
      <c r="F350" s="65" t="s">
        <v>1092</v>
      </c>
      <c r="G350" s="66" t="s">
        <v>1093</v>
      </c>
      <c r="H350" s="67">
        <v>34738</v>
      </c>
      <c r="I350" s="68">
        <v>34738</v>
      </c>
      <c r="J350" s="69">
        <v>9.2952962173988143E-2</v>
      </c>
      <c r="K350" s="70">
        <v>3229</v>
      </c>
      <c r="L350" s="71">
        <v>9.2952962173988143E-2</v>
      </c>
      <c r="M350" s="72">
        <v>3229</v>
      </c>
    </row>
    <row r="351" spans="1:13" ht="15" thickTop="1" thickBot="1" x14ac:dyDescent="0.35">
      <c r="A351" s="61">
        <v>6200</v>
      </c>
      <c r="B351" s="62" t="s">
        <v>15</v>
      </c>
      <c r="C351" s="63">
        <v>129545</v>
      </c>
      <c r="D351" s="64" t="s">
        <v>575</v>
      </c>
      <c r="E351" s="51" t="str">
        <f>IF(VLOOKUP(A351,'חישוב בזב'!$H$2:$K$188,4,FALSE)=FALSE,"No","Yes")</f>
        <v>Yes</v>
      </c>
      <c r="F351" s="65" t="s">
        <v>1094</v>
      </c>
      <c r="G351" s="66"/>
      <c r="H351" s="67">
        <v>34738</v>
      </c>
      <c r="I351" s="68">
        <v>34738</v>
      </c>
      <c r="J351" s="69">
        <v>6.4799355173009388E-2</v>
      </c>
      <c r="K351" s="70">
        <v>2251</v>
      </c>
      <c r="L351" s="71">
        <v>6.4799355173009388E-2</v>
      </c>
      <c r="M351" s="72">
        <v>2251</v>
      </c>
    </row>
    <row r="352" spans="1:13" ht="15" thickTop="1" thickBot="1" x14ac:dyDescent="0.35">
      <c r="A352" s="61">
        <v>6200</v>
      </c>
      <c r="B352" s="62" t="s">
        <v>15</v>
      </c>
      <c r="C352" s="63">
        <v>129545</v>
      </c>
      <c r="D352" s="64" t="s">
        <v>1095</v>
      </c>
      <c r="E352" s="51" t="str">
        <f>IF(VLOOKUP(A352,'חישוב בזב'!$H$2:$K$188,4,FALSE)=FALSE,"No","Yes")</f>
        <v>Yes</v>
      </c>
      <c r="F352" s="65" t="s">
        <v>1096</v>
      </c>
      <c r="G352" s="66"/>
      <c r="H352" s="67">
        <v>34738</v>
      </c>
      <c r="I352" s="68">
        <v>34738</v>
      </c>
      <c r="J352" s="69">
        <v>4.4072773331798029E-2</v>
      </c>
      <c r="K352" s="70">
        <v>1531</v>
      </c>
      <c r="L352" s="71">
        <v>4.4072773331798029E-2</v>
      </c>
      <c r="M352" s="72">
        <v>1531</v>
      </c>
    </row>
    <row r="353" spans="1:13" ht="15" thickTop="1" thickBot="1" x14ac:dyDescent="0.35">
      <c r="A353" s="61">
        <v>6200</v>
      </c>
      <c r="B353" s="62" t="s">
        <v>15</v>
      </c>
      <c r="C353" s="63">
        <v>129545</v>
      </c>
      <c r="D353" s="64" t="s">
        <v>544</v>
      </c>
      <c r="E353" s="51" t="str">
        <f>IF(VLOOKUP(A353,'חישוב בזב'!$H$2:$K$188,4,FALSE)=FALSE,"No","Yes")</f>
        <v>Yes</v>
      </c>
      <c r="F353" s="65" t="s">
        <v>1097</v>
      </c>
      <c r="G353" s="66"/>
      <c r="H353" s="67">
        <v>34738</v>
      </c>
      <c r="I353" s="68">
        <v>34738</v>
      </c>
      <c r="J353" s="69">
        <v>2.823996775865047E-2</v>
      </c>
      <c r="K353" s="70">
        <v>981</v>
      </c>
      <c r="L353" s="71">
        <v>2.823996775865047E-2</v>
      </c>
      <c r="M353" s="72">
        <v>981</v>
      </c>
    </row>
    <row r="354" spans="1:13" ht="15" thickTop="1" thickBot="1" x14ac:dyDescent="0.35">
      <c r="A354" s="61">
        <v>6200</v>
      </c>
      <c r="B354" s="62" t="s">
        <v>15</v>
      </c>
      <c r="C354" s="63">
        <v>129545</v>
      </c>
      <c r="D354" s="64" t="s">
        <v>772</v>
      </c>
      <c r="E354" s="51" t="str">
        <f>IF(VLOOKUP(A354,'חישוב בזב'!$H$2:$K$188,4,FALSE)=FALSE,"No","Yes")</f>
        <v>Yes</v>
      </c>
      <c r="F354" s="65" t="s">
        <v>1098</v>
      </c>
      <c r="G354" s="66"/>
      <c r="H354" s="67">
        <v>34738</v>
      </c>
      <c r="I354" s="68">
        <v>34738</v>
      </c>
      <c r="J354" s="69">
        <v>2.3432552248258392E-2</v>
      </c>
      <c r="K354" s="70">
        <v>814</v>
      </c>
      <c r="L354" s="71">
        <v>2.3432552248258392E-2</v>
      </c>
      <c r="M354" s="72">
        <v>814</v>
      </c>
    </row>
    <row r="355" spans="1:13" ht="15" thickTop="1" thickBot="1" x14ac:dyDescent="0.35">
      <c r="A355" s="61">
        <v>6200</v>
      </c>
      <c r="B355" s="62" t="s">
        <v>15</v>
      </c>
      <c r="C355" s="63">
        <v>129545</v>
      </c>
      <c r="D355" s="64" t="s">
        <v>546</v>
      </c>
      <c r="E355" s="51" t="str">
        <f>IF(VLOOKUP(A355,'חישוב בזב'!$H$2:$K$188,4,FALSE)=FALSE,"No","Yes")</f>
        <v>Yes</v>
      </c>
      <c r="F355" s="65" t="s">
        <v>547</v>
      </c>
      <c r="G355" s="66"/>
      <c r="H355" s="67">
        <v>34738</v>
      </c>
      <c r="I355" s="68">
        <v>34738</v>
      </c>
      <c r="J355" s="69">
        <v>1.5832805573147563E-2</v>
      </c>
      <c r="K355" s="70">
        <v>550</v>
      </c>
      <c r="L355" s="71">
        <v>1.5832805573147563E-2</v>
      </c>
      <c r="M355" s="72">
        <v>550</v>
      </c>
    </row>
    <row r="356" spans="1:13" ht="15" hidden="1" thickTop="1" thickBot="1" x14ac:dyDescent="0.35">
      <c r="A356" s="61">
        <v>1292</v>
      </c>
      <c r="B356" s="62" t="s">
        <v>1099</v>
      </c>
      <c r="C356" s="63">
        <v>12533</v>
      </c>
      <c r="D356" s="64" t="s">
        <v>583</v>
      </c>
      <c r="E356" s="51" t="str">
        <f>IF(VLOOKUP(A356,'חישוב בזב'!$H$2:$K$188,4,FALSE)=FALSE,"No","Yes")</f>
        <v>No</v>
      </c>
      <c r="F356" s="65" t="s">
        <v>1100</v>
      </c>
      <c r="G356" s="66"/>
      <c r="H356" s="67">
        <v>9699</v>
      </c>
      <c r="I356" s="68">
        <v>9699</v>
      </c>
      <c r="J356" s="69">
        <v>0.10702134240643366</v>
      </c>
      <c r="K356" s="70">
        <v>1038</v>
      </c>
      <c r="L356" s="71">
        <v>0.10702134240643366</v>
      </c>
      <c r="M356" s="72">
        <v>1038</v>
      </c>
    </row>
    <row r="357" spans="1:13" ht="15" hidden="1" thickTop="1" thickBot="1" x14ac:dyDescent="0.35">
      <c r="A357" s="61">
        <v>1292</v>
      </c>
      <c r="B357" s="62" t="s">
        <v>1099</v>
      </c>
      <c r="C357" s="63">
        <v>12533</v>
      </c>
      <c r="D357" s="64" t="s">
        <v>506</v>
      </c>
      <c r="E357" s="51" t="str">
        <f>IF(VLOOKUP(A357,'חישוב בזב'!$H$2:$K$188,4,FALSE)=FALSE,"No","Yes")</f>
        <v>No</v>
      </c>
      <c r="F357" s="65" t="s">
        <v>1101</v>
      </c>
      <c r="G357" s="66"/>
      <c r="H357" s="67">
        <v>9699</v>
      </c>
      <c r="I357" s="68">
        <v>9699</v>
      </c>
      <c r="J357" s="69">
        <v>0.10578410145375812</v>
      </c>
      <c r="K357" s="70">
        <v>1026</v>
      </c>
      <c r="L357" s="71">
        <v>0.10578410145375812</v>
      </c>
      <c r="M357" s="72">
        <v>1026</v>
      </c>
    </row>
    <row r="358" spans="1:13" ht="15" hidden="1" thickTop="1" thickBot="1" x14ac:dyDescent="0.35">
      <c r="A358" s="61">
        <v>1292</v>
      </c>
      <c r="B358" s="62" t="s">
        <v>1099</v>
      </c>
      <c r="C358" s="63">
        <v>12533</v>
      </c>
      <c r="D358" s="64" t="s">
        <v>520</v>
      </c>
      <c r="E358" s="51" t="str">
        <f>IF(VLOOKUP(A358,'חישוב בזב'!$H$2:$K$188,4,FALSE)=FALSE,"No","Yes")</f>
        <v>No</v>
      </c>
      <c r="F358" s="65" t="s">
        <v>1102</v>
      </c>
      <c r="G358" s="66"/>
      <c r="H358" s="67">
        <v>9699</v>
      </c>
      <c r="I358" s="68">
        <v>9699</v>
      </c>
      <c r="J358" s="69">
        <v>0.10537168780286628</v>
      </c>
      <c r="K358" s="70">
        <v>1022</v>
      </c>
      <c r="L358" s="71">
        <v>0.10537168780286628</v>
      </c>
      <c r="M358" s="72">
        <v>1022</v>
      </c>
    </row>
    <row r="359" spans="1:13" ht="15" hidden="1" thickTop="1" thickBot="1" x14ac:dyDescent="0.35">
      <c r="A359" s="61">
        <v>1292</v>
      </c>
      <c r="B359" s="62" t="s">
        <v>1099</v>
      </c>
      <c r="C359" s="63">
        <v>12533</v>
      </c>
      <c r="D359" s="64" t="s">
        <v>498</v>
      </c>
      <c r="E359" s="51" t="str">
        <f>IF(VLOOKUP(A359,'חישוב בזב'!$H$2:$K$188,4,FALSE)=FALSE,"No","Yes")</f>
        <v>No</v>
      </c>
      <c r="F359" s="65" t="s">
        <v>1103</v>
      </c>
      <c r="G359" s="66"/>
      <c r="H359" s="67">
        <v>9699</v>
      </c>
      <c r="I359" s="68">
        <v>9699</v>
      </c>
      <c r="J359" s="69">
        <v>9.3824105577894626E-2</v>
      </c>
      <c r="K359" s="70">
        <v>910</v>
      </c>
      <c r="L359" s="71">
        <v>9.3824105577894626E-2</v>
      </c>
      <c r="M359" s="72">
        <v>910</v>
      </c>
    </row>
    <row r="360" spans="1:13" ht="15" hidden="1" thickTop="1" thickBot="1" x14ac:dyDescent="0.35">
      <c r="A360" s="61">
        <v>1292</v>
      </c>
      <c r="B360" s="62" t="s">
        <v>1099</v>
      </c>
      <c r="C360" s="63">
        <v>12533</v>
      </c>
      <c r="D360" s="64" t="s">
        <v>1104</v>
      </c>
      <c r="E360" s="51" t="str">
        <f>IF(VLOOKUP(A360,'חישוב בזב'!$H$2:$K$188,4,FALSE)=FALSE,"No","Yes")</f>
        <v>No</v>
      </c>
      <c r="F360" s="65" t="s">
        <v>1105</v>
      </c>
      <c r="G360" s="66"/>
      <c r="H360" s="67">
        <v>9699</v>
      </c>
      <c r="I360" s="68">
        <v>9699</v>
      </c>
      <c r="J360" s="69">
        <v>9.3824105577894626E-2</v>
      </c>
      <c r="K360" s="70">
        <v>910</v>
      </c>
      <c r="L360" s="71">
        <v>9.3824105577894626E-2</v>
      </c>
      <c r="M360" s="72">
        <v>910</v>
      </c>
    </row>
    <row r="361" spans="1:13" ht="15" hidden="1" thickTop="1" thickBot="1" x14ac:dyDescent="0.35">
      <c r="A361" s="61">
        <v>1292</v>
      </c>
      <c r="B361" s="62" t="s">
        <v>1099</v>
      </c>
      <c r="C361" s="63">
        <v>12533</v>
      </c>
      <c r="D361" s="64" t="s">
        <v>516</v>
      </c>
      <c r="E361" s="51" t="str">
        <f>IF(VLOOKUP(A361,'חישוב בזב'!$H$2:$K$188,4,FALSE)=FALSE,"No","Yes")</f>
        <v>No</v>
      </c>
      <c r="F361" s="65" t="s">
        <v>1106</v>
      </c>
      <c r="G361" s="66"/>
      <c r="H361" s="67">
        <v>9699</v>
      </c>
      <c r="I361" s="68">
        <v>9699</v>
      </c>
      <c r="J361" s="69">
        <v>9.1143416847097633E-2</v>
      </c>
      <c r="K361" s="70">
        <v>884</v>
      </c>
      <c r="L361" s="71">
        <v>9.1143416847097633E-2</v>
      </c>
      <c r="M361" s="72">
        <v>883.99999999999989</v>
      </c>
    </row>
    <row r="362" spans="1:13" ht="15" hidden="1" thickTop="1" thickBot="1" x14ac:dyDescent="0.35">
      <c r="A362" s="61">
        <v>1292</v>
      </c>
      <c r="B362" s="62" t="s">
        <v>1099</v>
      </c>
      <c r="C362" s="63">
        <v>12533</v>
      </c>
      <c r="D362" s="64" t="s">
        <v>1107</v>
      </c>
      <c r="E362" s="51" t="str">
        <f>IF(VLOOKUP(A362,'חישוב בזב'!$H$2:$K$188,4,FALSE)=FALSE,"No","Yes")</f>
        <v>No</v>
      </c>
      <c r="F362" s="65" t="s">
        <v>1108</v>
      </c>
      <c r="G362" s="66"/>
      <c r="H362" s="67">
        <v>9699</v>
      </c>
      <c r="I362" s="68">
        <v>9699</v>
      </c>
      <c r="J362" s="69">
        <v>7.2997216207856486E-2</v>
      </c>
      <c r="K362" s="70">
        <v>708</v>
      </c>
      <c r="L362" s="71">
        <v>7.2997216207856486E-2</v>
      </c>
      <c r="M362" s="72">
        <v>708</v>
      </c>
    </row>
    <row r="363" spans="1:13" ht="15" hidden="1" thickTop="1" thickBot="1" x14ac:dyDescent="0.35">
      <c r="A363" s="61">
        <v>1292</v>
      </c>
      <c r="B363" s="62" t="s">
        <v>1099</v>
      </c>
      <c r="C363" s="63">
        <v>12533</v>
      </c>
      <c r="D363" s="64" t="s">
        <v>911</v>
      </c>
      <c r="E363" s="51" t="str">
        <f>IF(VLOOKUP(A363,'חישוב בזב'!$H$2:$K$188,4,FALSE)=FALSE,"No","Yes")</f>
        <v>No</v>
      </c>
      <c r="F363" s="65" t="s">
        <v>882</v>
      </c>
      <c r="G363" s="66"/>
      <c r="H363" s="67">
        <v>9699</v>
      </c>
      <c r="I363" s="68">
        <v>9699</v>
      </c>
      <c r="J363" s="69">
        <v>6.5058253428188467E-2</v>
      </c>
      <c r="K363" s="70">
        <v>631</v>
      </c>
      <c r="L363" s="71">
        <v>6.5058253428188467E-2</v>
      </c>
      <c r="M363" s="72">
        <v>631</v>
      </c>
    </row>
    <row r="364" spans="1:13" ht="15" hidden="1" thickTop="1" thickBot="1" x14ac:dyDescent="0.35">
      <c r="A364" s="61">
        <v>1292</v>
      </c>
      <c r="B364" s="62" t="s">
        <v>1099</v>
      </c>
      <c r="C364" s="63">
        <v>12533</v>
      </c>
      <c r="D364" s="64" t="s">
        <v>684</v>
      </c>
      <c r="E364" s="51" t="str">
        <f>IF(VLOOKUP(A364,'חישוב בזב'!$H$2:$K$188,4,FALSE)=FALSE,"No","Yes")</f>
        <v>No</v>
      </c>
      <c r="F364" s="65" t="s">
        <v>1109</v>
      </c>
      <c r="G364" s="66"/>
      <c r="H364" s="67">
        <v>9699</v>
      </c>
      <c r="I364" s="68">
        <v>9699</v>
      </c>
      <c r="J364" s="69">
        <v>6.4233426126404786E-2</v>
      </c>
      <c r="K364" s="70">
        <v>623</v>
      </c>
      <c r="L364" s="71">
        <v>6.4233426126404786E-2</v>
      </c>
      <c r="M364" s="72">
        <v>623</v>
      </c>
    </row>
    <row r="365" spans="1:13" ht="15" hidden="1" thickTop="1" thickBot="1" x14ac:dyDescent="0.35">
      <c r="A365" s="61">
        <v>1292</v>
      </c>
      <c r="B365" s="62" t="s">
        <v>1099</v>
      </c>
      <c r="C365" s="63">
        <v>12533</v>
      </c>
      <c r="D365" s="64" t="s">
        <v>679</v>
      </c>
      <c r="E365" s="51" t="str">
        <f>IF(VLOOKUP(A365,'חישוב בזב'!$H$2:$K$188,4,FALSE)=FALSE,"No","Yes")</f>
        <v>No</v>
      </c>
      <c r="F365" s="65" t="s">
        <v>1110</v>
      </c>
      <c r="G365" s="66"/>
      <c r="H365" s="67">
        <v>9699</v>
      </c>
      <c r="I365" s="68">
        <v>9699</v>
      </c>
      <c r="J365" s="69">
        <v>6.320239199917517E-2</v>
      </c>
      <c r="K365" s="70">
        <v>613</v>
      </c>
      <c r="L365" s="71">
        <v>6.320239199917517E-2</v>
      </c>
      <c r="M365" s="72">
        <v>613</v>
      </c>
    </row>
    <row r="366" spans="1:13" ht="15" hidden="1" thickTop="1" thickBot="1" x14ac:dyDescent="0.35">
      <c r="A366" s="61">
        <v>1292</v>
      </c>
      <c r="B366" s="62" t="s">
        <v>1099</v>
      </c>
      <c r="C366" s="63">
        <v>12533</v>
      </c>
      <c r="D366" s="64" t="s">
        <v>755</v>
      </c>
      <c r="E366" s="51" t="str">
        <f>IF(VLOOKUP(A366,'חישוב בזב'!$H$2:$K$188,4,FALSE)=FALSE,"No","Yes")</f>
        <v>No</v>
      </c>
      <c r="F366" s="65" t="s">
        <v>1111</v>
      </c>
      <c r="G366" s="66"/>
      <c r="H366" s="67">
        <v>9699</v>
      </c>
      <c r="I366" s="68">
        <v>9699</v>
      </c>
      <c r="J366" s="69">
        <v>5.3510671203216828E-2</v>
      </c>
      <c r="K366" s="70">
        <v>519</v>
      </c>
      <c r="L366" s="71">
        <v>5.3510671203216828E-2</v>
      </c>
      <c r="M366" s="72">
        <v>519</v>
      </c>
    </row>
    <row r="367" spans="1:13" ht="15" hidden="1" thickTop="1" thickBot="1" x14ac:dyDescent="0.35">
      <c r="A367" s="61">
        <v>1292</v>
      </c>
      <c r="B367" s="62" t="s">
        <v>1099</v>
      </c>
      <c r="C367" s="63">
        <v>12533</v>
      </c>
      <c r="D367" s="64" t="s">
        <v>525</v>
      </c>
      <c r="E367" s="51" t="str">
        <f>IF(VLOOKUP(A367,'חישוב בזב'!$H$2:$K$188,4,FALSE)=FALSE,"No","Yes")</f>
        <v>No</v>
      </c>
      <c r="F367" s="65" t="s">
        <v>1112</v>
      </c>
      <c r="G367" s="66"/>
      <c r="H367" s="67">
        <v>9699</v>
      </c>
      <c r="I367" s="68">
        <v>9699</v>
      </c>
      <c r="J367" s="69">
        <v>4.2478606041859983E-2</v>
      </c>
      <c r="K367" s="70">
        <v>412</v>
      </c>
      <c r="L367" s="71">
        <v>4.2478606041859983E-2</v>
      </c>
      <c r="M367" s="72">
        <v>412</v>
      </c>
    </row>
    <row r="368" spans="1:13" ht="15" hidden="1" thickTop="1" thickBot="1" x14ac:dyDescent="0.35">
      <c r="A368" s="61">
        <v>1292</v>
      </c>
      <c r="B368" s="62" t="s">
        <v>1099</v>
      </c>
      <c r="C368" s="63">
        <v>12533</v>
      </c>
      <c r="D368" s="64" t="s">
        <v>503</v>
      </c>
      <c r="E368" s="51" t="str">
        <f>IF(VLOOKUP(A368,'חישוב בזב'!$H$2:$K$188,4,FALSE)=FALSE,"No","Yes")</f>
        <v>No</v>
      </c>
      <c r="F368" s="65" t="s">
        <v>1056</v>
      </c>
      <c r="G368" s="66"/>
      <c r="H368" s="67">
        <v>9699</v>
      </c>
      <c r="I368" s="68">
        <v>9699</v>
      </c>
      <c r="J368" s="69">
        <v>3.8973090009279308E-2</v>
      </c>
      <c r="K368" s="70">
        <v>378</v>
      </c>
      <c r="L368" s="71">
        <v>3.8973090009279308E-2</v>
      </c>
      <c r="M368" s="72">
        <v>378</v>
      </c>
    </row>
    <row r="369" spans="1:13" ht="15" hidden="1" thickTop="1" thickBot="1" x14ac:dyDescent="0.35">
      <c r="A369" s="61">
        <v>1292</v>
      </c>
      <c r="B369" s="62" t="s">
        <v>1099</v>
      </c>
      <c r="C369" s="63">
        <v>12533</v>
      </c>
      <c r="D369" s="64" t="s">
        <v>495</v>
      </c>
      <c r="E369" s="51" t="str">
        <f>IF(VLOOKUP(A369,'חישוב בזב'!$H$2:$K$188,4,FALSE)=FALSE,"No","Yes")</f>
        <v>No</v>
      </c>
      <c r="F369" s="65" t="s">
        <v>1040</v>
      </c>
      <c r="G369" s="66" t="s">
        <v>1113</v>
      </c>
      <c r="H369" s="67">
        <v>9699</v>
      </c>
      <c r="I369" s="68">
        <v>9699</v>
      </c>
      <c r="J369" s="69">
        <v>7.2172388906072788E-4</v>
      </c>
      <c r="K369" s="70">
        <v>7</v>
      </c>
      <c r="L369" s="71">
        <v>7.2172388906072788E-4</v>
      </c>
      <c r="M369" s="72">
        <v>7</v>
      </c>
    </row>
    <row r="370" spans="1:13" ht="15" hidden="1" thickTop="1" thickBot="1" x14ac:dyDescent="0.35">
      <c r="A370" s="61">
        <v>1292</v>
      </c>
      <c r="B370" s="62" t="s">
        <v>1099</v>
      </c>
      <c r="C370" s="63">
        <v>12533</v>
      </c>
      <c r="D370" s="64" t="s">
        <v>533</v>
      </c>
      <c r="E370" s="51" t="str">
        <f>IF(VLOOKUP(A370,'חישוב בזב'!$H$2:$K$188,4,FALSE)=FALSE,"No","Yes")</f>
        <v>No</v>
      </c>
      <c r="F370" s="65" t="s">
        <v>1073</v>
      </c>
      <c r="G370" s="66" t="s">
        <v>1114</v>
      </c>
      <c r="H370" s="67">
        <v>9699</v>
      </c>
      <c r="I370" s="68">
        <v>9699</v>
      </c>
      <c r="J370" s="69">
        <v>7.2172388906072788E-4</v>
      </c>
      <c r="K370" s="70">
        <v>7</v>
      </c>
      <c r="L370" s="71">
        <v>7.2172388906072788E-4</v>
      </c>
      <c r="M370" s="72">
        <v>7</v>
      </c>
    </row>
    <row r="371" spans="1:13" ht="15" hidden="1" thickTop="1" thickBot="1" x14ac:dyDescent="0.35">
      <c r="A371" s="61">
        <v>1292</v>
      </c>
      <c r="B371" s="62" t="s">
        <v>1099</v>
      </c>
      <c r="C371" s="63">
        <v>12533</v>
      </c>
      <c r="D371" s="64" t="s">
        <v>501</v>
      </c>
      <c r="E371" s="51" t="str">
        <f>IF(VLOOKUP(A371,'חישוב בזב'!$H$2:$K$188,4,FALSE)=FALSE,"No","Yes")</f>
        <v>No</v>
      </c>
      <c r="F371" s="65" t="s">
        <v>1115</v>
      </c>
      <c r="G371" s="66" t="s">
        <v>1116</v>
      </c>
      <c r="H371" s="67">
        <v>9699</v>
      </c>
      <c r="I371" s="68">
        <v>9699</v>
      </c>
      <c r="J371" s="69">
        <v>5.1551706361480565E-4</v>
      </c>
      <c r="K371" s="70">
        <v>5</v>
      </c>
      <c r="L371" s="71">
        <v>5.1551706361480565E-4</v>
      </c>
      <c r="M371" s="72">
        <v>5</v>
      </c>
    </row>
    <row r="372" spans="1:13" ht="15" hidden="1" thickTop="1" thickBot="1" x14ac:dyDescent="0.35">
      <c r="A372" s="61">
        <v>1292</v>
      </c>
      <c r="B372" s="62" t="s">
        <v>1099</v>
      </c>
      <c r="C372" s="63">
        <v>12533</v>
      </c>
      <c r="D372" s="64" t="s">
        <v>1117</v>
      </c>
      <c r="E372" s="51" t="str">
        <f>IF(VLOOKUP(A372,'חישוב בזב'!$H$2:$K$188,4,FALSE)=FALSE,"No","Yes")</f>
        <v>No</v>
      </c>
      <c r="F372" s="65" t="s">
        <v>1118</v>
      </c>
      <c r="G372" s="66" t="s">
        <v>1119</v>
      </c>
      <c r="H372" s="67">
        <v>9699</v>
      </c>
      <c r="I372" s="68">
        <v>9699</v>
      </c>
      <c r="J372" s="69">
        <v>3.0931023816888341E-4</v>
      </c>
      <c r="K372" s="70">
        <v>3</v>
      </c>
      <c r="L372" s="71">
        <v>3.0931023816888341E-4</v>
      </c>
      <c r="M372" s="72">
        <v>3</v>
      </c>
    </row>
    <row r="373" spans="1:13" ht="15" hidden="1" thickTop="1" thickBot="1" x14ac:dyDescent="0.35">
      <c r="A373" s="61">
        <v>1292</v>
      </c>
      <c r="B373" s="62" t="s">
        <v>1099</v>
      </c>
      <c r="C373" s="63">
        <v>12533</v>
      </c>
      <c r="D373" s="64" t="s">
        <v>530</v>
      </c>
      <c r="E373" s="51" t="str">
        <f>IF(VLOOKUP(A373,'חישוב בזב'!$H$2:$K$188,4,FALSE)=FALSE,"No","Yes")</f>
        <v>No</v>
      </c>
      <c r="F373" s="65" t="s">
        <v>1120</v>
      </c>
      <c r="G373" s="66" t="s">
        <v>1121</v>
      </c>
      <c r="H373" s="67">
        <v>9699</v>
      </c>
      <c r="I373" s="68">
        <v>9699</v>
      </c>
      <c r="J373" s="69">
        <v>2.0620682544592226E-4</v>
      </c>
      <c r="K373" s="70">
        <v>2</v>
      </c>
      <c r="L373" s="71">
        <v>2.0620682544592226E-4</v>
      </c>
      <c r="M373" s="72">
        <v>2</v>
      </c>
    </row>
    <row r="374" spans="1:13" ht="15" hidden="1" thickTop="1" thickBot="1" x14ac:dyDescent="0.35">
      <c r="A374" s="61">
        <v>1292</v>
      </c>
      <c r="B374" s="62" t="s">
        <v>1099</v>
      </c>
      <c r="C374" s="63">
        <v>12533</v>
      </c>
      <c r="D374" s="64" t="s">
        <v>522</v>
      </c>
      <c r="E374" s="51" t="str">
        <f>IF(VLOOKUP(A374,'חישוב בזב'!$H$2:$K$188,4,FALSE)=FALSE,"No","Yes")</f>
        <v>No</v>
      </c>
      <c r="F374" s="65" t="s">
        <v>854</v>
      </c>
      <c r="G374" s="66" t="s">
        <v>1122</v>
      </c>
      <c r="H374" s="67">
        <v>9699</v>
      </c>
      <c r="I374" s="68">
        <v>9699</v>
      </c>
      <c r="J374" s="69">
        <v>1.0310341272296113E-4</v>
      </c>
      <c r="K374" s="70">
        <v>1</v>
      </c>
      <c r="L374" s="71">
        <v>1.0310341272296113E-4</v>
      </c>
      <c r="M374" s="72">
        <v>1</v>
      </c>
    </row>
    <row r="375" spans="1:13" ht="15" hidden="1" thickTop="1" thickBot="1" x14ac:dyDescent="0.35">
      <c r="A375" s="61">
        <v>485</v>
      </c>
      <c r="B375" s="62" t="s">
        <v>1123</v>
      </c>
      <c r="C375" s="63">
        <v>4223</v>
      </c>
      <c r="D375" s="64" t="s">
        <v>860</v>
      </c>
      <c r="E375" s="51" t="str">
        <f>IF(VLOOKUP(A375,'חישוב בזב'!$H$2:$K$188,4,FALSE)=FALSE,"No","Yes")</f>
        <v>No</v>
      </c>
      <c r="F375" s="65" t="s">
        <v>1124</v>
      </c>
      <c r="G375" s="66"/>
      <c r="H375" s="67">
        <v>4025</v>
      </c>
      <c r="I375" s="68">
        <v>4025</v>
      </c>
      <c r="J375" s="69">
        <v>0.15801242236024846</v>
      </c>
      <c r="K375" s="70">
        <v>636</v>
      </c>
      <c r="L375" s="71">
        <v>0.15801242236024846</v>
      </c>
      <c r="M375" s="72">
        <v>636</v>
      </c>
    </row>
    <row r="376" spans="1:13" ht="15" hidden="1" thickTop="1" thickBot="1" x14ac:dyDescent="0.35">
      <c r="A376" s="61">
        <v>485</v>
      </c>
      <c r="B376" s="62" t="s">
        <v>1123</v>
      </c>
      <c r="C376" s="63">
        <v>4223</v>
      </c>
      <c r="D376" s="64" t="s">
        <v>516</v>
      </c>
      <c r="E376" s="51" t="str">
        <f>IF(VLOOKUP(A376,'חישוב בזב'!$H$2:$K$188,4,FALSE)=FALSE,"No","Yes")</f>
        <v>No</v>
      </c>
      <c r="F376" s="65" t="s">
        <v>1125</v>
      </c>
      <c r="G376" s="66"/>
      <c r="H376" s="67">
        <v>4025</v>
      </c>
      <c r="I376" s="68">
        <v>4025</v>
      </c>
      <c r="J376" s="69">
        <v>0.11354037267080745</v>
      </c>
      <c r="K376" s="70">
        <v>457</v>
      </c>
      <c r="L376" s="71">
        <v>0.11354037267080745</v>
      </c>
      <c r="M376" s="72">
        <v>457</v>
      </c>
    </row>
    <row r="377" spans="1:13" ht="15" hidden="1" thickTop="1" thickBot="1" x14ac:dyDescent="0.35">
      <c r="A377" s="61">
        <v>485</v>
      </c>
      <c r="B377" s="62" t="s">
        <v>1123</v>
      </c>
      <c r="C377" s="63">
        <v>4223</v>
      </c>
      <c r="D377" s="64" t="s">
        <v>676</v>
      </c>
      <c r="E377" s="51" t="str">
        <f>IF(VLOOKUP(A377,'חישוב בזב'!$H$2:$K$188,4,FALSE)=FALSE,"No","Yes")</f>
        <v>No</v>
      </c>
      <c r="F377" s="65" t="s">
        <v>1126</v>
      </c>
      <c r="G377" s="66"/>
      <c r="H377" s="67">
        <v>4025</v>
      </c>
      <c r="I377" s="68">
        <v>4025</v>
      </c>
      <c r="J377" s="69">
        <v>0.10683229813664596</v>
      </c>
      <c r="K377" s="70">
        <v>430</v>
      </c>
      <c r="L377" s="71">
        <v>0.10683229813664596</v>
      </c>
      <c r="M377" s="72">
        <v>430</v>
      </c>
    </row>
    <row r="378" spans="1:13" ht="15" hidden="1" thickTop="1" thickBot="1" x14ac:dyDescent="0.35">
      <c r="A378" s="61">
        <v>485</v>
      </c>
      <c r="B378" s="62" t="s">
        <v>1123</v>
      </c>
      <c r="C378" s="63">
        <v>4223</v>
      </c>
      <c r="D378" s="64" t="s">
        <v>755</v>
      </c>
      <c r="E378" s="51" t="str">
        <f>IF(VLOOKUP(A378,'חישוב בזב'!$H$2:$K$188,4,FALSE)=FALSE,"No","Yes")</f>
        <v>No</v>
      </c>
      <c r="F378" s="65" t="s">
        <v>1127</v>
      </c>
      <c r="G378" s="66"/>
      <c r="H378" s="67">
        <v>4025</v>
      </c>
      <c r="I378" s="68">
        <v>4025</v>
      </c>
      <c r="J378" s="69">
        <v>9.8136645962732916E-2</v>
      </c>
      <c r="K378" s="70">
        <v>395</v>
      </c>
      <c r="L378" s="71">
        <v>9.8136645962732916E-2</v>
      </c>
      <c r="M378" s="72">
        <v>395</v>
      </c>
    </row>
    <row r="379" spans="1:13" ht="15" hidden="1" thickTop="1" thickBot="1" x14ac:dyDescent="0.35">
      <c r="A379" s="61">
        <v>485</v>
      </c>
      <c r="B379" s="62" t="s">
        <v>1123</v>
      </c>
      <c r="C379" s="63">
        <v>4223</v>
      </c>
      <c r="D379" s="64" t="s">
        <v>1128</v>
      </c>
      <c r="E379" s="51" t="str">
        <f>IF(VLOOKUP(A379,'חישוב בזב'!$H$2:$K$188,4,FALSE)=FALSE,"No","Yes")</f>
        <v>No</v>
      </c>
      <c r="F379" s="65" t="s">
        <v>1129</v>
      </c>
      <c r="G379" s="66"/>
      <c r="H379" s="67">
        <v>4025</v>
      </c>
      <c r="I379" s="68">
        <v>4025</v>
      </c>
      <c r="J379" s="69">
        <v>9.1180124223602485E-2</v>
      </c>
      <c r="K379" s="70">
        <v>367</v>
      </c>
      <c r="L379" s="71">
        <v>9.1180124223602485E-2</v>
      </c>
      <c r="M379" s="72">
        <v>367</v>
      </c>
    </row>
    <row r="380" spans="1:13" ht="15" hidden="1" thickTop="1" thickBot="1" x14ac:dyDescent="0.35">
      <c r="A380" s="61">
        <v>485</v>
      </c>
      <c r="B380" s="62" t="s">
        <v>1123</v>
      </c>
      <c r="C380" s="63">
        <v>4223</v>
      </c>
      <c r="D380" s="64" t="s">
        <v>602</v>
      </c>
      <c r="E380" s="51" t="str">
        <f>IF(VLOOKUP(A380,'חישוב בזב'!$H$2:$K$188,4,FALSE)=FALSE,"No","Yes")</f>
        <v>No</v>
      </c>
      <c r="F380" s="65" t="s">
        <v>1130</v>
      </c>
      <c r="G380" s="66"/>
      <c r="H380" s="67">
        <v>4025</v>
      </c>
      <c r="I380" s="68">
        <v>4025</v>
      </c>
      <c r="J380" s="69">
        <v>9.0683229813664598E-2</v>
      </c>
      <c r="K380" s="70">
        <v>365</v>
      </c>
      <c r="L380" s="71">
        <v>9.0683229813664598E-2</v>
      </c>
      <c r="M380" s="72">
        <v>365</v>
      </c>
    </row>
    <row r="381" spans="1:13" ht="15" hidden="1" thickTop="1" thickBot="1" x14ac:dyDescent="0.35">
      <c r="A381" s="61">
        <v>485</v>
      </c>
      <c r="B381" s="62" t="s">
        <v>1123</v>
      </c>
      <c r="C381" s="63">
        <v>4223</v>
      </c>
      <c r="D381" s="64" t="s">
        <v>825</v>
      </c>
      <c r="E381" s="51" t="str">
        <f>IF(VLOOKUP(A381,'חישוב בזב'!$H$2:$K$188,4,FALSE)=FALSE,"No","Yes")</f>
        <v>No</v>
      </c>
      <c r="F381" s="65" t="s">
        <v>1131</v>
      </c>
      <c r="G381" s="66"/>
      <c r="H381" s="67">
        <v>4025</v>
      </c>
      <c r="I381" s="68">
        <v>4025</v>
      </c>
      <c r="J381" s="69">
        <v>9.0434782608695655E-2</v>
      </c>
      <c r="K381" s="70">
        <v>364</v>
      </c>
      <c r="L381" s="71">
        <v>9.0434782608695655E-2</v>
      </c>
      <c r="M381" s="72">
        <v>364</v>
      </c>
    </row>
    <row r="382" spans="1:13" ht="15" hidden="1" thickTop="1" thickBot="1" x14ac:dyDescent="0.35">
      <c r="A382" s="61">
        <v>485</v>
      </c>
      <c r="B382" s="62" t="s">
        <v>1123</v>
      </c>
      <c r="C382" s="63">
        <v>4223</v>
      </c>
      <c r="D382" s="64" t="s">
        <v>583</v>
      </c>
      <c r="E382" s="51" t="str">
        <f>IF(VLOOKUP(A382,'חישוב בזב'!$H$2:$K$188,4,FALSE)=FALSE,"No","Yes")</f>
        <v>No</v>
      </c>
      <c r="F382" s="65" t="s">
        <v>1132</v>
      </c>
      <c r="G382" s="66"/>
      <c r="H382" s="67">
        <v>4025</v>
      </c>
      <c r="I382" s="68">
        <v>4025</v>
      </c>
      <c r="J382" s="69">
        <v>8.8944099378881994E-2</v>
      </c>
      <c r="K382" s="70">
        <v>358</v>
      </c>
      <c r="L382" s="71">
        <v>8.8944099378881994E-2</v>
      </c>
      <c r="M382" s="72">
        <v>358</v>
      </c>
    </row>
    <row r="383" spans="1:13" ht="15" hidden="1" thickTop="1" thickBot="1" x14ac:dyDescent="0.35">
      <c r="A383" s="61">
        <v>485</v>
      </c>
      <c r="B383" s="62" t="s">
        <v>1123</v>
      </c>
      <c r="C383" s="63">
        <v>4223</v>
      </c>
      <c r="D383" s="64" t="s">
        <v>579</v>
      </c>
      <c r="E383" s="51" t="str">
        <f>IF(VLOOKUP(A383,'חישוב בזב'!$H$2:$K$188,4,FALSE)=FALSE,"No","Yes")</f>
        <v>No</v>
      </c>
      <c r="F383" s="65" t="s">
        <v>1112</v>
      </c>
      <c r="G383" s="66"/>
      <c r="H383" s="67">
        <v>4025</v>
      </c>
      <c r="I383" s="68">
        <v>4025</v>
      </c>
      <c r="J383" s="69">
        <v>8.6211180124223602E-2</v>
      </c>
      <c r="K383" s="70">
        <v>347</v>
      </c>
      <c r="L383" s="71">
        <v>8.6211180124223602E-2</v>
      </c>
      <c r="M383" s="72">
        <v>347</v>
      </c>
    </row>
    <row r="384" spans="1:13" ht="15" hidden="1" thickTop="1" thickBot="1" x14ac:dyDescent="0.35">
      <c r="A384" s="61">
        <v>485</v>
      </c>
      <c r="B384" s="62" t="s">
        <v>1123</v>
      </c>
      <c r="C384" s="63">
        <v>4223</v>
      </c>
      <c r="D384" s="64" t="s">
        <v>501</v>
      </c>
      <c r="E384" s="51" t="str">
        <f>IF(VLOOKUP(A384,'חישוב בזב'!$H$2:$K$188,4,FALSE)=FALSE,"No","Yes")</f>
        <v>No</v>
      </c>
      <c r="F384" s="65" t="s">
        <v>1133</v>
      </c>
      <c r="G384" s="66"/>
      <c r="H384" s="67">
        <v>4025</v>
      </c>
      <c r="I384" s="68">
        <v>4025</v>
      </c>
      <c r="J384" s="69">
        <v>7.4782608695652175E-2</v>
      </c>
      <c r="K384" s="70">
        <v>301</v>
      </c>
      <c r="L384" s="71">
        <v>7.4782608695652175E-2</v>
      </c>
      <c r="M384" s="72">
        <v>301</v>
      </c>
    </row>
    <row r="385" spans="1:13" ht="15" hidden="1" thickTop="1" thickBot="1" x14ac:dyDescent="0.35">
      <c r="A385" s="61">
        <v>485</v>
      </c>
      <c r="B385" s="62" t="s">
        <v>1123</v>
      </c>
      <c r="C385" s="63">
        <v>4223</v>
      </c>
      <c r="D385" s="64" t="s">
        <v>585</v>
      </c>
      <c r="E385" s="51" t="str">
        <f>IF(VLOOKUP(A385,'חישוב בזב'!$H$2:$K$188,4,FALSE)=FALSE,"No","Yes")</f>
        <v>No</v>
      </c>
      <c r="F385" s="65" t="s">
        <v>1134</v>
      </c>
      <c r="G385" s="66" t="s">
        <v>1135</v>
      </c>
      <c r="H385" s="67">
        <v>4025</v>
      </c>
      <c r="I385" s="68">
        <v>4025</v>
      </c>
      <c r="J385" s="69">
        <v>9.9378881987577643E-4</v>
      </c>
      <c r="K385" s="70">
        <v>4</v>
      </c>
      <c r="L385" s="71">
        <v>9.9378881987577643E-4</v>
      </c>
      <c r="M385" s="72">
        <v>4</v>
      </c>
    </row>
    <row r="386" spans="1:13" ht="15" hidden="1" thickTop="1" thickBot="1" x14ac:dyDescent="0.35">
      <c r="A386" s="61">
        <v>485</v>
      </c>
      <c r="B386" s="62" t="s">
        <v>1123</v>
      </c>
      <c r="C386" s="63">
        <v>4223</v>
      </c>
      <c r="D386" s="64" t="s">
        <v>857</v>
      </c>
      <c r="E386" s="51" t="str">
        <f>IF(VLOOKUP(A386,'חישוב בזב'!$H$2:$K$188,4,FALSE)=FALSE,"No","Yes")</f>
        <v>No</v>
      </c>
      <c r="F386" s="65" t="s">
        <v>1136</v>
      </c>
      <c r="G386" s="66" t="s">
        <v>1137</v>
      </c>
      <c r="H386" s="67">
        <v>4025</v>
      </c>
      <c r="I386" s="68">
        <v>4025</v>
      </c>
      <c r="J386" s="69">
        <v>2.4844720496894411E-4</v>
      </c>
      <c r="K386" s="70">
        <v>1</v>
      </c>
      <c r="L386" s="71">
        <v>2.4844720496894411E-4</v>
      </c>
      <c r="M386" s="72">
        <v>1</v>
      </c>
    </row>
    <row r="387" spans="1:13" ht="15" hidden="1" thickTop="1" thickBot="1" x14ac:dyDescent="0.35">
      <c r="A387" s="61">
        <v>485</v>
      </c>
      <c r="B387" s="62" t="s">
        <v>1123</v>
      </c>
      <c r="C387" s="63">
        <v>4223</v>
      </c>
      <c r="D387" s="64" t="s">
        <v>530</v>
      </c>
      <c r="E387" s="51" t="str">
        <f>IF(VLOOKUP(A387,'חישוב בזב'!$H$2:$K$188,4,FALSE)=FALSE,"No","Yes")</f>
        <v>No</v>
      </c>
      <c r="F387" s="65" t="s">
        <v>1040</v>
      </c>
      <c r="G387" s="66" t="s">
        <v>1138</v>
      </c>
      <c r="H387" s="67">
        <v>4025</v>
      </c>
      <c r="I387" s="68">
        <v>4025</v>
      </c>
      <c r="J387" s="69">
        <v>0</v>
      </c>
      <c r="K387" s="70">
        <v>0</v>
      </c>
      <c r="L387" s="71">
        <v>0</v>
      </c>
      <c r="M387" s="72">
        <v>0</v>
      </c>
    </row>
    <row r="388" spans="1:13" ht="15" hidden="1" thickTop="1" thickBot="1" x14ac:dyDescent="0.35">
      <c r="A388" s="61">
        <v>485</v>
      </c>
      <c r="B388" s="62" t="s">
        <v>1123</v>
      </c>
      <c r="C388" s="63">
        <v>4223</v>
      </c>
      <c r="D388" s="64" t="s">
        <v>562</v>
      </c>
      <c r="E388" s="51" t="str">
        <f>IF(VLOOKUP(A388,'חישוב בזב'!$H$2:$K$188,4,FALSE)=FALSE,"No","Yes")</f>
        <v>No</v>
      </c>
      <c r="F388" s="65" t="s">
        <v>1139</v>
      </c>
      <c r="G388" s="66" t="s">
        <v>1140</v>
      </c>
      <c r="H388" s="67">
        <v>4025</v>
      </c>
      <c r="I388" s="68">
        <v>4025</v>
      </c>
      <c r="J388" s="69">
        <v>0</v>
      </c>
      <c r="K388" s="70">
        <v>0</v>
      </c>
      <c r="L388" s="71">
        <v>0</v>
      </c>
      <c r="M388" s="72">
        <v>0</v>
      </c>
    </row>
    <row r="389" spans="1:13" ht="15" hidden="1" thickTop="1" thickBot="1" x14ac:dyDescent="0.35">
      <c r="A389" s="61">
        <v>485</v>
      </c>
      <c r="B389" s="62" t="s">
        <v>1123</v>
      </c>
      <c r="C389" s="63">
        <v>4223</v>
      </c>
      <c r="D389" s="64" t="s">
        <v>522</v>
      </c>
      <c r="E389" s="51" t="str">
        <f>IF(VLOOKUP(A389,'חישוב בזב'!$H$2:$K$188,4,FALSE)=FALSE,"No","Yes")</f>
        <v>No</v>
      </c>
      <c r="F389" s="65" t="s">
        <v>1141</v>
      </c>
      <c r="G389" s="66" t="s">
        <v>1142</v>
      </c>
      <c r="H389" s="67">
        <v>4025</v>
      </c>
      <c r="I389" s="68">
        <v>4025</v>
      </c>
      <c r="J389" s="69">
        <v>0</v>
      </c>
      <c r="K389" s="70">
        <v>0</v>
      </c>
      <c r="L389" s="71">
        <v>0</v>
      </c>
      <c r="M389" s="72">
        <v>0</v>
      </c>
    </row>
    <row r="390" spans="1:13" ht="15" hidden="1" thickTop="1" thickBot="1" x14ac:dyDescent="0.35">
      <c r="A390" s="61">
        <v>485</v>
      </c>
      <c r="B390" s="62" t="s">
        <v>1123</v>
      </c>
      <c r="C390" s="63">
        <v>4223</v>
      </c>
      <c r="D390" s="64" t="s">
        <v>533</v>
      </c>
      <c r="E390" s="51" t="str">
        <f>IF(VLOOKUP(A390,'חישוב בזב'!$H$2:$K$188,4,FALSE)=FALSE,"No","Yes")</f>
        <v>No</v>
      </c>
      <c r="F390" s="65" t="s">
        <v>1143</v>
      </c>
      <c r="G390" s="66" t="s">
        <v>1144</v>
      </c>
      <c r="H390" s="67">
        <v>4025</v>
      </c>
      <c r="I390" s="68">
        <v>4025</v>
      </c>
      <c r="J390" s="69">
        <v>0</v>
      </c>
      <c r="K390" s="70">
        <v>0</v>
      </c>
      <c r="L390" s="71">
        <v>0</v>
      </c>
      <c r="M390" s="72">
        <v>0</v>
      </c>
    </row>
    <row r="391" spans="1:13" ht="15" hidden="1" thickTop="1" thickBot="1" x14ac:dyDescent="0.35">
      <c r="A391" s="61">
        <v>627</v>
      </c>
      <c r="B391" s="62" t="s">
        <v>1145</v>
      </c>
      <c r="C391" s="63">
        <v>5612</v>
      </c>
      <c r="D391" s="64" t="s">
        <v>611</v>
      </c>
      <c r="E391" s="51" t="str">
        <f>IF(VLOOKUP(A391,'חישוב בזב'!$H$2:$K$188,4,FALSE)=FALSE,"No","Yes")</f>
        <v>No</v>
      </c>
      <c r="F391" s="65" t="s">
        <v>1146</v>
      </c>
      <c r="G391" s="66"/>
      <c r="H391" s="67">
        <v>4981</v>
      </c>
      <c r="I391" s="68">
        <v>4981</v>
      </c>
      <c r="J391" s="69">
        <v>0.11162417185304156</v>
      </c>
      <c r="K391" s="70">
        <v>556</v>
      </c>
      <c r="L391" s="71">
        <v>0.11162417185304156</v>
      </c>
      <c r="M391" s="72">
        <v>556</v>
      </c>
    </row>
    <row r="392" spans="1:13" ht="15" hidden="1" thickTop="1" thickBot="1" x14ac:dyDescent="0.35">
      <c r="A392" s="61">
        <v>627</v>
      </c>
      <c r="B392" s="62" t="s">
        <v>1145</v>
      </c>
      <c r="C392" s="63">
        <v>5612</v>
      </c>
      <c r="D392" s="64" t="s">
        <v>525</v>
      </c>
      <c r="E392" s="51" t="str">
        <f>IF(VLOOKUP(A392,'חישוב בזב'!$H$2:$K$188,4,FALSE)=FALSE,"No","Yes")</f>
        <v>No</v>
      </c>
      <c r="F392" s="65" t="s">
        <v>874</v>
      </c>
      <c r="G392" s="66"/>
      <c r="H392" s="67">
        <v>4981</v>
      </c>
      <c r="I392" s="68">
        <v>4981</v>
      </c>
      <c r="J392" s="69">
        <v>0.10760891387271632</v>
      </c>
      <c r="K392" s="70">
        <v>536</v>
      </c>
      <c r="L392" s="71">
        <v>0.10760891387271632</v>
      </c>
      <c r="M392" s="72">
        <v>536</v>
      </c>
    </row>
    <row r="393" spans="1:13" ht="15" hidden="1" thickTop="1" thickBot="1" x14ac:dyDescent="0.35">
      <c r="A393" s="61">
        <v>627</v>
      </c>
      <c r="B393" s="62" t="s">
        <v>1145</v>
      </c>
      <c r="C393" s="63">
        <v>5612</v>
      </c>
      <c r="D393" s="64" t="s">
        <v>501</v>
      </c>
      <c r="E393" s="51" t="str">
        <f>IF(VLOOKUP(A393,'חישוב בזב'!$H$2:$K$188,4,FALSE)=FALSE,"No","Yes")</f>
        <v>No</v>
      </c>
      <c r="F393" s="65" t="s">
        <v>1147</v>
      </c>
      <c r="G393" s="66"/>
      <c r="H393" s="67">
        <v>4981</v>
      </c>
      <c r="I393" s="68">
        <v>4981</v>
      </c>
      <c r="J393" s="69">
        <v>0.10620357357960249</v>
      </c>
      <c r="K393" s="70">
        <v>529</v>
      </c>
      <c r="L393" s="71">
        <v>0.10620357357960249</v>
      </c>
      <c r="M393" s="72">
        <v>529</v>
      </c>
    </row>
    <row r="394" spans="1:13" ht="15" hidden="1" thickTop="1" thickBot="1" x14ac:dyDescent="0.35">
      <c r="A394" s="61">
        <v>627</v>
      </c>
      <c r="B394" s="62" t="s">
        <v>1145</v>
      </c>
      <c r="C394" s="63">
        <v>5612</v>
      </c>
      <c r="D394" s="64" t="s">
        <v>583</v>
      </c>
      <c r="E394" s="51" t="str">
        <f>IF(VLOOKUP(A394,'חישוב בזב'!$H$2:$K$188,4,FALSE)=FALSE,"No","Yes")</f>
        <v>No</v>
      </c>
      <c r="F394" s="65" t="s">
        <v>1148</v>
      </c>
      <c r="G394" s="66"/>
      <c r="H394" s="67">
        <v>4981</v>
      </c>
      <c r="I394" s="68">
        <v>4981</v>
      </c>
      <c r="J394" s="69">
        <v>0.1056012848825537</v>
      </c>
      <c r="K394" s="70">
        <v>526</v>
      </c>
      <c r="L394" s="71">
        <v>0.1056012848825537</v>
      </c>
      <c r="M394" s="72">
        <v>526</v>
      </c>
    </row>
    <row r="395" spans="1:13" ht="15" hidden="1" thickTop="1" thickBot="1" x14ac:dyDescent="0.35">
      <c r="A395" s="61">
        <v>627</v>
      </c>
      <c r="B395" s="62" t="s">
        <v>1145</v>
      </c>
      <c r="C395" s="63">
        <v>5612</v>
      </c>
      <c r="D395" s="64" t="s">
        <v>533</v>
      </c>
      <c r="E395" s="51" t="str">
        <f>IF(VLOOKUP(A395,'חישוב בזב'!$H$2:$K$188,4,FALSE)=FALSE,"No","Yes")</f>
        <v>No</v>
      </c>
      <c r="F395" s="65" t="s">
        <v>565</v>
      </c>
      <c r="G395" s="66"/>
      <c r="H395" s="67">
        <v>4981</v>
      </c>
      <c r="I395" s="68">
        <v>4981</v>
      </c>
      <c r="J395" s="69">
        <v>9.977916081108211E-2</v>
      </c>
      <c r="K395" s="70">
        <v>497</v>
      </c>
      <c r="L395" s="71">
        <v>9.977916081108211E-2</v>
      </c>
      <c r="M395" s="72">
        <v>497</v>
      </c>
    </row>
    <row r="396" spans="1:13" ht="15" hidden="1" thickTop="1" thickBot="1" x14ac:dyDescent="0.35">
      <c r="A396" s="61">
        <v>627</v>
      </c>
      <c r="B396" s="62" t="s">
        <v>1145</v>
      </c>
      <c r="C396" s="63">
        <v>5612</v>
      </c>
      <c r="D396" s="64" t="s">
        <v>1149</v>
      </c>
      <c r="E396" s="51" t="str">
        <f>IF(VLOOKUP(A396,'חישוב בזב'!$H$2:$K$188,4,FALSE)=FALSE,"No","Yes")</f>
        <v>No</v>
      </c>
      <c r="F396" s="65" t="s">
        <v>1106</v>
      </c>
      <c r="G396" s="66"/>
      <c r="H396" s="67">
        <v>4981</v>
      </c>
      <c r="I396" s="68">
        <v>4981</v>
      </c>
      <c r="J396" s="69">
        <v>9.8574583416984538E-2</v>
      </c>
      <c r="K396" s="70">
        <v>491</v>
      </c>
      <c r="L396" s="71">
        <v>9.8574583416984538E-2</v>
      </c>
      <c r="M396" s="72">
        <v>491</v>
      </c>
    </row>
    <row r="397" spans="1:13" ht="15" hidden="1" thickTop="1" thickBot="1" x14ac:dyDescent="0.35">
      <c r="A397" s="61">
        <v>627</v>
      </c>
      <c r="B397" s="62" t="s">
        <v>1145</v>
      </c>
      <c r="C397" s="63">
        <v>5612</v>
      </c>
      <c r="D397" s="64" t="s">
        <v>602</v>
      </c>
      <c r="E397" s="51" t="str">
        <f>IF(VLOOKUP(A397,'חישוב בזב'!$H$2:$K$188,4,FALSE)=FALSE,"No","Yes")</f>
        <v>No</v>
      </c>
      <c r="F397" s="65" t="s">
        <v>1031</v>
      </c>
      <c r="G397" s="66"/>
      <c r="H397" s="67">
        <v>4981</v>
      </c>
      <c r="I397" s="68">
        <v>4981</v>
      </c>
      <c r="J397" s="69">
        <v>9.6566954426821922E-2</v>
      </c>
      <c r="K397" s="70">
        <v>481</v>
      </c>
      <c r="L397" s="71">
        <v>9.6566954426821922E-2</v>
      </c>
      <c r="M397" s="72">
        <v>481</v>
      </c>
    </row>
    <row r="398" spans="1:13" ht="15" hidden="1" thickTop="1" thickBot="1" x14ac:dyDescent="0.35">
      <c r="A398" s="61">
        <v>627</v>
      </c>
      <c r="B398" s="62" t="s">
        <v>1145</v>
      </c>
      <c r="C398" s="63">
        <v>5612</v>
      </c>
      <c r="D398" s="64" t="s">
        <v>506</v>
      </c>
      <c r="E398" s="51" t="str">
        <f>IF(VLOOKUP(A398,'חישוב בזב'!$H$2:$K$188,4,FALSE)=FALSE,"No","Yes")</f>
        <v>No</v>
      </c>
      <c r="F398" s="65" t="s">
        <v>1150</v>
      </c>
      <c r="G398" s="66"/>
      <c r="H398" s="67">
        <v>4981</v>
      </c>
      <c r="I398" s="68">
        <v>4981</v>
      </c>
      <c r="J398" s="69">
        <v>9.6366191527805664E-2</v>
      </c>
      <c r="K398" s="70">
        <v>480</v>
      </c>
      <c r="L398" s="71">
        <v>9.6366191527805664E-2</v>
      </c>
      <c r="M398" s="72">
        <v>480</v>
      </c>
    </row>
    <row r="399" spans="1:13" ht="15" hidden="1" thickTop="1" thickBot="1" x14ac:dyDescent="0.35">
      <c r="A399" s="61">
        <v>627</v>
      </c>
      <c r="B399" s="62" t="s">
        <v>1145</v>
      </c>
      <c r="C399" s="63">
        <v>5612</v>
      </c>
      <c r="D399" s="64" t="s">
        <v>1151</v>
      </c>
      <c r="E399" s="51" t="str">
        <f>IF(VLOOKUP(A399,'חישוב בזב'!$H$2:$K$188,4,FALSE)=FALSE,"No","Yes")</f>
        <v>No</v>
      </c>
      <c r="F399" s="65" t="s">
        <v>1152</v>
      </c>
      <c r="G399" s="66"/>
      <c r="H399" s="67">
        <v>4981</v>
      </c>
      <c r="I399" s="68">
        <v>4981</v>
      </c>
      <c r="J399" s="69">
        <v>9.4760088335675563E-2</v>
      </c>
      <c r="K399" s="70">
        <v>472</v>
      </c>
      <c r="L399" s="71">
        <v>9.4760088335675563E-2</v>
      </c>
      <c r="M399" s="72">
        <v>472</v>
      </c>
    </row>
    <row r="400" spans="1:13" ht="15" hidden="1" thickTop="1" thickBot="1" x14ac:dyDescent="0.35">
      <c r="A400" s="61">
        <v>627</v>
      </c>
      <c r="B400" s="62" t="s">
        <v>1145</v>
      </c>
      <c r="C400" s="63">
        <v>5612</v>
      </c>
      <c r="D400" s="64" t="s">
        <v>585</v>
      </c>
      <c r="E400" s="51" t="str">
        <f>IF(VLOOKUP(A400,'חישוב בזב'!$H$2:$K$188,4,FALSE)=FALSE,"No","Yes")</f>
        <v>No</v>
      </c>
      <c r="F400" s="65" t="s">
        <v>1153</v>
      </c>
      <c r="G400" s="66"/>
      <c r="H400" s="67">
        <v>4981</v>
      </c>
      <c r="I400" s="68">
        <v>4981</v>
      </c>
      <c r="J400" s="69">
        <v>8.1710499899618552E-2</v>
      </c>
      <c r="K400" s="70">
        <v>407</v>
      </c>
      <c r="L400" s="71">
        <v>8.1710499899618552E-2</v>
      </c>
      <c r="M400" s="72">
        <v>407</v>
      </c>
    </row>
    <row r="401" spans="1:13" ht="15" hidden="1" thickTop="1" thickBot="1" x14ac:dyDescent="0.35">
      <c r="A401" s="61">
        <v>627</v>
      </c>
      <c r="B401" s="62" t="s">
        <v>1145</v>
      </c>
      <c r="C401" s="63">
        <v>5612</v>
      </c>
      <c r="D401" s="64" t="s">
        <v>495</v>
      </c>
      <c r="E401" s="51" t="str">
        <f>IF(VLOOKUP(A401,'חישוב בזב'!$H$2:$K$188,4,FALSE)=FALSE,"No","Yes")</f>
        <v>No</v>
      </c>
      <c r="F401" s="65" t="s">
        <v>1154</v>
      </c>
      <c r="G401" s="66" t="s">
        <v>1155</v>
      </c>
      <c r="H401" s="67">
        <v>4981</v>
      </c>
      <c r="I401" s="68">
        <v>4981</v>
      </c>
      <c r="J401" s="69">
        <v>6.0228869704878542E-4</v>
      </c>
      <c r="K401" s="70">
        <v>3</v>
      </c>
      <c r="L401" s="71">
        <v>6.0228869704878542E-4</v>
      </c>
      <c r="M401" s="72">
        <v>3</v>
      </c>
    </row>
    <row r="402" spans="1:13" ht="15" hidden="1" thickTop="1" thickBot="1" x14ac:dyDescent="0.35">
      <c r="A402" s="61">
        <v>627</v>
      </c>
      <c r="B402" s="62" t="s">
        <v>1145</v>
      </c>
      <c r="C402" s="63">
        <v>5612</v>
      </c>
      <c r="D402" s="64" t="s">
        <v>522</v>
      </c>
      <c r="E402" s="51" t="str">
        <f>IF(VLOOKUP(A402,'חישוב בזב'!$H$2:$K$188,4,FALSE)=FALSE,"No","Yes")</f>
        <v>No</v>
      </c>
      <c r="F402" s="65" t="s">
        <v>1156</v>
      </c>
      <c r="G402" s="66" t="s">
        <v>1157</v>
      </c>
      <c r="H402" s="67">
        <v>4981</v>
      </c>
      <c r="I402" s="68">
        <v>4981</v>
      </c>
      <c r="J402" s="69">
        <v>6.0228869704878542E-4</v>
      </c>
      <c r="K402" s="70">
        <v>3</v>
      </c>
      <c r="L402" s="71">
        <v>6.0228869704878542E-4</v>
      </c>
      <c r="M402" s="72">
        <v>3</v>
      </c>
    </row>
    <row r="403" spans="1:13" ht="15" hidden="1" thickTop="1" thickBot="1" x14ac:dyDescent="0.35">
      <c r="A403" s="61">
        <v>541</v>
      </c>
      <c r="B403" s="62" t="s">
        <v>1158</v>
      </c>
      <c r="C403" s="63">
        <v>7832</v>
      </c>
      <c r="D403" s="64" t="s">
        <v>749</v>
      </c>
      <c r="E403" s="51" t="str">
        <f>IF(VLOOKUP(A403,'חישוב בזב'!$H$2:$K$188,4,FALSE)=FALSE,"No","Yes")</f>
        <v>No</v>
      </c>
      <c r="F403" s="65" t="s">
        <v>1159</v>
      </c>
      <c r="G403" s="66"/>
      <c r="H403" s="67">
        <v>4484</v>
      </c>
      <c r="I403" s="68">
        <v>4484</v>
      </c>
      <c r="J403" s="69">
        <v>0.21476360392506691</v>
      </c>
      <c r="K403" s="70">
        <v>963</v>
      </c>
      <c r="L403" s="71">
        <v>0.21476360392506691</v>
      </c>
      <c r="M403" s="72">
        <v>963</v>
      </c>
    </row>
    <row r="404" spans="1:13" ht="15" hidden="1" thickTop="1" thickBot="1" x14ac:dyDescent="0.35">
      <c r="A404" s="61">
        <v>541</v>
      </c>
      <c r="B404" s="62" t="s">
        <v>1158</v>
      </c>
      <c r="C404" s="63">
        <v>7832</v>
      </c>
      <c r="D404" s="64" t="s">
        <v>503</v>
      </c>
      <c r="E404" s="51" t="str">
        <f>IF(VLOOKUP(A404,'חישוב בזב'!$H$2:$K$188,4,FALSE)=FALSE,"No","Yes")</f>
        <v>No</v>
      </c>
      <c r="F404" s="65" t="s">
        <v>656</v>
      </c>
      <c r="G404" s="66"/>
      <c r="H404" s="67">
        <v>4484</v>
      </c>
      <c r="I404" s="68">
        <v>4484</v>
      </c>
      <c r="J404" s="69">
        <v>0.2116413916146298</v>
      </c>
      <c r="K404" s="70">
        <v>949</v>
      </c>
      <c r="L404" s="71">
        <v>0.2116413916146298</v>
      </c>
      <c r="M404" s="72">
        <v>949</v>
      </c>
    </row>
    <row r="405" spans="1:13" ht="15" hidden="1" thickTop="1" thickBot="1" x14ac:dyDescent="0.35">
      <c r="A405" s="61">
        <v>541</v>
      </c>
      <c r="B405" s="62" t="s">
        <v>1158</v>
      </c>
      <c r="C405" s="63">
        <v>7832</v>
      </c>
      <c r="D405" s="64" t="s">
        <v>501</v>
      </c>
      <c r="E405" s="51" t="str">
        <f>IF(VLOOKUP(A405,'חישוב בזב'!$H$2:$K$188,4,FALSE)=FALSE,"No","Yes")</f>
        <v>No</v>
      </c>
      <c r="F405" s="65" t="s">
        <v>1160</v>
      </c>
      <c r="G405" s="66"/>
      <c r="H405" s="67">
        <v>4484</v>
      </c>
      <c r="I405" s="68">
        <v>4484</v>
      </c>
      <c r="J405" s="69">
        <v>0.2076271186440678</v>
      </c>
      <c r="K405" s="70">
        <v>931</v>
      </c>
      <c r="L405" s="71">
        <v>0.2076271186440678</v>
      </c>
      <c r="M405" s="72">
        <v>931</v>
      </c>
    </row>
    <row r="406" spans="1:13" ht="15" hidden="1" thickTop="1" thickBot="1" x14ac:dyDescent="0.35">
      <c r="A406" s="61">
        <v>541</v>
      </c>
      <c r="B406" s="62" t="s">
        <v>1158</v>
      </c>
      <c r="C406" s="63">
        <v>7832</v>
      </c>
      <c r="D406" s="64" t="s">
        <v>583</v>
      </c>
      <c r="E406" s="51" t="str">
        <f>IF(VLOOKUP(A406,'חישוב בזב'!$H$2:$K$188,4,FALSE)=FALSE,"No","Yes")</f>
        <v>No</v>
      </c>
      <c r="F406" s="65" t="s">
        <v>1161</v>
      </c>
      <c r="G406" s="66"/>
      <c r="H406" s="67">
        <v>4484</v>
      </c>
      <c r="I406" s="68">
        <v>4484</v>
      </c>
      <c r="J406" s="69">
        <v>0.15811775200713649</v>
      </c>
      <c r="K406" s="70">
        <v>709</v>
      </c>
      <c r="L406" s="71">
        <v>0.15811775200713649</v>
      </c>
      <c r="M406" s="72">
        <v>709</v>
      </c>
    </row>
    <row r="407" spans="1:13" ht="15" hidden="1" thickTop="1" thickBot="1" x14ac:dyDescent="0.35">
      <c r="A407" s="61">
        <v>541</v>
      </c>
      <c r="B407" s="62" t="s">
        <v>1158</v>
      </c>
      <c r="C407" s="63">
        <v>7832</v>
      </c>
      <c r="D407" s="64" t="s">
        <v>679</v>
      </c>
      <c r="E407" s="51" t="str">
        <f>IF(VLOOKUP(A407,'חישוב בזב'!$H$2:$K$188,4,FALSE)=FALSE,"No","Yes")</f>
        <v>No</v>
      </c>
      <c r="F407" s="65" t="s">
        <v>1162</v>
      </c>
      <c r="G407" s="66" t="s">
        <v>1163</v>
      </c>
      <c r="H407" s="67">
        <v>4484</v>
      </c>
      <c r="I407" s="68">
        <v>4484</v>
      </c>
      <c r="J407" s="69">
        <v>0.10548617305976807</v>
      </c>
      <c r="K407" s="70">
        <v>473</v>
      </c>
      <c r="L407" s="71">
        <v>0.10548617305976807</v>
      </c>
      <c r="M407" s="72">
        <v>473</v>
      </c>
    </row>
    <row r="408" spans="1:13" ht="15" hidden="1" thickTop="1" thickBot="1" x14ac:dyDescent="0.35">
      <c r="A408" s="61">
        <v>541</v>
      </c>
      <c r="B408" s="62" t="s">
        <v>1158</v>
      </c>
      <c r="C408" s="63">
        <v>7832</v>
      </c>
      <c r="D408" s="64" t="s">
        <v>525</v>
      </c>
      <c r="E408" s="51" t="str">
        <f>IF(VLOOKUP(A408,'חישוב בזב'!$H$2:$K$188,4,FALSE)=FALSE,"No","Yes")</f>
        <v>No</v>
      </c>
      <c r="F408" s="65" t="s">
        <v>1060</v>
      </c>
      <c r="G408" s="66"/>
      <c r="H408" s="67">
        <v>4484</v>
      </c>
      <c r="I408" s="68">
        <v>4484</v>
      </c>
      <c r="J408" s="69">
        <v>0.10236396074933095</v>
      </c>
      <c r="K408" s="70">
        <v>459</v>
      </c>
      <c r="L408" s="71">
        <v>0.10236396074933095</v>
      </c>
      <c r="M408" s="72">
        <v>459</v>
      </c>
    </row>
    <row r="409" spans="1:13" ht="15" hidden="1" thickTop="1" thickBot="1" x14ac:dyDescent="0.35">
      <c r="A409" s="61">
        <v>541</v>
      </c>
      <c r="B409" s="62" t="s">
        <v>1158</v>
      </c>
      <c r="C409" s="63">
        <v>7832</v>
      </c>
      <c r="D409" s="64" t="s">
        <v>495</v>
      </c>
      <c r="E409" s="51" t="str">
        <f>IF(VLOOKUP(A409,'חישוב בזב'!$H$2:$K$188,4,FALSE)=FALSE,"No","Yes")</f>
        <v>No</v>
      </c>
      <c r="F409" s="65" t="s">
        <v>1164</v>
      </c>
      <c r="G409" s="66"/>
      <c r="H409" s="67">
        <v>4484</v>
      </c>
      <c r="I409" s="68">
        <v>4484</v>
      </c>
      <c r="J409" s="69">
        <v>0</v>
      </c>
      <c r="K409" s="70"/>
      <c r="L409" s="71">
        <v>0</v>
      </c>
      <c r="M409" s="72">
        <v>0</v>
      </c>
    </row>
    <row r="410" spans="1:13" ht="15" hidden="1" thickTop="1" thickBot="1" x14ac:dyDescent="0.35">
      <c r="A410" s="61">
        <v>541</v>
      </c>
      <c r="B410" s="62" t="s">
        <v>1158</v>
      </c>
      <c r="C410" s="63">
        <v>7832</v>
      </c>
      <c r="D410" s="64" t="s">
        <v>506</v>
      </c>
      <c r="E410" s="51" t="str">
        <f>IF(VLOOKUP(A410,'חישוב בזב'!$H$2:$K$188,4,FALSE)=FALSE,"No","Yes")</f>
        <v>No</v>
      </c>
      <c r="F410" s="65" t="s">
        <v>1165</v>
      </c>
      <c r="G410" s="66"/>
      <c r="H410" s="67">
        <v>4484</v>
      </c>
      <c r="I410" s="68">
        <v>4484</v>
      </c>
      <c r="J410" s="69">
        <v>0</v>
      </c>
      <c r="K410" s="70"/>
      <c r="L410" s="71">
        <v>0</v>
      </c>
      <c r="M410" s="72">
        <v>0</v>
      </c>
    </row>
    <row r="411" spans="1:13" ht="15" hidden="1" thickTop="1" thickBot="1" x14ac:dyDescent="0.35">
      <c r="A411" s="61">
        <v>541</v>
      </c>
      <c r="B411" s="62" t="s">
        <v>1158</v>
      </c>
      <c r="C411" s="63">
        <v>7832</v>
      </c>
      <c r="D411" s="64" t="s">
        <v>530</v>
      </c>
      <c r="E411" s="51" t="str">
        <f>IF(VLOOKUP(A411,'חישוב בזב'!$H$2:$K$188,4,FALSE)=FALSE,"No","Yes")</f>
        <v>No</v>
      </c>
      <c r="F411" s="65" t="s">
        <v>1166</v>
      </c>
      <c r="G411" s="66"/>
      <c r="H411" s="67">
        <v>4484</v>
      </c>
      <c r="I411" s="68">
        <v>4484</v>
      </c>
      <c r="J411" s="69">
        <v>0</v>
      </c>
      <c r="K411" s="70"/>
      <c r="L411" s="71">
        <v>0</v>
      </c>
      <c r="M411" s="72">
        <v>0</v>
      </c>
    </row>
    <row r="412" spans="1:13" ht="15" hidden="1" thickTop="1" thickBot="1" x14ac:dyDescent="0.35">
      <c r="A412" s="61">
        <v>541</v>
      </c>
      <c r="B412" s="62" t="s">
        <v>1158</v>
      </c>
      <c r="C412" s="63">
        <v>7832</v>
      </c>
      <c r="D412" s="64" t="s">
        <v>562</v>
      </c>
      <c r="E412" s="51" t="str">
        <f>IF(VLOOKUP(A412,'חישוב בזב'!$H$2:$K$188,4,FALSE)=FALSE,"No","Yes")</f>
        <v>No</v>
      </c>
      <c r="F412" s="65" t="s">
        <v>1167</v>
      </c>
      <c r="G412" s="66" t="s">
        <v>1168</v>
      </c>
      <c r="H412" s="67">
        <v>4484</v>
      </c>
      <c r="I412" s="68">
        <v>4484</v>
      </c>
      <c r="J412" s="69">
        <v>0</v>
      </c>
      <c r="K412" s="70"/>
      <c r="L412" s="71">
        <v>0</v>
      </c>
      <c r="M412" s="72">
        <v>0</v>
      </c>
    </row>
    <row r="413" spans="1:13" ht="15" hidden="1" thickTop="1" thickBot="1" x14ac:dyDescent="0.35">
      <c r="A413" s="61">
        <v>541</v>
      </c>
      <c r="B413" s="62" t="s">
        <v>1158</v>
      </c>
      <c r="C413" s="63">
        <v>7832</v>
      </c>
      <c r="D413" s="64" t="s">
        <v>794</v>
      </c>
      <c r="E413" s="51" t="str">
        <f>IF(VLOOKUP(A413,'חישוב בזב'!$H$2:$K$188,4,FALSE)=FALSE,"No","Yes")</f>
        <v>No</v>
      </c>
      <c r="F413" s="65" t="s">
        <v>1169</v>
      </c>
      <c r="G413" s="66"/>
      <c r="H413" s="67">
        <v>4484</v>
      </c>
      <c r="I413" s="68">
        <v>4484</v>
      </c>
      <c r="J413" s="69">
        <v>0</v>
      </c>
      <c r="K413" s="70"/>
      <c r="L413" s="71">
        <v>0</v>
      </c>
      <c r="M413" s="72">
        <v>0</v>
      </c>
    </row>
    <row r="414" spans="1:13" ht="15" hidden="1" thickTop="1" thickBot="1" x14ac:dyDescent="0.35">
      <c r="A414" s="61">
        <v>541</v>
      </c>
      <c r="B414" s="62" t="s">
        <v>1158</v>
      </c>
      <c r="C414" s="63">
        <v>7832</v>
      </c>
      <c r="D414" s="64" t="s">
        <v>533</v>
      </c>
      <c r="E414" s="51" t="str">
        <f>IF(VLOOKUP(A414,'חישוב בזב'!$H$2:$K$188,4,FALSE)=FALSE,"No","Yes")</f>
        <v>No</v>
      </c>
      <c r="F414" s="65" t="s">
        <v>1170</v>
      </c>
      <c r="G414" s="66"/>
      <c r="H414" s="67">
        <v>4484</v>
      </c>
      <c r="I414" s="68">
        <v>4484</v>
      </c>
      <c r="J414" s="69">
        <v>0</v>
      </c>
      <c r="K414" s="70"/>
      <c r="L414" s="71">
        <v>0</v>
      </c>
      <c r="M414" s="72">
        <v>0</v>
      </c>
    </row>
    <row r="415" spans="1:13" ht="15" hidden="1" thickTop="1" thickBot="1" x14ac:dyDescent="0.35">
      <c r="A415" s="61">
        <v>541</v>
      </c>
      <c r="B415" s="62" t="s">
        <v>1158</v>
      </c>
      <c r="C415" s="63">
        <v>7832</v>
      </c>
      <c r="D415" s="64" t="s">
        <v>1038</v>
      </c>
      <c r="E415" s="51" t="str">
        <f>IF(VLOOKUP(A415,'חישוב בזב'!$H$2:$K$188,4,FALSE)=FALSE,"No","Yes")</f>
        <v>No</v>
      </c>
      <c r="F415" s="65" t="s">
        <v>1171</v>
      </c>
      <c r="G415" s="66" t="s">
        <v>1168</v>
      </c>
      <c r="H415" s="67">
        <v>4484</v>
      </c>
      <c r="I415" s="68">
        <v>4484</v>
      </c>
      <c r="J415" s="69">
        <v>0</v>
      </c>
      <c r="K415" s="70"/>
      <c r="L415" s="71">
        <v>0</v>
      </c>
      <c r="M415" s="72">
        <v>0</v>
      </c>
    </row>
    <row r="416" spans="1:13" ht="15" hidden="1" thickTop="1" thickBot="1" x14ac:dyDescent="0.35">
      <c r="A416" s="61">
        <v>487</v>
      </c>
      <c r="B416" s="62" t="s">
        <v>1172</v>
      </c>
      <c r="C416" s="63">
        <v>2319</v>
      </c>
      <c r="D416" s="64" t="s">
        <v>1173</v>
      </c>
      <c r="E416" s="51" t="str">
        <f>IF(VLOOKUP(A416,'חישוב בזב'!$H$2:$K$188,4,FALSE)=FALSE,"No","Yes")</f>
        <v>No</v>
      </c>
      <c r="F416" s="65" t="s">
        <v>1174</v>
      </c>
      <c r="G416" s="66"/>
      <c r="H416" s="67">
        <v>1615</v>
      </c>
      <c r="I416" s="68">
        <v>1615</v>
      </c>
      <c r="J416" s="69">
        <v>0.20123839009287925</v>
      </c>
      <c r="K416" s="70">
        <v>325</v>
      </c>
      <c r="L416" s="71">
        <v>0.20123839009287925</v>
      </c>
      <c r="M416" s="72">
        <v>325</v>
      </c>
    </row>
    <row r="417" spans="1:13" ht="15" hidden="1" thickTop="1" thickBot="1" x14ac:dyDescent="0.35">
      <c r="A417" s="61">
        <v>487</v>
      </c>
      <c r="B417" s="62" t="s">
        <v>1172</v>
      </c>
      <c r="C417" s="63">
        <v>2319</v>
      </c>
      <c r="D417" s="64" t="s">
        <v>757</v>
      </c>
      <c r="E417" s="51" t="str">
        <f>IF(VLOOKUP(A417,'חישוב בזב'!$H$2:$K$188,4,FALSE)=FALSE,"No","Yes")</f>
        <v>No</v>
      </c>
      <c r="F417" s="65" t="s">
        <v>1175</v>
      </c>
      <c r="G417" s="66"/>
      <c r="H417" s="67">
        <v>1615</v>
      </c>
      <c r="I417" s="68">
        <v>1615</v>
      </c>
      <c r="J417" s="69">
        <v>0.17089783281733747</v>
      </c>
      <c r="K417" s="70">
        <v>276</v>
      </c>
      <c r="L417" s="71">
        <v>0.17089783281733747</v>
      </c>
      <c r="M417" s="72">
        <v>276</v>
      </c>
    </row>
    <row r="418" spans="1:13" ht="15" hidden="1" thickTop="1" thickBot="1" x14ac:dyDescent="0.35">
      <c r="A418" s="61">
        <v>487</v>
      </c>
      <c r="B418" s="62" t="s">
        <v>1172</v>
      </c>
      <c r="C418" s="63">
        <v>2319</v>
      </c>
      <c r="D418" s="64" t="s">
        <v>525</v>
      </c>
      <c r="E418" s="51" t="str">
        <f>IF(VLOOKUP(A418,'חישוב בזב'!$H$2:$K$188,4,FALSE)=FALSE,"No","Yes")</f>
        <v>No</v>
      </c>
      <c r="F418" s="65" t="s">
        <v>1176</v>
      </c>
      <c r="G418" s="66"/>
      <c r="H418" s="67">
        <v>1615</v>
      </c>
      <c r="I418" s="68">
        <v>1615</v>
      </c>
      <c r="J418" s="69">
        <v>0.16718266253869968</v>
      </c>
      <c r="K418" s="70">
        <v>270</v>
      </c>
      <c r="L418" s="71">
        <v>0.16718266253869968</v>
      </c>
      <c r="M418" s="72">
        <v>270</v>
      </c>
    </row>
    <row r="419" spans="1:13" ht="15" hidden="1" thickTop="1" thickBot="1" x14ac:dyDescent="0.35">
      <c r="A419" s="61">
        <v>487</v>
      </c>
      <c r="B419" s="62" t="s">
        <v>1172</v>
      </c>
      <c r="C419" s="63">
        <v>2319</v>
      </c>
      <c r="D419" s="64" t="s">
        <v>1177</v>
      </c>
      <c r="E419" s="51" t="str">
        <f>IF(VLOOKUP(A419,'חישוב בזב'!$H$2:$K$188,4,FALSE)=FALSE,"No","Yes")</f>
        <v>No</v>
      </c>
      <c r="F419" s="65" t="s">
        <v>1178</v>
      </c>
      <c r="G419" s="66"/>
      <c r="H419" s="67">
        <v>1615</v>
      </c>
      <c r="I419" s="68">
        <v>1615</v>
      </c>
      <c r="J419" s="69">
        <v>0.15789473684210525</v>
      </c>
      <c r="K419" s="70">
        <v>255</v>
      </c>
      <c r="L419" s="71">
        <v>0.15789473684210525</v>
      </c>
      <c r="M419" s="72">
        <v>255</v>
      </c>
    </row>
    <row r="420" spans="1:13" ht="15" hidden="1" thickTop="1" thickBot="1" x14ac:dyDescent="0.35">
      <c r="A420" s="61">
        <v>487</v>
      </c>
      <c r="B420" s="62" t="s">
        <v>1172</v>
      </c>
      <c r="C420" s="63">
        <v>2319</v>
      </c>
      <c r="D420" s="64" t="s">
        <v>522</v>
      </c>
      <c r="E420" s="51" t="str">
        <f>IF(VLOOKUP(A420,'חישוב בזב'!$H$2:$K$188,4,FALSE)=FALSE,"No","Yes")</f>
        <v>No</v>
      </c>
      <c r="F420" s="65" t="s">
        <v>1179</v>
      </c>
      <c r="G420" s="66"/>
      <c r="H420" s="67">
        <v>1615</v>
      </c>
      <c r="I420" s="68">
        <v>1615</v>
      </c>
      <c r="J420" s="69">
        <v>0.15603715170278637</v>
      </c>
      <c r="K420" s="70">
        <v>252</v>
      </c>
      <c r="L420" s="71">
        <v>0.15603715170278637</v>
      </c>
      <c r="M420" s="72">
        <v>252</v>
      </c>
    </row>
    <row r="421" spans="1:13" ht="15" hidden="1" thickTop="1" thickBot="1" x14ac:dyDescent="0.35">
      <c r="A421" s="61">
        <v>487</v>
      </c>
      <c r="B421" s="62" t="s">
        <v>1172</v>
      </c>
      <c r="C421" s="63">
        <v>2319</v>
      </c>
      <c r="D421" s="64" t="s">
        <v>925</v>
      </c>
      <c r="E421" s="51" t="str">
        <f>IF(VLOOKUP(A421,'חישוב בזב'!$H$2:$K$188,4,FALSE)=FALSE,"No","Yes")</f>
        <v>No</v>
      </c>
      <c r="F421" s="65" t="s">
        <v>1180</v>
      </c>
      <c r="G421" s="66"/>
      <c r="H421" s="67">
        <v>1615</v>
      </c>
      <c r="I421" s="68">
        <v>1615</v>
      </c>
      <c r="J421" s="69">
        <v>0.14674922600619195</v>
      </c>
      <c r="K421" s="70">
        <v>237</v>
      </c>
      <c r="L421" s="71">
        <v>0.14674922600619195</v>
      </c>
      <c r="M421" s="72">
        <v>237</v>
      </c>
    </row>
    <row r="422" spans="1:13" ht="15" hidden="1" thickTop="1" thickBot="1" x14ac:dyDescent="0.35">
      <c r="A422" s="61">
        <v>487</v>
      </c>
      <c r="B422" s="62" t="s">
        <v>1172</v>
      </c>
      <c r="C422" s="63">
        <v>2319</v>
      </c>
      <c r="D422" s="64" t="s">
        <v>679</v>
      </c>
      <c r="E422" s="51" t="str">
        <f>IF(VLOOKUP(A422,'חישוב בזב'!$H$2:$K$188,4,FALSE)=FALSE,"No","Yes")</f>
        <v>No</v>
      </c>
      <c r="F422" s="65" t="s">
        <v>1181</v>
      </c>
      <c r="G422" s="66" t="s">
        <v>1182</v>
      </c>
      <c r="H422" s="67">
        <v>1615</v>
      </c>
      <c r="I422" s="68">
        <v>1615</v>
      </c>
      <c r="J422" s="69">
        <v>0</v>
      </c>
      <c r="K422" s="70"/>
      <c r="L422" s="71">
        <v>0</v>
      </c>
      <c r="M422" s="72">
        <v>0</v>
      </c>
    </row>
    <row r="423" spans="1:13" ht="15" hidden="1" thickTop="1" thickBot="1" x14ac:dyDescent="0.35">
      <c r="A423" s="61">
        <v>487</v>
      </c>
      <c r="B423" s="62" t="s">
        <v>1172</v>
      </c>
      <c r="C423" s="63">
        <v>2319</v>
      </c>
      <c r="D423" s="64" t="s">
        <v>562</v>
      </c>
      <c r="E423" s="51" t="str">
        <f>IF(VLOOKUP(A423,'חישוב בזב'!$H$2:$K$188,4,FALSE)=FALSE,"No","Yes")</f>
        <v>No</v>
      </c>
      <c r="F423" s="65" t="s">
        <v>1183</v>
      </c>
      <c r="G423" s="66" t="s">
        <v>1184</v>
      </c>
      <c r="H423" s="67">
        <v>1615</v>
      </c>
      <c r="I423" s="68">
        <v>1615</v>
      </c>
      <c r="J423" s="69">
        <v>0</v>
      </c>
      <c r="K423" s="70"/>
      <c r="L423" s="71">
        <v>0</v>
      </c>
      <c r="M423" s="72">
        <v>0</v>
      </c>
    </row>
    <row r="424" spans="1:13" ht="15" hidden="1" thickTop="1" thickBot="1" x14ac:dyDescent="0.35">
      <c r="A424" s="61">
        <v>487</v>
      </c>
      <c r="B424" s="62" t="s">
        <v>1172</v>
      </c>
      <c r="C424" s="63">
        <v>2319</v>
      </c>
      <c r="D424" s="64" t="s">
        <v>501</v>
      </c>
      <c r="E424" s="51" t="str">
        <f>IF(VLOOKUP(A424,'חישוב בזב'!$H$2:$K$188,4,FALSE)=FALSE,"No","Yes")</f>
        <v>No</v>
      </c>
      <c r="F424" s="65" t="s">
        <v>1185</v>
      </c>
      <c r="G424" s="66" t="s">
        <v>1186</v>
      </c>
      <c r="H424" s="67">
        <v>1615</v>
      </c>
      <c r="I424" s="68">
        <v>1615</v>
      </c>
      <c r="J424" s="69">
        <v>0</v>
      </c>
      <c r="K424" s="70"/>
      <c r="L424" s="71">
        <v>0</v>
      </c>
      <c r="M424" s="72">
        <v>0</v>
      </c>
    </row>
    <row r="425" spans="1:13" ht="15" hidden="1" thickTop="1" thickBot="1" x14ac:dyDescent="0.35">
      <c r="A425" s="61">
        <v>3730</v>
      </c>
      <c r="B425" s="62" t="s">
        <v>1187</v>
      </c>
      <c r="C425" s="63">
        <v>9892</v>
      </c>
      <c r="D425" s="64" t="s">
        <v>525</v>
      </c>
      <c r="E425" s="51" t="str">
        <f>IF(VLOOKUP(A425,'חישוב בזב'!$H$2:$K$188,4,FALSE)=FALSE,"No","Yes")</f>
        <v>No</v>
      </c>
      <c r="F425" s="65" t="s">
        <v>1188</v>
      </c>
      <c r="G425" s="66" t="s">
        <v>1189</v>
      </c>
      <c r="H425" s="67">
        <v>6520</v>
      </c>
      <c r="I425" s="68">
        <v>6520</v>
      </c>
      <c r="J425" s="69">
        <v>0.25720858895705523</v>
      </c>
      <c r="K425" s="70">
        <v>1677</v>
      </c>
      <c r="L425" s="71">
        <v>0.25720858895705523</v>
      </c>
      <c r="M425" s="72">
        <v>1677</v>
      </c>
    </row>
    <row r="426" spans="1:13" ht="15" hidden="1" thickTop="1" thickBot="1" x14ac:dyDescent="0.35">
      <c r="A426" s="61">
        <v>3730</v>
      </c>
      <c r="B426" s="62" t="s">
        <v>1187</v>
      </c>
      <c r="C426" s="63">
        <v>9892</v>
      </c>
      <c r="D426" s="64" t="s">
        <v>1190</v>
      </c>
      <c r="E426" s="51" t="str">
        <f>IF(VLOOKUP(A426,'חישוב בזב'!$H$2:$K$188,4,FALSE)=FALSE,"No","Yes")</f>
        <v>No</v>
      </c>
      <c r="F426" s="65" t="s">
        <v>1191</v>
      </c>
      <c r="G426" s="66"/>
      <c r="H426" s="67">
        <v>6520</v>
      </c>
      <c r="I426" s="68">
        <v>6520</v>
      </c>
      <c r="J426" s="69">
        <v>0.17592024539877302</v>
      </c>
      <c r="K426" s="70">
        <v>1147</v>
      </c>
      <c r="L426" s="71">
        <v>0.17592024539877302</v>
      </c>
      <c r="M426" s="72">
        <v>1147</v>
      </c>
    </row>
    <row r="427" spans="1:13" ht="15" hidden="1" thickTop="1" thickBot="1" x14ac:dyDescent="0.35">
      <c r="A427" s="61">
        <v>3730</v>
      </c>
      <c r="B427" s="62" t="s">
        <v>1187</v>
      </c>
      <c r="C427" s="63">
        <v>9892</v>
      </c>
      <c r="D427" s="64" t="s">
        <v>567</v>
      </c>
      <c r="E427" s="51" t="str">
        <f>IF(VLOOKUP(A427,'חישוב בזב'!$H$2:$K$188,4,FALSE)=FALSE,"No","Yes")</f>
        <v>No</v>
      </c>
      <c r="F427" s="65" t="s">
        <v>620</v>
      </c>
      <c r="G427" s="66" t="s">
        <v>1192</v>
      </c>
      <c r="H427" s="67">
        <v>6520</v>
      </c>
      <c r="I427" s="68">
        <v>6520</v>
      </c>
      <c r="J427" s="69">
        <v>0.16533742331288342</v>
      </c>
      <c r="K427" s="70">
        <v>1078</v>
      </c>
      <c r="L427" s="71">
        <v>0.16533742331288342</v>
      </c>
      <c r="M427" s="72">
        <v>1078</v>
      </c>
    </row>
    <row r="428" spans="1:13" ht="15" hidden="1" thickTop="1" thickBot="1" x14ac:dyDescent="0.35">
      <c r="A428" s="61">
        <v>3730</v>
      </c>
      <c r="B428" s="62" t="s">
        <v>1187</v>
      </c>
      <c r="C428" s="63">
        <v>9892</v>
      </c>
      <c r="D428" s="64" t="s">
        <v>546</v>
      </c>
      <c r="E428" s="51" t="str">
        <f>IF(VLOOKUP(A428,'חישוב בזב'!$H$2:$K$188,4,FALSE)=FALSE,"No","Yes")</f>
        <v>No</v>
      </c>
      <c r="F428" s="65" t="s">
        <v>547</v>
      </c>
      <c r="G428" s="66"/>
      <c r="H428" s="67">
        <v>6520</v>
      </c>
      <c r="I428" s="68">
        <v>6520</v>
      </c>
      <c r="J428" s="69">
        <v>0.11932515337423313</v>
      </c>
      <c r="K428" s="70">
        <v>778</v>
      </c>
      <c r="L428" s="71">
        <v>0.11932515337423313</v>
      </c>
      <c r="M428" s="72">
        <v>778</v>
      </c>
    </row>
    <row r="429" spans="1:13" ht="15" hidden="1" thickTop="1" thickBot="1" x14ac:dyDescent="0.35">
      <c r="A429" s="61">
        <v>3730</v>
      </c>
      <c r="B429" s="62" t="s">
        <v>1187</v>
      </c>
      <c r="C429" s="63">
        <v>9892</v>
      </c>
      <c r="D429" s="64" t="s">
        <v>585</v>
      </c>
      <c r="E429" s="51" t="str">
        <f>IF(VLOOKUP(A429,'חישוב בזב'!$H$2:$K$188,4,FALSE)=FALSE,"No","Yes")</f>
        <v>No</v>
      </c>
      <c r="F429" s="65" t="s">
        <v>1193</v>
      </c>
      <c r="G429" s="66"/>
      <c r="H429" s="67">
        <v>6520</v>
      </c>
      <c r="I429" s="68">
        <v>6520</v>
      </c>
      <c r="J429" s="69">
        <v>8.9723926380368094E-2</v>
      </c>
      <c r="K429" s="70">
        <v>585</v>
      </c>
      <c r="L429" s="71">
        <v>8.9723926380368094E-2</v>
      </c>
      <c r="M429" s="72">
        <v>585</v>
      </c>
    </row>
    <row r="430" spans="1:13" ht="15" hidden="1" thickTop="1" thickBot="1" x14ac:dyDescent="0.35">
      <c r="A430" s="61">
        <v>3730</v>
      </c>
      <c r="B430" s="62" t="s">
        <v>1187</v>
      </c>
      <c r="C430" s="63">
        <v>9892</v>
      </c>
      <c r="D430" s="64" t="s">
        <v>548</v>
      </c>
      <c r="E430" s="51" t="str">
        <f>IF(VLOOKUP(A430,'חישוב בזב'!$H$2:$K$188,4,FALSE)=FALSE,"No","Yes")</f>
        <v>No</v>
      </c>
      <c r="F430" s="65" t="s">
        <v>1194</v>
      </c>
      <c r="G430" s="66"/>
      <c r="H430" s="67">
        <v>6520</v>
      </c>
      <c r="I430" s="68">
        <v>6520</v>
      </c>
      <c r="J430" s="69">
        <v>8.8036809815950925E-2</v>
      </c>
      <c r="K430" s="70">
        <v>574</v>
      </c>
      <c r="L430" s="71">
        <v>8.8036809815950925E-2</v>
      </c>
      <c r="M430" s="72">
        <v>574</v>
      </c>
    </row>
    <row r="431" spans="1:13" ht="15" hidden="1" thickTop="1" thickBot="1" x14ac:dyDescent="0.35">
      <c r="A431" s="61">
        <v>3730</v>
      </c>
      <c r="B431" s="62" t="s">
        <v>1187</v>
      </c>
      <c r="C431" s="63">
        <v>9892</v>
      </c>
      <c r="D431" s="64" t="s">
        <v>583</v>
      </c>
      <c r="E431" s="51" t="str">
        <f>IF(VLOOKUP(A431,'חישוב בזב'!$H$2:$K$188,4,FALSE)=FALSE,"No","Yes")</f>
        <v>No</v>
      </c>
      <c r="F431" s="65" t="s">
        <v>1195</v>
      </c>
      <c r="G431" s="66" t="s">
        <v>1196</v>
      </c>
      <c r="H431" s="67">
        <v>6520</v>
      </c>
      <c r="I431" s="68">
        <v>6520</v>
      </c>
      <c r="J431" s="69">
        <v>5.2607361963190186E-2</v>
      </c>
      <c r="K431" s="70">
        <v>343</v>
      </c>
      <c r="L431" s="71">
        <v>5.2607361963190186E-2</v>
      </c>
      <c r="M431" s="72">
        <v>343</v>
      </c>
    </row>
    <row r="432" spans="1:13" ht="15" hidden="1" thickTop="1" thickBot="1" x14ac:dyDescent="0.35">
      <c r="A432" s="61">
        <v>3730</v>
      </c>
      <c r="B432" s="62" t="s">
        <v>1187</v>
      </c>
      <c r="C432" s="63">
        <v>9892</v>
      </c>
      <c r="D432" s="64" t="s">
        <v>533</v>
      </c>
      <c r="E432" s="51" t="str">
        <f>IF(VLOOKUP(A432,'חישוב בזב'!$H$2:$K$188,4,FALSE)=FALSE,"No","Yes")</f>
        <v>No</v>
      </c>
      <c r="F432" s="65" t="s">
        <v>1197</v>
      </c>
      <c r="G432" s="66" t="s">
        <v>1198</v>
      </c>
      <c r="H432" s="67">
        <v>6520</v>
      </c>
      <c r="I432" s="68">
        <v>6520</v>
      </c>
      <c r="J432" s="69">
        <v>5.1840490797546011E-2</v>
      </c>
      <c r="K432" s="70">
        <v>338</v>
      </c>
      <c r="L432" s="71">
        <v>5.1840490797546011E-2</v>
      </c>
      <c r="M432" s="72">
        <v>338</v>
      </c>
    </row>
    <row r="433" spans="1:13" ht="15" hidden="1" thickTop="1" thickBot="1" x14ac:dyDescent="0.35">
      <c r="A433" s="61">
        <v>3730</v>
      </c>
      <c r="B433" s="62" t="s">
        <v>1187</v>
      </c>
      <c r="C433" s="63">
        <v>9892</v>
      </c>
      <c r="D433" s="64" t="s">
        <v>1199</v>
      </c>
      <c r="E433" s="51" t="str">
        <f>IF(VLOOKUP(A433,'חישוב בזב'!$H$2:$K$188,4,FALSE)=FALSE,"No","Yes")</f>
        <v>No</v>
      </c>
      <c r="F433" s="65" t="s">
        <v>1200</v>
      </c>
      <c r="G433" s="66" t="s">
        <v>1201</v>
      </c>
      <c r="H433" s="67">
        <v>6520</v>
      </c>
      <c r="I433" s="68">
        <v>6520</v>
      </c>
      <c r="J433" s="69">
        <v>0</v>
      </c>
      <c r="K433" s="70"/>
      <c r="L433" s="71">
        <v>0</v>
      </c>
      <c r="M433" s="72">
        <v>0</v>
      </c>
    </row>
    <row r="434" spans="1:13" ht="15" thickTop="1" thickBot="1" x14ac:dyDescent="0.35">
      <c r="A434" s="61">
        <v>681</v>
      </c>
      <c r="B434" s="62" t="s">
        <v>16</v>
      </c>
      <c r="C434" s="63">
        <v>16529</v>
      </c>
      <c r="D434" s="64" t="s">
        <v>1030</v>
      </c>
      <c r="E434" s="51" t="str">
        <f>IF(VLOOKUP(A434,'חישוב בזב'!$H$2:$K$188,4,FALSE)=FALSE,"No","Yes")</f>
        <v>Yes</v>
      </c>
      <c r="F434" s="65" t="s">
        <v>1202</v>
      </c>
      <c r="G434" s="66" t="s">
        <v>1203</v>
      </c>
      <c r="H434" s="67">
        <v>8041</v>
      </c>
      <c r="I434" s="68">
        <v>8041</v>
      </c>
      <c r="J434" s="69">
        <v>0.30257430667827384</v>
      </c>
      <c r="K434" s="70">
        <v>2433</v>
      </c>
      <c r="L434" s="71">
        <v>0.30257430667827384</v>
      </c>
      <c r="M434" s="72">
        <v>2433</v>
      </c>
    </row>
    <row r="435" spans="1:13" ht="15" thickTop="1" thickBot="1" x14ac:dyDescent="0.35">
      <c r="A435" s="61">
        <v>681</v>
      </c>
      <c r="B435" s="62" t="s">
        <v>16</v>
      </c>
      <c r="C435" s="63">
        <v>16529</v>
      </c>
      <c r="D435" s="64" t="s">
        <v>548</v>
      </c>
      <c r="E435" s="51" t="str">
        <f>IF(VLOOKUP(A435,'חישוב בזב'!$H$2:$K$188,4,FALSE)=FALSE,"No","Yes")</f>
        <v>Yes</v>
      </c>
      <c r="F435" s="65" t="s">
        <v>1204</v>
      </c>
      <c r="G435" s="66"/>
      <c r="H435" s="67">
        <v>8041</v>
      </c>
      <c r="I435" s="68">
        <v>8041</v>
      </c>
      <c r="J435" s="69">
        <v>0.20644198482775775</v>
      </c>
      <c r="K435" s="70">
        <v>1660</v>
      </c>
      <c r="L435" s="71">
        <v>0.20644198482775775</v>
      </c>
      <c r="M435" s="72">
        <v>1660</v>
      </c>
    </row>
    <row r="436" spans="1:13" ht="15" thickTop="1" thickBot="1" x14ac:dyDescent="0.35">
      <c r="A436" s="61">
        <v>681</v>
      </c>
      <c r="B436" s="62" t="s">
        <v>16</v>
      </c>
      <c r="C436" s="63">
        <v>16529</v>
      </c>
      <c r="D436" s="64" t="s">
        <v>544</v>
      </c>
      <c r="E436" s="51" t="str">
        <f>IF(VLOOKUP(A436,'חישוב בזב'!$H$2:$K$188,4,FALSE)=FALSE,"No","Yes")</f>
        <v>Yes</v>
      </c>
      <c r="F436" s="65" t="s">
        <v>1205</v>
      </c>
      <c r="G436" s="66"/>
      <c r="H436" s="67">
        <v>8041</v>
      </c>
      <c r="I436" s="68">
        <v>8041</v>
      </c>
      <c r="J436" s="69">
        <v>0.17286407163288148</v>
      </c>
      <c r="K436" s="70">
        <v>1390</v>
      </c>
      <c r="L436" s="71">
        <v>0.17286407163288148</v>
      </c>
      <c r="M436" s="72">
        <v>1390</v>
      </c>
    </row>
    <row r="437" spans="1:13" ht="15" thickTop="1" thickBot="1" x14ac:dyDescent="0.35">
      <c r="A437" s="61">
        <v>681</v>
      </c>
      <c r="B437" s="62" t="s">
        <v>16</v>
      </c>
      <c r="C437" s="63">
        <v>16529</v>
      </c>
      <c r="D437" s="64" t="s">
        <v>1206</v>
      </c>
      <c r="E437" s="51" t="str">
        <f>IF(VLOOKUP(A437,'חישוב בזב'!$H$2:$K$188,4,FALSE)=FALSE,"No","Yes")</f>
        <v>Yes</v>
      </c>
      <c r="F437" s="65" t="s">
        <v>1207</v>
      </c>
      <c r="G437" s="66"/>
      <c r="H437" s="67">
        <v>8041</v>
      </c>
      <c r="I437" s="68">
        <v>8041</v>
      </c>
      <c r="J437" s="69">
        <v>0.16390996144758116</v>
      </c>
      <c r="K437" s="70">
        <v>1318</v>
      </c>
      <c r="L437" s="71">
        <v>0.16390996144758116</v>
      </c>
      <c r="M437" s="72">
        <v>1318</v>
      </c>
    </row>
    <row r="438" spans="1:13" ht="15" thickTop="1" thickBot="1" x14ac:dyDescent="0.35">
      <c r="A438" s="61">
        <v>681</v>
      </c>
      <c r="B438" s="62" t="s">
        <v>16</v>
      </c>
      <c r="C438" s="63">
        <v>16529</v>
      </c>
      <c r="D438" s="64" t="s">
        <v>814</v>
      </c>
      <c r="E438" s="51" t="str">
        <f>IF(VLOOKUP(A438,'חישוב בזב'!$H$2:$K$188,4,FALSE)=FALSE,"No","Yes")</f>
        <v>Yes</v>
      </c>
      <c r="F438" s="65" t="s">
        <v>607</v>
      </c>
      <c r="G438" s="66"/>
      <c r="H438" s="67">
        <v>8041</v>
      </c>
      <c r="I438" s="68">
        <v>8041</v>
      </c>
      <c r="J438" s="69">
        <v>9.7997761472453676E-2</v>
      </c>
      <c r="K438" s="70">
        <v>788</v>
      </c>
      <c r="L438" s="71">
        <v>9.7997761472453676E-2</v>
      </c>
      <c r="M438" s="72">
        <v>788</v>
      </c>
    </row>
    <row r="439" spans="1:13" ht="15" thickTop="1" thickBot="1" x14ac:dyDescent="0.35">
      <c r="A439" s="61">
        <v>681</v>
      </c>
      <c r="B439" s="62" t="s">
        <v>16</v>
      </c>
      <c r="C439" s="63">
        <v>16529</v>
      </c>
      <c r="D439" s="64" t="s">
        <v>572</v>
      </c>
      <c r="E439" s="51" t="str">
        <f>IF(VLOOKUP(A439,'חישוב בזב'!$H$2:$K$188,4,FALSE)=FALSE,"No","Yes")</f>
        <v>Yes</v>
      </c>
      <c r="F439" s="65" t="s">
        <v>950</v>
      </c>
      <c r="G439" s="66"/>
      <c r="H439" s="67">
        <v>8041</v>
      </c>
      <c r="I439" s="68">
        <v>8041</v>
      </c>
      <c r="J439" s="69">
        <v>5.6211913941052107E-2</v>
      </c>
      <c r="K439" s="70">
        <v>452</v>
      </c>
      <c r="L439" s="71">
        <v>5.6211913941052107E-2</v>
      </c>
      <c r="M439" s="72">
        <v>452</v>
      </c>
    </row>
    <row r="440" spans="1:13" ht="15" thickTop="1" thickBot="1" x14ac:dyDescent="0.35">
      <c r="A440" s="61">
        <v>6300</v>
      </c>
      <c r="B440" s="62" t="s">
        <v>17</v>
      </c>
      <c r="C440" s="63">
        <v>46431</v>
      </c>
      <c r="D440" s="64" t="s">
        <v>772</v>
      </c>
      <c r="E440" s="51" t="str">
        <f>IF(VLOOKUP(A440,'חישוב בזב'!$H$2:$K$188,4,FALSE)=FALSE,"No","Yes")</f>
        <v>Yes</v>
      </c>
      <c r="F440" s="65" t="s">
        <v>1208</v>
      </c>
      <c r="G440" s="66" t="s">
        <v>1209</v>
      </c>
      <c r="H440" s="67">
        <v>20635</v>
      </c>
      <c r="I440" s="68">
        <v>20635</v>
      </c>
      <c r="J440" s="69">
        <v>0.32071722801066149</v>
      </c>
      <c r="K440" s="70">
        <v>6618</v>
      </c>
      <c r="L440" s="71">
        <v>0.32071722801066149</v>
      </c>
      <c r="M440" s="72">
        <v>6618</v>
      </c>
    </row>
    <row r="441" spans="1:13" ht="15" thickTop="1" thickBot="1" x14ac:dyDescent="0.35">
      <c r="A441" s="61">
        <v>6300</v>
      </c>
      <c r="B441" s="62" t="s">
        <v>17</v>
      </c>
      <c r="C441" s="63">
        <v>46431</v>
      </c>
      <c r="D441" s="64" t="s">
        <v>575</v>
      </c>
      <c r="E441" s="51" t="str">
        <f>IF(VLOOKUP(A441,'חישוב בזב'!$H$2:$K$188,4,FALSE)=FALSE,"No","Yes")</f>
        <v>Yes</v>
      </c>
      <c r="F441" s="65" t="s">
        <v>1210</v>
      </c>
      <c r="G441" s="66" t="s">
        <v>1211</v>
      </c>
      <c r="H441" s="67">
        <v>20635</v>
      </c>
      <c r="I441" s="68">
        <v>20635</v>
      </c>
      <c r="J441" s="69">
        <v>0.18967773200872304</v>
      </c>
      <c r="K441" s="70">
        <v>3914</v>
      </c>
      <c r="L441" s="71">
        <v>0.18967773200872304</v>
      </c>
      <c r="M441" s="72">
        <v>3914</v>
      </c>
    </row>
    <row r="442" spans="1:13" ht="15" thickTop="1" thickBot="1" x14ac:dyDescent="0.35">
      <c r="A442" s="61">
        <v>6300</v>
      </c>
      <c r="B442" s="62" t="s">
        <v>17</v>
      </c>
      <c r="C442" s="63">
        <v>46431</v>
      </c>
      <c r="D442" s="64" t="s">
        <v>1095</v>
      </c>
      <c r="E442" s="51" t="str">
        <f>IF(VLOOKUP(A442,'חישוב בזב'!$H$2:$K$188,4,FALSE)=FALSE,"No","Yes")</f>
        <v>Yes</v>
      </c>
      <c r="F442" s="65" t="s">
        <v>1212</v>
      </c>
      <c r="G442" s="66"/>
      <c r="H442" s="67">
        <v>20635</v>
      </c>
      <c r="I442" s="68">
        <v>20635</v>
      </c>
      <c r="J442" s="69">
        <v>0.15338017930700268</v>
      </c>
      <c r="K442" s="70">
        <v>3165</v>
      </c>
      <c r="L442" s="71">
        <v>0.15338017930700268</v>
      </c>
      <c r="M442" s="72">
        <v>3165.0000000000005</v>
      </c>
    </row>
    <row r="443" spans="1:13" ht="15" thickTop="1" thickBot="1" x14ac:dyDescent="0.35">
      <c r="A443" s="61">
        <v>6300</v>
      </c>
      <c r="B443" s="62" t="s">
        <v>17</v>
      </c>
      <c r="C443" s="63">
        <v>46431</v>
      </c>
      <c r="D443" s="64" t="s">
        <v>820</v>
      </c>
      <c r="E443" s="51" t="str">
        <f>IF(VLOOKUP(A443,'חישוב בזב'!$H$2:$K$188,4,FALSE)=FALSE,"No","Yes")</f>
        <v>Yes</v>
      </c>
      <c r="F443" s="65" t="s">
        <v>1213</v>
      </c>
      <c r="G443" s="66" t="s">
        <v>1214</v>
      </c>
      <c r="H443" s="67">
        <v>20635</v>
      </c>
      <c r="I443" s="68">
        <v>20635</v>
      </c>
      <c r="J443" s="69">
        <v>0.11005573055488248</v>
      </c>
      <c r="K443" s="70">
        <v>2271</v>
      </c>
      <c r="L443" s="71">
        <v>0.11005573055488248</v>
      </c>
      <c r="M443" s="72">
        <v>2271</v>
      </c>
    </row>
    <row r="444" spans="1:13" ht="15" thickTop="1" thickBot="1" x14ac:dyDescent="0.35">
      <c r="A444" s="61">
        <v>6300</v>
      </c>
      <c r="B444" s="62" t="s">
        <v>17</v>
      </c>
      <c r="C444" s="63">
        <v>46431</v>
      </c>
      <c r="D444" s="64" t="s">
        <v>548</v>
      </c>
      <c r="E444" s="51" t="str">
        <f>IF(VLOOKUP(A444,'חישוב בזב'!$H$2:$K$188,4,FALSE)=FALSE,"No","Yes")</f>
        <v>Yes</v>
      </c>
      <c r="F444" s="65" t="s">
        <v>1215</v>
      </c>
      <c r="G444" s="66"/>
      <c r="H444" s="67">
        <v>20635</v>
      </c>
      <c r="I444" s="68">
        <v>20635</v>
      </c>
      <c r="J444" s="69">
        <v>0.10758420159922462</v>
      </c>
      <c r="K444" s="70">
        <v>2220</v>
      </c>
      <c r="L444" s="71">
        <v>0.10758420159922462</v>
      </c>
      <c r="M444" s="72">
        <v>2220</v>
      </c>
    </row>
    <row r="445" spans="1:13" ht="15" thickTop="1" thickBot="1" x14ac:dyDescent="0.35">
      <c r="A445" s="61">
        <v>6300</v>
      </c>
      <c r="B445" s="62" t="s">
        <v>17</v>
      </c>
      <c r="C445" s="63">
        <v>46431</v>
      </c>
      <c r="D445" s="64" t="s">
        <v>585</v>
      </c>
      <c r="E445" s="51" t="str">
        <f>IF(VLOOKUP(A445,'חישוב בזב'!$H$2:$K$188,4,FALSE)=FALSE,"No","Yes")</f>
        <v>Yes</v>
      </c>
      <c r="F445" s="65" t="s">
        <v>1216</v>
      </c>
      <c r="G445" s="66"/>
      <c r="H445" s="67">
        <v>20635</v>
      </c>
      <c r="I445" s="68">
        <v>20635</v>
      </c>
      <c r="J445" s="69">
        <v>6.5374363944754058E-2</v>
      </c>
      <c r="K445" s="70">
        <v>1349</v>
      </c>
      <c r="L445" s="71">
        <v>6.5374363944754058E-2</v>
      </c>
      <c r="M445" s="72">
        <v>1349</v>
      </c>
    </row>
    <row r="446" spans="1:13" ht="15" thickTop="1" thickBot="1" x14ac:dyDescent="0.35">
      <c r="A446" s="61">
        <v>6300</v>
      </c>
      <c r="B446" s="62" t="s">
        <v>17</v>
      </c>
      <c r="C446" s="63">
        <v>46431</v>
      </c>
      <c r="D446" s="64" t="s">
        <v>572</v>
      </c>
      <c r="E446" s="51" t="str">
        <f>IF(VLOOKUP(A446,'חישוב בזב'!$H$2:$K$188,4,FALSE)=FALSE,"No","Yes")</f>
        <v>Yes</v>
      </c>
      <c r="F446" s="65" t="s">
        <v>1217</v>
      </c>
      <c r="G446" s="66"/>
      <c r="H446" s="67">
        <v>20635</v>
      </c>
      <c r="I446" s="68">
        <v>20635</v>
      </c>
      <c r="J446" s="69">
        <v>5.3210564574751637E-2</v>
      </c>
      <c r="K446" s="70">
        <v>1098</v>
      </c>
      <c r="L446" s="71">
        <v>5.3210564574751637E-2</v>
      </c>
      <c r="M446" s="72">
        <v>1098</v>
      </c>
    </row>
    <row r="447" spans="1:13" ht="15" hidden="1" thickTop="1" thickBot="1" x14ac:dyDescent="0.35">
      <c r="A447" s="61">
        <v>2550</v>
      </c>
      <c r="B447" s="62" t="s">
        <v>1218</v>
      </c>
      <c r="C447" s="63">
        <v>15325</v>
      </c>
      <c r="D447" s="64" t="s">
        <v>495</v>
      </c>
      <c r="E447" s="51" t="str">
        <f>IF(VLOOKUP(A447,'חישוב בזב'!$H$2:$K$188,4,FALSE)=FALSE,"No","Yes")</f>
        <v>No</v>
      </c>
      <c r="F447" s="65" t="s">
        <v>1219</v>
      </c>
      <c r="G447" s="66" t="s">
        <v>1220</v>
      </c>
      <c r="H447" s="67">
        <v>9734</v>
      </c>
      <c r="I447" s="68">
        <v>9734</v>
      </c>
      <c r="J447" s="69">
        <v>0.31508115882473803</v>
      </c>
      <c r="K447" s="70">
        <v>3067</v>
      </c>
      <c r="L447" s="71">
        <v>0.31508115882473803</v>
      </c>
      <c r="M447" s="72">
        <v>3067</v>
      </c>
    </row>
    <row r="448" spans="1:13" ht="15" hidden="1" thickTop="1" thickBot="1" x14ac:dyDescent="0.35">
      <c r="A448" s="61">
        <v>2550</v>
      </c>
      <c r="B448" s="62" t="s">
        <v>1218</v>
      </c>
      <c r="C448" s="63">
        <v>15325</v>
      </c>
      <c r="D448" s="64" t="s">
        <v>1173</v>
      </c>
      <c r="E448" s="51" t="str">
        <f>IF(VLOOKUP(A448,'חישוב בזב'!$H$2:$K$188,4,FALSE)=FALSE,"No","Yes")</f>
        <v>No</v>
      </c>
      <c r="F448" s="65" t="s">
        <v>1221</v>
      </c>
      <c r="G448" s="66" t="s">
        <v>1222</v>
      </c>
      <c r="H448" s="67">
        <v>9734</v>
      </c>
      <c r="I448" s="68">
        <v>9734</v>
      </c>
      <c r="J448" s="69">
        <v>0.30953359358948018</v>
      </c>
      <c r="K448" s="70">
        <v>3013</v>
      </c>
      <c r="L448" s="71">
        <v>0.30953359358948018</v>
      </c>
      <c r="M448" s="72">
        <v>3013</v>
      </c>
    </row>
    <row r="449" spans="1:13" ht="15" hidden="1" thickTop="1" thickBot="1" x14ac:dyDescent="0.35">
      <c r="A449" s="61">
        <v>2550</v>
      </c>
      <c r="B449" s="62" t="s">
        <v>1218</v>
      </c>
      <c r="C449" s="63">
        <v>15325</v>
      </c>
      <c r="D449" s="64" t="s">
        <v>1206</v>
      </c>
      <c r="E449" s="51" t="str">
        <f>IF(VLOOKUP(A449,'חישוב בזב'!$H$2:$K$188,4,FALSE)=FALSE,"No","Yes")</f>
        <v>No</v>
      </c>
      <c r="F449" s="65" t="s">
        <v>1223</v>
      </c>
      <c r="G449" s="66"/>
      <c r="H449" s="67">
        <v>9734</v>
      </c>
      <c r="I449" s="68">
        <v>9734</v>
      </c>
      <c r="J449" s="69">
        <v>9.7287856996096156E-2</v>
      </c>
      <c r="K449" s="70">
        <v>947</v>
      </c>
      <c r="L449" s="71">
        <v>9.7287856996096156E-2</v>
      </c>
      <c r="M449" s="72">
        <v>947</v>
      </c>
    </row>
    <row r="450" spans="1:13" ht="15" hidden="1" thickTop="1" thickBot="1" x14ac:dyDescent="0.35">
      <c r="A450" s="61">
        <v>2550</v>
      </c>
      <c r="B450" s="62" t="s">
        <v>1218</v>
      </c>
      <c r="C450" s="63">
        <v>15325</v>
      </c>
      <c r="D450" s="64" t="s">
        <v>548</v>
      </c>
      <c r="E450" s="51" t="str">
        <f>IF(VLOOKUP(A450,'חישוב בזב'!$H$2:$K$188,4,FALSE)=FALSE,"No","Yes")</f>
        <v>No</v>
      </c>
      <c r="F450" s="65" t="s">
        <v>1224</v>
      </c>
      <c r="G450" s="66"/>
      <c r="H450" s="67">
        <v>9734</v>
      </c>
      <c r="I450" s="68">
        <v>9734</v>
      </c>
      <c r="J450" s="69">
        <v>7.8795972878569959E-2</v>
      </c>
      <c r="K450" s="70">
        <v>767</v>
      </c>
      <c r="L450" s="71">
        <v>7.8795972878569959E-2</v>
      </c>
      <c r="M450" s="72">
        <v>767</v>
      </c>
    </row>
    <row r="451" spans="1:13" ht="15" hidden="1" thickTop="1" thickBot="1" x14ac:dyDescent="0.35">
      <c r="A451" s="61">
        <v>2550</v>
      </c>
      <c r="B451" s="62" t="s">
        <v>1218</v>
      </c>
      <c r="C451" s="63">
        <v>15325</v>
      </c>
      <c r="D451" s="64" t="s">
        <v>636</v>
      </c>
      <c r="E451" s="51" t="str">
        <f>IF(VLOOKUP(A451,'חישוב בזב'!$H$2:$K$188,4,FALSE)=FALSE,"No","Yes")</f>
        <v>No</v>
      </c>
      <c r="F451" s="65" t="s">
        <v>1225</v>
      </c>
      <c r="G451" s="66"/>
      <c r="H451" s="67">
        <v>9734</v>
      </c>
      <c r="I451" s="68">
        <v>9734</v>
      </c>
      <c r="J451" s="69">
        <v>6.9652763509348681E-2</v>
      </c>
      <c r="K451" s="70">
        <v>678</v>
      </c>
      <c r="L451" s="71">
        <v>6.9652763509348681E-2</v>
      </c>
      <c r="M451" s="72">
        <v>678.00000000000011</v>
      </c>
    </row>
    <row r="452" spans="1:13" ht="15" hidden="1" thickTop="1" thickBot="1" x14ac:dyDescent="0.35">
      <c r="A452" s="61">
        <v>2550</v>
      </c>
      <c r="B452" s="62" t="s">
        <v>1218</v>
      </c>
      <c r="C452" s="63">
        <v>15325</v>
      </c>
      <c r="D452" s="64" t="s">
        <v>1226</v>
      </c>
      <c r="E452" s="51" t="str">
        <f>IF(VLOOKUP(A452,'חישוב בזב'!$H$2:$K$188,4,FALSE)=FALSE,"No","Yes")</f>
        <v>No</v>
      </c>
      <c r="F452" s="65" t="s">
        <v>1227</v>
      </c>
      <c r="G452" s="66"/>
      <c r="H452" s="67">
        <v>9734</v>
      </c>
      <c r="I452" s="68">
        <v>9734</v>
      </c>
      <c r="J452" s="69">
        <v>3.7394698993219642E-2</v>
      </c>
      <c r="K452" s="70">
        <v>364</v>
      </c>
      <c r="L452" s="71">
        <v>3.7394698993219642E-2</v>
      </c>
      <c r="M452" s="72">
        <v>364</v>
      </c>
    </row>
    <row r="453" spans="1:13" ht="15" hidden="1" thickTop="1" thickBot="1" x14ac:dyDescent="0.35">
      <c r="A453" s="61">
        <v>2550</v>
      </c>
      <c r="B453" s="62" t="s">
        <v>1218</v>
      </c>
      <c r="C453" s="63">
        <v>15325</v>
      </c>
      <c r="D453" s="64" t="s">
        <v>585</v>
      </c>
      <c r="E453" s="51" t="str">
        <f>IF(VLOOKUP(A453,'חישוב בזב'!$H$2:$K$188,4,FALSE)=FALSE,"No","Yes")</f>
        <v>No</v>
      </c>
      <c r="F453" s="65" t="s">
        <v>1002</v>
      </c>
      <c r="G453" s="66"/>
      <c r="H453" s="67">
        <v>9734</v>
      </c>
      <c r="I453" s="68">
        <v>9734</v>
      </c>
      <c r="J453" s="69">
        <v>3.3388124101088969E-2</v>
      </c>
      <c r="K453" s="70">
        <v>325</v>
      </c>
      <c r="L453" s="71">
        <v>3.3388124101088969E-2</v>
      </c>
      <c r="M453" s="72">
        <v>325</v>
      </c>
    </row>
    <row r="454" spans="1:13" ht="15" hidden="1" thickTop="1" thickBot="1" x14ac:dyDescent="0.35">
      <c r="A454" s="61">
        <v>2550</v>
      </c>
      <c r="B454" s="62" t="s">
        <v>1218</v>
      </c>
      <c r="C454" s="63">
        <v>15325</v>
      </c>
      <c r="D454" s="64" t="s">
        <v>567</v>
      </c>
      <c r="E454" s="51" t="str">
        <f>IF(VLOOKUP(A454,'חישוב בזב'!$H$2:$K$188,4,FALSE)=FALSE,"No","Yes")</f>
        <v>No</v>
      </c>
      <c r="F454" s="65" t="s">
        <v>1228</v>
      </c>
      <c r="G454" s="66"/>
      <c r="H454" s="67">
        <v>9734</v>
      </c>
      <c r="I454" s="68">
        <v>9734</v>
      </c>
      <c r="J454" s="69">
        <v>3.1025272241627287E-2</v>
      </c>
      <c r="K454" s="70">
        <v>302</v>
      </c>
      <c r="L454" s="71">
        <v>3.1025272241627287E-2</v>
      </c>
      <c r="M454" s="72">
        <v>302</v>
      </c>
    </row>
    <row r="455" spans="1:13" ht="15" hidden="1" thickTop="1" thickBot="1" x14ac:dyDescent="0.35">
      <c r="A455" s="61">
        <v>2550</v>
      </c>
      <c r="B455" s="62" t="s">
        <v>1218</v>
      </c>
      <c r="C455" s="63">
        <v>15325</v>
      </c>
      <c r="D455" s="64" t="s">
        <v>533</v>
      </c>
      <c r="E455" s="51" t="str">
        <f>IF(VLOOKUP(A455,'חישוב בזב'!$H$2:$K$188,4,FALSE)=FALSE,"No","Yes")</f>
        <v>No</v>
      </c>
      <c r="F455" s="65" t="s">
        <v>730</v>
      </c>
      <c r="G455" s="66" t="s">
        <v>1229</v>
      </c>
      <c r="H455" s="67">
        <v>9734</v>
      </c>
      <c r="I455" s="68">
        <v>9734</v>
      </c>
      <c r="J455" s="69">
        <v>2.7840558865831106E-2</v>
      </c>
      <c r="K455" s="70">
        <v>271</v>
      </c>
      <c r="L455" s="71">
        <v>2.7840558865831106E-2</v>
      </c>
      <c r="M455" s="72">
        <v>271</v>
      </c>
    </row>
    <row r="456" spans="1:13" ht="15" hidden="1" thickTop="1" thickBot="1" x14ac:dyDescent="0.35">
      <c r="A456" s="61">
        <v>166</v>
      </c>
      <c r="B456" s="62" t="s">
        <v>1230</v>
      </c>
      <c r="C456" s="63">
        <v>14168</v>
      </c>
      <c r="D456" s="64" t="s">
        <v>679</v>
      </c>
      <c r="E456" s="51" t="str">
        <f>IF(VLOOKUP(A456,'חישוב בזב'!$H$2:$K$188,4,FALSE)=FALSE,"No","Yes")</f>
        <v>No</v>
      </c>
      <c r="F456" s="65" t="s">
        <v>1231</v>
      </c>
      <c r="G456" s="66" t="s">
        <v>1232</v>
      </c>
      <c r="H456" s="67">
        <v>7717</v>
      </c>
      <c r="I456" s="68">
        <v>7717</v>
      </c>
      <c r="J456" s="69">
        <v>0.40365426979396141</v>
      </c>
      <c r="K456" s="70">
        <v>3115</v>
      </c>
      <c r="L456" s="71">
        <v>0.40365426979396141</v>
      </c>
      <c r="M456" s="72">
        <v>3115</v>
      </c>
    </row>
    <row r="457" spans="1:13" ht="15" hidden="1" thickTop="1" thickBot="1" x14ac:dyDescent="0.35">
      <c r="A457" s="61">
        <v>166</v>
      </c>
      <c r="B457" s="62" t="s">
        <v>1230</v>
      </c>
      <c r="C457" s="63">
        <v>14168</v>
      </c>
      <c r="D457" s="64" t="s">
        <v>572</v>
      </c>
      <c r="E457" s="51" t="str">
        <f>IF(VLOOKUP(A457,'חישוב בזב'!$H$2:$K$188,4,FALSE)=FALSE,"No","Yes")</f>
        <v>No</v>
      </c>
      <c r="F457" s="65" t="s">
        <v>1233</v>
      </c>
      <c r="G457" s="66" t="s">
        <v>1234</v>
      </c>
      <c r="H457" s="67">
        <v>7717</v>
      </c>
      <c r="I457" s="68">
        <v>7717</v>
      </c>
      <c r="J457" s="69">
        <v>0.20279901516133211</v>
      </c>
      <c r="K457" s="70">
        <v>1565</v>
      </c>
      <c r="L457" s="71">
        <v>0.20279901516133211</v>
      </c>
      <c r="M457" s="72">
        <v>1565</v>
      </c>
    </row>
    <row r="458" spans="1:13" ht="15" hidden="1" thickTop="1" thickBot="1" x14ac:dyDescent="0.35">
      <c r="A458" s="61">
        <v>166</v>
      </c>
      <c r="B458" s="62" t="s">
        <v>1230</v>
      </c>
      <c r="C458" s="63">
        <v>14168</v>
      </c>
      <c r="D458" s="64" t="s">
        <v>636</v>
      </c>
      <c r="E458" s="51" t="str">
        <f>IF(VLOOKUP(A458,'חישוב בזב'!$H$2:$K$188,4,FALSE)=FALSE,"No","Yes")</f>
        <v>No</v>
      </c>
      <c r="F458" s="65" t="s">
        <v>1235</v>
      </c>
      <c r="G458" s="66" t="s">
        <v>1236</v>
      </c>
      <c r="H458" s="67">
        <v>7717</v>
      </c>
      <c r="I458" s="68">
        <v>7717</v>
      </c>
      <c r="J458" s="69">
        <v>0.13800699753790333</v>
      </c>
      <c r="K458" s="70">
        <v>1065</v>
      </c>
      <c r="L458" s="71">
        <v>0.13800699753790333</v>
      </c>
      <c r="M458" s="72">
        <v>1065</v>
      </c>
    </row>
    <row r="459" spans="1:13" ht="15" hidden="1" thickTop="1" thickBot="1" x14ac:dyDescent="0.35">
      <c r="A459" s="61">
        <v>166</v>
      </c>
      <c r="B459" s="62" t="s">
        <v>1230</v>
      </c>
      <c r="C459" s="63">
        <v>14168</v>
      </c>
      <c r="D459" s="64" t="s">
        <v>546</v>
      </c>
      <c r="E459" s="51" t="str">
        <f>IF(VLOOKUP(A459,'חישוב בזב'!$H$2:$K$188,4,FALSE)=FALSE,"No","Yes")</f>
        <v>No</v>
      </c>
      <c r="F459" s="65" t="s">
        <v>1237</v>
      </c>
      <c r="G459" s="66"/>
      <c r="H459" s="67">
        <v>7717</v>
      </c>
      <c r="I459" s="68">
        <v>7717</v>
      </c>
      <c r="J459" s="69">
        <v>8.137877413502656E-2</v>
      </c>
      <c r="K459" s="70">
        <v>628</v>
      </c>
      <c r="L459" s="71">
        <v>8.137877413502656E-2</v>
      </c>
      <c r="M459" s="72">
        <v>628</v>
      </c>
    </row>
    <row r="460" spans="1:13" ht="15" hidden="1" thickTop="1" thickBot="1" x14ac:dyDescent="0.35">
      <c r="A460" s="61">
        <v>166</v>
      </c>
      <c r="B460" s="62" t="s">
        <v>1230</v>
      </c>
      <c r="C460" s="63">
        <v>14168</v>
      </c>
      <c r="D460" s="64" t="s">
        <v>548</v>
      </c>
      <c r="E460" s="51" t="str">
        <f>IF(VLOOKUP(A460,'חישוב בזב'!$H$2:$K$188,4,FALSE)=FALSE,"No","Yes")</f>
        <v>No</v>
      </c>
      <c r="F460" s="65" t="s">
        <v>1238</v>
      </c>
      <c r="G460" s="66" t="s">
        <v>1239</v>
      </c>
      <c r="H460" s="67">
        <v>7717</v>
      </c>
      <c r="I460" s="68">
        <v>7717</v>
      </c>
      <c r="J460" s="69">
        <v>5.9479072178307633E-2</v>
      </c>
      <c r="K460" s="70">
        <v>459</v>
      </c>
      <c r="L460" s="71">
        <v>5.9479072178307633E-2</v>
      </c>
      <c r="M460" s="72">
        <v>459</v>
      </c>
    </row>
    <row r="461" spans="1:13" ht="15" hidden="1" thickTop="1" thickBot="1" x14ac:dyDescent="0.35">
      <c r="A461" s="61">
        <v>166</v>
      </c>
      <c r="B461" s="62" t="s">
        <v>1230</v>
      </c>
      <c r="C461" s="63">
        <v>14168</v>
      </c>
      <c r="D461" s="64" t="s">
        <v>1240</v>
      </c>
      <c r="E461" s="51" t="str">
        <f>IF(VLOOKUP(A461,'חישוב בזב'!$H$2:$K$188,4,FALSE)=FALSE,"No","Yes")</f>
        <v>No</v>
      </c>
      <c r="F461" s="65" t="s">
        <v>1241</v>
      </c>
      <c r="G461" s="66"/>
      <c r="H461" s="67">
        <v>7717</v>
      </c>
      <c r="I461" s="68">
        <v>7717</v>
      </c>
      <c r="J461" s="69">
        <v>3.1359336529739539E-2</v>
      </c>
      <c r="K461" s="70">
        <v>242</v>
      </c>
      <c r="L461" s="71">
        <v>3.1359336529739539E-2</v>
      </c>
      <c r="M461" s="72">
        <v>242.00000000000003</v>
      </c>
    </row>
    <row r="462" spans="1:13" ht="15" hidden="1" thickTop="1" thickBot="1" x14ac:dyDescent="0.35">
      <c r="A462" s="61">
        <v>166</v>
      </c>
      <c r="B462" s="62" t="s">
        <v>1230</v>
      </c>
      <c r="C462" s="63">
        <v>14168</v>
      </c>
      <c r="D462" s="64" t="s">
        <v>579</v>
      </c>
      <c r="E462" s="51" t="str">
        <f>IF(VLOOKUP(A462,'חישוב בזב'!$H$2:$K$188,4,FALSE)=FALSE,"No","Yes")</f>
        <v>No</v>
      </c>
      <c r="F462" s="65" t="s">
        <v>1242</v>
      </c>
      <c r="G462" s="66" t="s">
        <v>1243</v>
      </c>
      <c r="H462" s="67">
        <v>7717</v>
      </c>
      <c r="I462" s="68">
        <v>7717</v>
      </c>
      <c r="J462" s="69">
        <v>3.0322664247764676E-2</v>
      </c>
      <c r="K462" s="70">
        <v>234</v>
      </c>
      <c r="L462" s="71">
        <v>3.0322664247764676E-2</v>
      </c>
      <c r="M462" s="72">
        <v>234</v>
      </c>
    </row>
    <row r="463" spans="1:13" ht="15" hidden="1" thickTop="1" thickBot="1" x14ac:dyDescent="0.35">
      <c r="A463" s="61">
        <v>166</v>
      </c>
      <c r="B463" s="62" t="s">
        <v>1230</v>
      </c>
      <c r="C463" s="63">
        <v>14168</v>
      </c>
      <c r="D463" s="64" t="s">
        <v>533</v>
      </c>
      <c r="E463" s="51" t="str">
        <f>IF(VLOOKUP(A463,'חישוב בזב'!$H$2:$K$188,4,FALSE)=FALSE,"No","Yes")</f>
        <v>No</v>
      </c>
      <c r="F463" s="65" t="s">
        <v>607</v>
      </c>
      <c r="G463" s="66" t="s">
        <v>1244</v>
      </c>
      <c r="H463" s="67">
        <v>7717</v>
      </c>
      <c r="I463" s="68">
        <v>7717</v>
      </c>
      <c r="J463" s="69">
        <v>2.9804328106777245E-2</v>
      </c>
      <c r="K463" s="70">
        <v>230</v>
      </c>
      <c r="L463" s="71">
        <v>2.9804328106777245E-2</v>
      </c>
      <c r="M463" s="72">
        <v>230</v>
      </c>
    </row>
    <row r="464" spans="1:13" ht="15" hidden="1" thickTop="1" thickBot="1" x14ac:dyDescent="0.35">
      <c r="A464" s="61">
        <v>166</v>
      </c>
      <c r="B464" s="62" t="s">
        <v>1230</v>
      </c>
      <c r="C464" s="63">
        <v>14168</v>
      </c>
      <c r="D464" s="64" t="s">
        <v>820</v>
      </c>
      <c r="E464" s="51" t="str">
        <f>IF(VLOOKUP(A464,'חישוב בזב'!$H$2:$K$188,4,FALSE)=FALSE,"No","Yes")</f>
        <v>No</v>
      </c>
      <c r="F464" s="65" t="s">
        <v>1245</v>
      </c>
      <c r="G464" s="66" t="s">
        <v>1246</v>
      </c>
      <c r="H464" s="67">
        <v>7717</v>
      </c>
      <c r="I464" s="68">
        <v>7717</v>
      </c>
      <c r="J464" s="69">
        <v>2.3195542309187508E-2</v>
      </c>
      <c r="K464" s="70">
        <v>179</v>
      </c>
      <c r="L464" s="71">
        <v>2.3195542309187508E-2</v>
      </c>
      <c r="M464" s="72">
        <v>179</v>
      </c>
    </row>
    <row r="465" spans="1:13" ht="15" hidden="1" thickTop="1" thickBot="1" x14ac:dyDescent="0.35">
      <c r="A465" s="61">
        <v>229</v>
      </c>
      <c r="B465" s="62" t="s">
        <v>1247</v>
      </c>
      <c r="C465" s="63">
        <v>11360</v>
      </c>
      <c r="D465" s="64" t="s">
        <v>622</v>
      </c>
      <c r="E465" s="51" t="str">
        <f>IF(VLOOKUP(A465,'חישוב בזב'!$H$2:$K$188,4,FALSE)=FALSE,"No","Yes")</f>
        <v>No</v>
      </c>
      <c r="F465" s="65" t="s">
        <v>1248</v>
      </c>
      <c r="G465" s="66" t="s">
        <v>1249</v>
      </c>
      <c r="H465" s="67">
        <v>6842</v>
      </c>
      <c r="I465" s="68">
        <v>6842</v>
      </c>
      <c r="J465" s="69">
        <v>0.39052908506284711</v>
      </c>
      <c r="K465" s="70">
        <v>2672</v>
      </c>
      <c r="L465" s="71">
        <v>0.39052908506284711</v>
      </c>
      <c r="M465" s="72">
        <v>2672</v>
      </c>
    </row>
    <row r="466" spans="1:13" ht="15" hidden="1" thickTop="1" thickBot="1" x14ac:dyDescent="0.35">
      <c r="A466" s="61">
        <v>229</v>
      </c>
      <c r="B466" s="62" t="s">
        <v>1247</v>
      </c>
      <c r="C466" s="63">
        <v>11360</v>
      </c>
      <c r="D466" s="64" t="s">
        <v>1250</v>
      </c>
      <c r="E466" s="51" t="str">
        <f>IF(VLOOKUP(A466,'חישוב בזב'!$H$2:$K$188,4,FALSE)=FALSE,"No","Yes")</f>
        <v>No</v>
      </c>
      <c r="F466" s="65" t="s">
        <v>1251</v>
      </c>
      <c r="G466" s="66" t="s">
        <v>1252</v>
      </c>
      <c r="H466" s="67">
        <v>6842</v>
      </c>
      <c r="I466" s="68">
        <v>6842</v>
      </c>
      <c r="J466" s="69">
        <v>0.23531131248173048</v>
      </c>
      <c r="K466" s="70">
        <v>1610</v>
      </c>
      <c r="L466" s="71">
        <v>0.23531131248173048</v>
      </c>
      <c r="M466" s="72">
        <v>1610</v>
      </c>
    </row>
    <row r="467" spans="1:13" ht="15" hidden="1" thickTop="1" thickBot="1" x14ac:dyDescent="0.35">
      <c r="A467" s="61">
        <v>229</v>
      </c>
      <c r="B467" s="62" t="s">
        <v>1247</v>
      </c>
      <c r="C467" s="63">
        <v>11360</v>
      </c>
      <c r="D467" s="64" t="s">
        <v>575</v>
      </c>
      <c r="E467" s="51" t="str">
        <f>IF(VLOOKUP(A467,'חישוב בזב'!$H$2:$K$188,4,FALSE)=FALSE,"No","Yes")</f>
        <v>No</v>
      </c>
      <c r="F467" s="65" t="s">
        <v>1253</v>
      </c>
      <c r="G467" s="66" t="s">
        <v>1254</v>
      </c>
      <c r="H467" s="67">
        <v>6842</v>
      </c>
      <c r="I467" s="68">
        <v>6842</v>
      </c>
      <c r="J467" s="69">
        <v>0.17421806489330605</v>
      </c>
      <c r="K467" s="70">
        <v>1192</v>
      </c>
      <c r="L467" s="71">
        <v>0.17421806489330605</v>
      </c>
      <c r="M467" s="72">
        <v>1192</v>
      </c>
    </row>
    <row r="468" spans="1:13" ht="15" hidden="1" thickTop="1" thickBot="1" x14ac:dyDescent="0.35">
      <c r="A468" s="61">
        <v>229</v>
      </c>
      <c r="B468" s="62" t="s">
        <v>1247</v>
      </c>
      <c r="C468" s="63">
        <v>11360</v>
      </c>
      <c r="D468" s="64" t="s">
        <v>546</v>
      </c>
      <c r="E468" s="51" t="str">
        <f>IF(VLOOKUP(A468,'חישוב בזב'!$H$2:$K$188,4,FALSE)=FALSE,"No","Yes")</f>
        <v>No</v>
      </c>
      <c r="F468" s="65" t="s">
        <v>1255</v>
      </c>
      <c r="G468" s="66"/>
      <c r="H468" s="67">
        <v>6842</v>
      </c>
      <c r="I468" s="68">
        <v>6842</v>
      </c>
      <c r="J468" s="69">
        <v>0.1483484361297866</v>
      </c>
      <c r="K468" s="70">
        <v>1015</v>
      </c>
      <c r="L468" s="71">
        <v>0.1483484361297866</v>
      </c>
      <c r="M468" s="72">
        <v>1014.9999999999999</v>
      </c>
    </row>
    <row r="469" spans="1:13" ht="15" hidden="1" thickTop="1" thickBot="1" x14ac:dyDescent="0.35">
      <c r="A469" s="61">
        <v>229</v>
      </c>
      <c r="B469" s="62" t="s">
        <v>1247</v>
      </c>
      <c r="C469" s="63">
        <v>11360</v>
      </c>
      <c r="D469" s="64" t="s">
        <v>567</v>
      </c>
      <c r="E469" s="51" t="str">
        <f>IF(VLOOKUP(A469,'חישוב בזב'!$H$2:$K$188,4,FALSE)=FALSE,"No","Yes")</f>
        <v>No</v>
      </c>
      <c r="F469" s="65" t="s">
        <v>1256</v>
      </c>
      <c r="G469" s="66"/>
      <c r="H469" s="67">
        <v>6842</v>
      </c>
      <c r="I469" s="68">
        <v>6842</v>
      </c>
      <c r="J469" s="69">
        <v>5.159310143232973E-2</v>
      </c>
      <c r="K469" s="70">
        <v>353</v>
      </c>
      <c r="L469" s="71">
        <v>5.159310143232973E-2</v>
      </c>
      <c r="M469" s="72">
        <v>353</v>
      </c>
    </row>
    <row r="470" spans="1:13" ht="15" hidden="1" thickTop="1" thickBot="1" x14ac:dyDescent="0.35">
      <c r="A470" s="61">
        <v>494</v>
      </c>
      <c r="B470" s="62" t="s">
        <v>1257</v>
      </c>
      <c r="C470" s="63">
        <v>11565</v>
      </c>
      <c r="D470" s="64" t="s">
        <v>817</v>
      </c>
      <c r="E470" s="51" t="str">
        <f>IF(VLOOKUP(A470,'חישוב בזב'!$H$2:$K$188,4,FALSE)=FALSE,"No","Yes")</f>
        <v>No</v>
      </c>
      <c r="F470" s="65" t="s">
        <v>1258</v>
      </c>
      <c r="G470" s="66"/>
      <c r="H470" s="67">
        <v>10264</v>
      </c>
      <c r="I470" s="68">
        <v>10264</v>
      </c>
      <c r="J470" s="69">
        <v>0.12188230709275136</v>
      </c>
      <c r="K470" s="70">
        <v>1251</v>
      </c>
      <c r="L470" s="71">
        <v>0.12188230709275136</v>
      </c>
      <c r="M470" s="72">
        <v>1251</v>
      </c>
    </row>
    <row r="471" spans="1:13" ht="15" hidden="1" thickTop="1" thickBot="1" x14ac:dyDescent="0.35">
      <c r="A471" s="61">
        <v>494</v>
      </c>
      <c r="B471" s="62" t="s">
        <v>1257</v>
      </c>
      <c r="C471" s="63">
        <v>11565</v>
      </c>
      <c r="D471" s="64" t="s">
        <v>596</v>
      </c>
      <c r="E471" s="51" t="str">
        <f>IF(VLOOKUP(A471,'חישוב בזב'!$H$2:$K$188,4,FALSE)=FALSE,"No","Yes")</f>
        <v>No</v>
      </c>
      <c r="F471" s="65" t="s">
        <v>1259</v>
      </c>
      <c r="G471" s="66"/>
      <c r="H471" s="67">
        <v>10264</v>
      </c>
      <c r="I471" s="68">
        <v>10264</v>
      </c>
      <c r="J471" s="69">
        <v>0.11993374902572097</v>
      </c>
      <c r="K471" s="70">
        <v>1231</v>
      </c>
      <c r="L471" s="71">
        <v>0.11993374902572097</v>
      </c>
      <c r="M471" s="72">
        <v>1231</v>
      </c>
    </row>
    <row r="472" spans="1:13" ht="15" hidden="1" thickTop="1" thickBot="1" x14ac:dyDescent="0.35">
      <c r="A472" s="61">
        <v>494</v>
      </c>
      <c r="B472" s="62" t="s">
        <v>1257</v>
      </c>
      <c r="C472" s="63">
        <v>11565</v>
      </c>
      <c r="D472" s="64" t="s">
        <v>636</v>
      </c>
      <c r="E472" s="51" t="str">
        <f>IF(VLOOKUP(A472,'חישוב בזב'!$H$2:$K$188,4,FALSE)=FALSE,"No","Yes")</f>
        <v>No</v>
      </c>
      <c r="F472" s="65" t="s">
        <v>1260</v>
      </c>
      <c r="G472" s="66"/>
      <c r="H472" s="67">
        <v>10264</v>
      </c>
      <c r="I472" s="68">
        <v>10264</v>
      </c>
      <c r="J472" s="69">
        <v>0.10911925175370225</v>
      </c>
      <c r="K472" s="70">
        <v>1120</v>
      </c>
      <c r="L472" s="71">
        <v>0.10911925175370225</v>
      </c>
      <c r="M472" s="72">
        <v>1120</v>
      </c>
    </row>
    <row r="473" spans="1:13" ht="15" hidden="1" thickTop="1" thickBot="1" x14ac:dyDescent="0.35">
      <c r="A473" s="61">
        <v>494</v>
      </c>
      <c r="B473" s="62" t="s">
        <v>1257</v>
      </c>
      <c r="C473" s="63">
        <v>11565</v>
      </c>
      <c r="D473" s="64" t="s">
        <v>604</v>
      </c>
      <c r="E473" s="51" t="str">
        <f>IF(VLOOKUP(A473,'חישוב בזב'!$H$2:$K$188,4,FALSE)=FALSE,"No","Yes")</f>
        <v>No</v>
      </c>
      <c r="F473" s="65" t="s">
        <v>1120</v>
      </c>
      <c r="G473" s="66"/>
      <c r="H473" s="67">
        <v>10264</v>
      </c>
      <c r="I473" s="68">
        <v>10264</v>
      </c>
      <c r="J473" s="69">
        <v>0.10064302416212004</v>
      </c>
      <c r="K473" s="70">
        <v>1033</v>
      </c>
      <c r="L473" s="71">
        <v>0.10064302416212004</v>
      </c>
      <c r="M473" s="72">
        <v>1033</v>
      </c>
    </row>
    <row r="474" spans="1:13" ht="15" hidden="1" thickTop="1" thickBot="1" x14ac:dyDescent="0.35">
      <c r="A474" s="61">
        <v>494</v>
      </c>
      <c r="B474" s="62" t="s">
        <v>1257</v>
      </c>
      <c r="C474" s="63">
        <v>11565</v>
      </c>
      <c r="D474" s="64" t="s">
        <v>548</v>
      </c>
      <c r="E474" s="51" t="str">
        <f>IF(VLOOKUP(A474,'חישוב בזב'!$H$2:$K$188,4,FALSE)=FALSE,"No","Yes")</f>
        <v>No</v>
      </c>
      <c r="F474" s="65" t="s">
        <v>1261</v>
      </c>
      <c r="G474" s="66"/>
      <c r="H474" s="67">
        <v>10264</v>
      </c>
      <c r="I474" s="68">
        <v>10264</v>
      </c>
      <c r="J474" s="69">
        <v>0.10025331254871395</v>
      </c>
      <c r="K474" s="70">
        <v>1029</v>
      </c>
      <c r="L474" s="71">
        <v>0.10025331254871395</v>
      </c>
      <c r="M474" s="72">
        <v>1029</v>
      </c>
    </row>
    <row r="475" spans="1:13" ht="15" hidden="1" thickTop="1" thickBot="1" x14ac:dyDescent="0.35">
      <c r="A475" s="61">
        <v>494</v>
      </c>
      <c r="B475" s="62" t="s">
        <v>1257</v>
      </c>
      <c r="C475" s="63">
        <v>11565</v>
      </c>
      <c r="D475" s="64" t="s">
        <v>820</v>
      </c>
      <c r="E475" s="51" t="str">
        <f>IF(VLOOKUP(A475,'חישוב בזב'!$H$2:$K$188,4,FALSE)=FALSE,"No","Yes")</f>
        <v>No</v>
      </c>
      <c r="F475" s="65" t="s">
        <v>1262</v>
      </c>
      <c r="G475" s="66"/>
      <c r="H475" s="67">
        <v>10264</v>
      </c>
      <c r="I475" s="68">
        <v>10264</v>
      </c>
      <c r="J475" s="69">
        <v>7.9403741231488703E-2</v>
      </c>
      <c r="K475" s="70">
        <v>815</v>
      </c>
      <c r="L475" s="71">
        <v>7.9403741231488703E-2</v>
      </c>
      <c r="M475" s="72">
        <v>815</v>
      </c>
    </row>
    <row r="476" spans="1:13" ht="15" hidden="1" thickTop="1" thickBot="1" x14ac:dyDescent="0.35">
      <c r="A476" s="61">
        <v>494</v>
      </c>
      <c r="B476" s="62" t="s">
        <v>1257</v>
      </c>
      <c r="C476" s="63">
        <v>11565</v>
      </c>
      <c r="D476" s="64" t="s">
        <v>503</v>
      </c>
      <c r="E476" s="51" t="str">
        <f>IF(VLOOKUP(A476,'חישוב בזב'!$H$2:$K$188,4,FALSE)=FALSE,"No","Yes")</f>
        <v>No</v>
      </c>
      <c r="F476" s="65" t="s">
        <v>1263</v>
      </c>
      <c r="G476" s="66"/>
      <c r="H476" s="67">
        <v>10264</v>
      </c>
      <c r="I476" s="68">
        <v>10264</v>
      </c>
      <c r="J476" s="69">
        <v>7.7455183164458305E-2</v>
      </c>
      <c r="K476" s="70">
        <v>795</v>
      </c>
      <c r="L476" s="71">
        <v>7.7455183164458305E-2</v>
      </c>
      <c r="M476" s="72">
        <v>795</v>
      </c>
    </row>
    <row r="477" spans="1:13" ht="15" hidden="1" thickTop="1" thickBot="1" x14ac:dyDescent="0.35">
      <c r="A477" s="61">
        <v>494</v>
      </c>
      <c r="B477" s="62" t="s">
        <v>1257</v>
      </c>
      <c r="C477" s="63">
        <v>11565</v>
      </c>
      <c r="D477" s="64" t="s">
        <v>501</v>
      </c>
      <c r="E477" s="51" t="str">
        <f>IF(VLOOKUP(A477,'חישוב בזב'!$H$2:$K$188,4,FALSE)=FALSE,"No","Yes")</f>
        <v>No</v>
      </c>
      <c r="F477" s="65" t="s">
        <v>536</v>
      </c>
      <c r="G477" s="66"/>
      <c r="H477" s="67">
        <v>10264</v>
      </c>
      <c r="I477" s="68">
        <v>10264</v>
      </c>
      <c r="J477" s="69">
        <v>6.2256430241621204E-2</v>
      </c>
      <c r="K477" s="70">
        <v>639</v>
      </c>
      <c r="L477" s="71">
        <v>6.2256430241621204E-2</v>
      </c>
      <c r="M477" s="72">
        <v>639</v>
      </c>
    </row>
    <row r="478" spans="1:13" ht="15" hidden="1" thickTop="1" thickBot="1" x14ac:dyDescent="0.35">
      <c r="A478" s="61">
        <v>494</v>
      </c>
      <c r="B478" s="62" t="s">
        <v>1257</v>
      </c>
      <c r="C478" s="63">
        <v>11565</v>
      </c>
      <c r="D478" s="64" t="s">
        <v>525</v>
      </c>
      <c r="E478" s="51" t="str">
        <f>IF(VLOOKUP(A478,'חישוב בזב'!$H$2:$K$188,4,FALSE)=FALSE,"No","Yes")</f>
        <v>No</v>
      </c>
      <c r="F478" s="65" t="s">
        <v>1264</v>
      </c>
      <c r="G478" s="66"/>
      <c r="H478" s="67">
        <v>10264</v>
      </c>
      <c r="I478" s="68">
        <v>10264</v>
      </c>
      <c r="J478" s="69">
        <v>6.1184723304754482E-2</v>
      </c>
      <c r="K478" s="70">
        <v>628</v>
      </c>
      <c r="L478" s="71">
        <v>6.1184723304754482E-2</v>
      </c>
      <c r="M478" s="72">
        <v>628</v>
      </c>
    </row>
    <row r="479" spans="1:13" ht="15" hidden="1" thickTop="1" thickBot="1" x14ac:dyDescent="0.35">
      <c r="A479" s="61">
        <v>494</v>
      </c>
      <c r="B479" s="62" t="s">
        <v>1257</v>
      </c>
      <c r="C479" s="63">
        <v>11565</v>
      </c>
      <c r="D479" s="64" t="s">
        <v>498</v>
      </c>
      <c r="E479" s="51" t="str">
        <f>IF(VLOOKUP(A479,'חישוב בזב'!$H$2:$K$188,4,FALSE)=FALSE,"No","Yes")</f>
        <v>No</v>
      </c>
      <c r="F479" s="65" t="s">
        <v>1265</v>
      </c>
      <c r="G479" s="66"/>
      <c r="H479" s="67">
        <v>10264</v>
      </c>
      <c r="I479" s="68">
        <v>10264</v>
      </c>
      <c r="J479" s="69">
        <v>6.0989867498051444E-2</v>
      </c>
      <c r="K479" s="70">
        <v>626</v>
      </c>
      <c r="L479" s="71">
        <v>6.0989867498051444E-2</v>
      </c>
      <c r="M479" s="72">
        <v>626</v>
      </c>
    </row>
    <row r="480" spans="1:13" ht="15" hidden="1" thickTop="1" thickBot="1" x14ac:dyDescent="0.35">
      <c r="A480" s="61">
        <v>494</v>
      </c>
      <c r="B480" s="62" t="s">
        <v>1257</v>
      </c>
      <c r="C480" s="63">
        <v>11565</v>
      </c>
      <c r="D480" s="64" t="s">
        <v>583</v>
      </c>
      <c r="E480" s="51" t="str">
        <f>IF(VLOOKUP(A480,'חישוב בזב'!$H$2:$K$188,4,FALSE)=FALSE,"No","Yes")</f>
        <v>No</v>
      </c>
      <c r="F480" s="65" t="s">
        <v>1266</v>
      </c>
      <c r="G480" s="66"/>
      <c r="H480" s="67">
        <v>10264</v>
      </c>
      <c r="I480" s="68">
        <v>10264</v>
      </c>
      <c r="J480" s="69">
        <v>5.7579890880748247E-2</v>
      </c>
      <c r="K480" s="70">
        <v>591</v>
      </c>
      <c r="L480" s="71">
        <v>5.7579890880748247E-2</v>
      </c>
      <c r="M480" s="72">
        <v>591</v>
      </c>
    </row>
    <row r="481" spans="1:13" ht="15" hidden="1" thickTop="1" thickBot="1" x14ac:dyDescent="0.35">
      <c r="A481" s="61">
        <v>494</v>
      </c>
      <c r="B481" s="62" t="s">
        <v>1257</v>
      </c>
      <c r="C481" s="63">
        <v>11565</v>
      </c>
      <c r="D481" s="64" t="s">
        <v>1267</v>
      </c>
      <c r="E481" s="51" t="str">
        <f>IF(VLOOKUP(A481,'חישוב בזב'!$H$2:$K$188,4,FALSE)=FALSE,"No","Yes")</f>
        <v>No</v>
      </c>
      <c r="F481" s="65" t="s">
        <v>1268</v>
      </c>
      <c r="G481" s="66"/>
      <c r="H481" s="67">
        <v>10264</v>
      </c>
      <c r="I481" s="68">
        <v>10264</v>
      </c>
      <c r="J481" s="69">
        <v>4.6083398285268903E-2</v>
      </c>
      <c r="K481" s="70">
        <v>473</v>
      </c>
      <c r="L481" s="71">
        <v>4.6083398285268903E-2</v>
      </c>
      <c r="M481" s="72">
        <v>473</v>
      </c>
    </row>
    <row r="482" spans="1:13" ht="15" hidden="1" thickTop="1" thickBot="1" x14ac:dyDescent="0.35">
      <c r="A482" s="61">
        <v>494</v>
      </c>
      <c r="B482" s="62" t="s">
        <v>1257</v>
      </c>
      <c r="C482" s="63">
        <v>11565</v>
      </c>
      <c r="D482" s="64" t="s">
        <v>1269</v>
      </c>
      <c r="E482" s="51" t="str">
        <f>IF(VLOOKUP(A482,'חישוב בזב'!$H$2:$K$188,4,FALSE)=FALSE,"No","Yes")</f>
        <v>No</v>
      </c>
      <c r="F482" s="65" t="s">
        <v>1270</v>
      </c>
      <c r="G482" s="66" t="s">
        <v>1271</v>
      </c>
      <c r="H482" s="67">
        <v>10264</v>
      </c>
      <c r="I482" s="68">
        <v>10264</v>
      </c>
      <c r="J482" s="69">
        <v>2.9228371005455963E-3</v>
      </c>
      <c r="K482" s="70">
        <v>30</v>
      </c>
      <c r="L482" s="71">
        <v>2.9228371005455963E-3</v>
      </c>
      <c r="M482" s="72">
        <v>30</v>
      </c>
    </row>
    <row r="483" spans="1:13" ht="15" hidden="1" thickTop="1" thickBot="1" x14ac:dyDescent="0.35">
      <c r="A483" s="61">
        <v>494</v>
      </c>
      <c r="B483" s="62" t="s">
        <v>1257</v>
      </c>
      <c r="C483" s="63">
        <v>11565</v>
      </c>
      <c r="D483" s="64" t="s">
        <v>823</v>
      </c>
      <c r="E483" s="51" t="str">
        <f>IF(VLOOKUP(A483,'חישוב בזב'!$H$2:$K$188,4,FALSE)=FALSE,"No","Yes")</f>
        <v>No</v>
      </c>
      <c r="F483" s="65" t="s">
        <v>1272</v>
      </c>
      <c r="G483" s="66" t="s">
        <v>1273</v>
      </c>
      <c r="H483" s="67">
        <v>10264</v>
      </c>
      <c r="I483" s="68">
        <v>10264</v>
      </c>
      <c r="J483" s="69">
        <v>2.9228371005455964E-4</v>
      </c>
      <c r="K483" s="70">
        <v>3</v>
      </c>
      <c r="L483" s="71">
        <v>2.9228371005455964E-4</v>
      </c>
      <c r="M483" s="72">
        <v>3</v>
      </c>
    </row>
    <row r="484" spans="1:13" ht="15" hidden="1" thickTop="1" thickBot="1" x14ac:dyDescent="0.35">
      <c r="A484" s="61">
        <v>489</v>
      </c>
      <c r="B484" s="62" t="s">
        <v>1274</v>
      </c>
      <c r="C484" s="63">
        <v>6067</v>
      </c>
      <c r="D484" s="64" t="s">
        <v>922</v>
      </c>
      <c r="E484" s="51" t="str">
        <f>IF(VLOOKUP(A484,'חישוב בזב'!$H$2:$K$188,4,FALSE)=FALSE,"No","Yes")</f>
        <v>No</v>
      </c>
      <c r="F484" s="65" t="s">
        <v>1275</v>
      </c>
      <c r="G484" s="66"/>
      <c r="H484" s="67">
        <v>4710</v>
      </c>
      <c r="I484" s="68">
        <v>4710</v>
      </c>
      <c r="J484" s="69">
        <v>0.14904458598726114</v>
      </c>
      <c r="K484" s="70">
        <v>702</v>
      </c>
      <c r="L484" s="71">
        <v>0.14904458598726114</v>
      </c>
      <c r="M484" s="72">
        <v>702</v>
      </c>
    </row>
    <row r="485" spans="1:13" ht="15" hidden="1" thickTop="1" thickBot="1" x14ac:dyDescent="0.35">
      <c r="A485" s="61">
        <v>489</v>
      </c>
      <c r="B485" s="62" t="s">
        <v>1274</v>
      </c>
      <c r="C485" s="63">
        <v>6067</v>
      </c>
      <c r="D485" s="64" t="s">
        <v>1035</v>
      </c>
      <c r="E485" s="51" t="str">
        <f>IF(VLOOKUP(A485,'חישוב בזב'!$H$2:$K$188,4,FALSE)=FALSE,"No","Yes")</f>
        <v>No</v>
      </c>
      <c r="F485" s="65" t="s">
        <v>1276</v>
      </c>
      <c r="G485" s="66"/>
      <c r="H485" s="67">
        <v>4710</v>
      </c>
      <c r="I485" s="68">
        <v>4710</v>
      </c>
      <c r="J485" s="69">
        <v>0.14437367303609341</v>
      </c>
      <c r="K485" s="70">
        <v>680</v>
      </c>
      <c r="L485" s="71">
        <v>0.14437367303609341</v>
      </c>
      <c r="M485" s="72">
        <v>680</v>
      </c>
    </row>
    <row r="486" spans="1:13" ht="15" hidden="1" thickTop="1" thickBot="1" x14ac:dyDescent="0.35">
      <c r="A486" s="61">
        <v>489</v>
      </c>
      <c r="B486" s="62" t="s">
        <v>1274</v>
      </c>
      <c r="C486" s="63">
        <v>6067</v>
      </c>
      <c r="D486" s="64" t="s">
        <v>533</v>
      </c>
      <c r="E486" s="51" t="str">
        <f>IF(VLOOKUP(A486,'חישוב בזב'!$H$2:$K$188,4,FALSE)=FALSE,"No","Yes")</f>
        <v>No</v>
      </c>
      <c r="F486" s="65" t="s">
        <v>1105</v>
      </c>
      <c r="G486" s="66"/>
      <c r="H486" s="67">
        <v>4710</v>
      </c>
      <c r="I486" s="68">
        <v>4710</v>
      </c>
      <c r="J486" s="69">
        <v>0.13885350318471337</v>
      </c>
      <c r="K486" s="70">
        <v>654</v>
      </c>
      <c r="L486" s="71">
        <v>0.13885350318471337</v>
      </c>
      <c r="M486" s="72">
        <v>654</v>
      </c>
    </row>
    <row r="487" spans="1:13" ht="15" hidden="1" thickTop="1" thickBot="1" x14ac:dyDescent="0.35">
      <c r="A487" s="61">
        <v>489</v>
      </c>
      <c r="B487" s="62" t="s">
        <v>1274</v>
      </c>
      <c r="C487" s="63">
        <v>6067</v>
      </c>
      <c r="D487" s="64" t="s">
        <v>1277</v>
      </c>
      <c r="E487" s="51" t="str">
        <f>IF(VLOOKUP(A487,'חישוב בזב'!$H$2:$K$188,4,FALSE)=FALSE,"No","Yes")</f>
        <v>No</v>
      </c>
      <c r="F487" s="65" t="s">
        <v>1112</v>
      </c>
      <c r="G487" s="66"/>
      <c r="H487" s="67">
        <v>4710</v>
      </c>
      <c r="I487" s="68">
        <v>4710</v>
      </c>
      <c r="J487" s="69">
        <v>0.13736730360934182</v>
      </c>
      <c r="K487" s="70">
        <v>647</v>
      </c>
      <c r="L487" s="71">
        <v>0.13736730360934182</v>
      </c>
      <c r="M487" s="72">
        <v>647</v>
      </c>
    </row>
    <row r="488" spans="1:13" ht="15" hidden="1" thickTop="1" thickBot="1" x14ac:dyDescent="0.35">
      <c r="A488" s="61">
        <v>489</v>
      </c>
      <c r="B488" s="62" t="s">
        <v>1274</v>
      </c>
      <c r="C488" s="63">
        <v>6067</v>
      </c>
      <c r="D488" s="64" t="s">
        <v>746</v>
      </c>
      <c r="E488" s="51" t="str">
        <f>IF(VLOOKUP(A488,'חישוב בזב'!$H$2:$K$188,4,FALSE)=FALSE,"No","Yes")</f>
        <v>No</v>
      </c>
      <c r="F488" s="65" t="s">
        <v>1278</v>
      </c>
      <c r="G488" s="66" t="s">
        <v>1279</v>
      </c>
      <c r="H488" s="67">
        <v>4710</v>
      </c>
      <c r="I488" s="68">
        <v>4710</v>
      </c>
      <c r="J488" s="69">
        <v>0.11974522292993631</v>
      </c>
      <c r="K488" s="70">
        <v>564</v>
      </c>
      <c r="L488" s="71">
        <v>0.11974522292993631</v>
      </c>
      <c r="M488" s="72">
        <v>564</v>
      </c>
    </row>
    <row r="489" spans="1:13" ht="15" hidden="1" thickTop="1" thickBot="1" x14ac:dyDescent="0.35">
      <c r="A489" s="61">
        <v>489</v>
      </c>
      <c r="B489" s="62" t="s">
        <v>1274</v>
      </c>
      <c r="C489" s="63">
        <v>6067</v>
      </c>
      <c r="D489" s="64" t="s">
        <v>525</v>
      </c>
      <c r="E489" s="51" t="str">
        <f>IF(VLOOKUP(A489,'חישוב בזב'!$H$2:$K$188,4,FALSE)=FALSE,"No","Yes")</f>
        <v>No</v>
      </c>
      <c r="F489" s="65" t="s">
        <v>1280</v>
      </c>
      <c r="G489" s="66"/>
      <c r="H489" s="67">
        <v>4710</v>
      </c>
      <c r="I489" s="68">
        <v>4710</v>
      </c>
      <c r="J489" s="69">
        <v>0.10658174097664544</v>
      </c>
      <c r="K489" s="70">
        <v>502</v>
      </c>
      <c r="L489" s="71">
        <v>0.10658174097664544</v>
      </c>
      <c r="M489" s="72">
        <v>502</v>
      </c>
    </row>
    <row r="490" spans="1:13" ht="15" hidden="1" thickTop="1" thickBot="1" x14ac:dyDescent="0.35">
      <c r="A490" s="61">
        <v>489</v>
      </c>
      <c r="B490" s="62" t="s">
        <v>1274</v>
      </c>
      <c r="C490" s="63">
        <v>6067</v>
      </c>
      <c r="D490" s="64" t="s">
        <v>665</v>
      </c>
      <c r="E490" s="51" t="str">
        <f>IF(VLOOKUP(A490,'חישוב בזב'!$H$2:$K$188,4,FALSE)=FALSE,"No","Yes")</f>
        <v>No</v>
      </c>
      <c r="F490" s="65" t="s">
        <v>1281</v>
      </c>
      <c r="G490" s="66" t="s">
        <v>1282</v>
      </c>
      <c r="H490" s="67">
        <v>4710</v>
      </c>
      <c r="I490" s="68">
        <v>4710</v>
      </c>
      <c r="J490" s="69">
        <v>7.7707006369426748E-2</v>
      </c>
      <c r="K490" s="70">
        <v>366</v>
      </c>
      <c r="L490" s="71">
        <v>7.7707006369426748E-2</v>
      </c>
      <c r="M490" s="72">
        <v>366</v>
      </c>
    </row>
    <row r="491" spans="1:13" ht="15" hidden="1" thickTop="1" thickBot="1" x14ac:dyDescent="0.35">
      <c r="A491" s="61">
        <v>489</v>
      </c>
      <c r="B491" s="62" t="s">
        <v>1274</v>
      </c>
      <c r="C491" s="63">
        <v>6067</v>
      </c>
      <c r="D491" s="64" t="s">
        <v>579</v>
      </c>
      <c r="E491" s="51" t="str">
        <f>IF(VLOOKUP(A491,'חישוב בזב'!$H$2:$K$188,4,FALSE)=FALSE,"No","Yes")</f>
        <v>No</v>
      </c>
      <c r="F491" s="65" t="s">
        <v>1283</v>
      </c>
      <c r="G491" s="66"/>
      <c r="H491" s="67">
        <v>4710</v>
      </c>
      <c r="I491" s="68">
        <v>4710</v>
      </c>
      <c r="J491" s="69">
        <v>6.9426751592356686E-2</v>
      </c>
      <c r="K491" s="70">
        <v>327</v>
      </c>
      <c r="L491" s="71">
        <v>6.9426751592356686E-2</v>
      </c>
      <c r="M491" s="72">
        <v>327</v>
      </c>
    </row>
    <row r="492" spans="1:13" ht="15" hidden="1" thickTop="1" thickBot="1" x14ac:dyDescent="0.35">
      <c r="A492" s="61">
        <v>489</v>
      </c>
      <c r="B492" s="62" t="s">
        <v>1274</v>
      </c>
      <c r="C492" s="63">
        <v>6067</v>
      </c>
      <c r="D492" s="64" t="s">
        <v>679</v>
      </c>
      <c r="E492" s="51" t="str">
        <f>IF(VLOOKUP(A492,'חישוב בזב'!$H$2:$K$188,4,FALSE)=FALSE,"No","Yes")</f>
        <v>No</v>
      </c>
      <c r="F492" s="65" t="s">
        <v>1284</v>
      </c>
      <c r="G492" s="66" t="s">
        <v>1285</v>
      </c>
      <c r="H492" s="67">
        <v>4710</v>
      </c>
      <c r="I492" s="68">
        <v>4710</v>
      </c>
      <c r="J492" s="69">
        <v>2.7176220806794056E-2</v>
      </c>
      <c r="K492" s="70">
        <v>128</v>
      </c>
      <c r="L492" s="71">
        <v>2.7176220806794056E-2</v>
      </c>
      <c r="M492" s="72">
        <v>128</v>
      </c>
    </row>
    <row r="493" spans="1:13" ht="15" hidden="1" thickTop="1" thickBot="1" x14ac:dyDescent="0.35">
      <c r="A493" s="61">
        <v>489</v>
      </c>
      <c r="B493" s="62" t="s">
        <v>1274</v>
      </c>
      <c r="C493" s="63">
        <v>6067</v>
      </c>
      <c r="D493" s="64" t="s">
        <v>583</v>
      </c>
      <c r="E493" s="51" t="str">
        <f>IF(VLOOKUP(A493,'חישוב בזב'!$H$2:$K$188,4,FALSE)=FALSE,"No","Yes")</f>
        <v>No</v>
      </c>
      <c r="F493" s="65" t="s">
        <v>1286</v>
      </c>
      <c r="G493" s="66"/>
      <c r="H493" s="67">
        <v>4710</v>
      </c>
      <c r="I493" s="68">
        <v>4710</v>
      </c>
      <c r="J493" s="69">
        <v>1.5711252653927813E-2</v>
      </c>
      <c r="K493" s="70">
        <v>74</v>
      </c>
      <c r="L493" s="71">
        <v>1.5711252653927813E-2</v>
      </c>
      <c r="M493" s="72">
        <v>74</v>
      </c>
    </row>
    <row r="494" spans="1:13" ht="15" hidden="1" thickTop="1" thickBot="1" x14ac:dyDescent="0.35">
      <c r="A494" s="61">
        <v>489</v>
      </c>
      <c r="B494" s="62" t="s">
        <v>1274</v>
      </c>
      <c r="C494" s="63">
        <v>6067</v>
      </c>
      <c r="D494" s="64" t="s">
        <v>562</v>
      </c>
      <c r="E494" s="51" t="str">
        <f>IF(VLOOKUP(A494,'חישוב בזב'!$H$2:$K$188,4,FALSE)=FALSE,"No","Yes")</f>
        <v>No</v>
      </c>
      <c r="F494" s="65" t="s">
        <v>874</v>
      </c>
      <c r="G494" s="66" t="s">
        <v>1287</v>
      </c>
      <c r="H494" s="67">
        <v>4710</v>
      </c>
      <c r="I494" s="68">
        <v>4710</v>
      </c>
      <c r="J494" s="69">
        <v>1.019108280254777E-2</v>
      </c>
      <c r="K494" s="70">
        <v>48</v>
      </c>
      <c r="L494" s="71">
        <v>1.019108280254777E-2</v>
      </c>
      <c r="M494" s="72">
        <v>48</v>
      </c>
    </row>
    <row r="495" spans="1:13" ht="15" hidden="1" thickTop="1" thickBot="1" x14ac:dyDescent="0.35">
      <c r="A495" s="61">
        <v>489</v>
      </c>
      <c r="B495" s="62" t="s">
        <v>1274</v>
      </c>
      <c r="C495" s="63">
        <v>6067</v>
      </c>
      <c r="D495" s="64" t="s">
        <v>522</v>
      </c>
      <c r="E495" s="51" t="str">
        <f>IF(VLOOKUP(A495,'חישוב בזב'!$H$2:$K$188,4,FALSE)=FALSE,"No","Yes")</f>
        <v>No</v>
      </c>
      <c r="F495" s="65" t="s">
        <v>1288</v>
      </c>
      <c r="G495" s="66" t="s">
        <v>1289</v>
      </c>
      <c r="H495" s="67">
        <v>4710</v>
      </c>
      <c r="I495" s="68">
        <v>4710</v>
      </c>
      <c r="J495" s="69">
        <v>1.910828025477707E-3</v>
      </c>
      <c r="K495" s="70">
        <v>9</v>
      </c>
      <c r="L495" s="71">
        <v>1.910828025477707E-3</v>
      </c>
      <c r="M495" s="72">
        <v>9</v>
      </c>
    </row>
    <row r="496" spans="1:13" ht="15" hidden="1" thickTop="1" thickBot="1" x14ac:dyDescent="0.35">
      <c r="A496" s="61">
        <v>489</v>
      </c>
      <c r="B496" s="62" t="s">
        <v>1274</v>
      </c>
      <c r="C496" s="63">
        <v>6067</v>
      </c>
      <c r="D496" s="64" t="s">
        <v>1290</v>
      </c>
      <c r="E496" s="51" t="str">
        <f>IF(VLOOKUP(A496,'חישוב בזב'!$H$2:$K$188,4,FALSE)=FALSE,"No","Yes")</f>
        <v>No</v>
      </c>
      <c r="F496" s="65" t="s">
        <v>1291</v>
      </c>
      <c r="G496" s="66" t="s">
        <v>1292</v>
      </c>
      <c r="H496" s="67">
        <v>4710</v>
      </c>
      <c r="I496" s="68">
        <v>4710</v>
      </c>
      <c r="J496" s="69">
        <v>1.910828025477707E-3</v>
      </c>
      <c r="K496" s="70">
        <v>9</v>
      </c>
      <c r="L496" s="71">
        <v>1.910828025477707E-3</v>
      </c>
      <c r="M496" s="72">
        <v>9</v>
      </c>
    </row>
    <row r="497" spans="1:13" ht="15" hidden="1" thickTop="1" thickBot="1" x14ac:dyDescent="0.35">
      <c r="A497" s="61">
        <v>490</v>
      </c>
      <c r="B497" s="62" t="s">
        <v>1293</v>
      </c>
      <c r="C497" s="63">
        <v>7105</v>
      </c>
      <c r="D497" s="64" t="s">
        <v>1294</v>
      </c>
      <c r="E497" s="51" t="str">
        <f>IF(VLOOKUP(A497,'חישוב בזב'!$H$2:$K$188,4,FALSE)=FALSE,"No","Yes")</f>
        <v>No</v>
      </c>
      <c r="F497" s="65" t="s">
        <v>1295</v>
      </c>
      <c r="G497" s="66" t="s">
        <v>1296</v>
      </c>
      <c r="H497" s="67">
        <v>6283</v>
      </c>
      <c r="I497" s="68">
        <v>6283</v>
      </c>
      <c r="J497" s="69">
        <v>0.19974534458061435</v>
      </c>
      <c r="K497" s="70">
        <v>1255</v>
      </c>
      <c r="L497" s="71">
        <v>0.19974534458061435</v>
      </c>
      <c r="M497" s="72">
        <v>1255</v>
      </c>
    </row>
    <row r="498" spans="1:13" ht="15" hidden="1" thickTop="1" thickBot="1" x14ac:dyDescent="0.35">
      <c r="A498" s="61">
        <v>490</v>
      </c>
      <c r="B498" s="62" t="s">
        <v>1293</v>
      </c>
      <c r="C498" s="63">
        <v>7105</v>
      </c>
      <c r="D498" s="64" t="s">
        <v>506</v>
      </c>
      <c r="E498" s="51" t="str">
        <f>IF(VLOOKUP(A498,'חישוב בזב'!$H$2:$K$188,4,FALSE)=FALSE,"No","Yes")</f>
        <v>No</v>
      </c>
      <c r="F498" s="65" t="s">
        <v>1297</v>
      </c>
      <c r="G498" s="66" t="s">
        <v>1298</v>
      </c>
      <c r="H498" s="67">
        <v>6283</v>
      </c>
      <c r="I498" s="68">
        <v>6283</v>
      </c>
      <c r="J498" s="69">
        <v>0.13703644755689956</v>
      </c>
      <c r="K498" s="70">
        <v>861</v>
      </c>
      <c r="L498" s="71">
        <v>0.13703644755689956</v>
      </c>
      <c r="M498" s="72">
        <v>860.99999999999989</v>
      </c>
    </row>
    <row r="499" spans="1:13" ht="15" hidden="1" thickTop="1" thickBot="1" x14ac:dyDescent="0.35">
      <c r="A499" s="61">
        <v>490</v>
      </c>
      <c r="B499" s="62" t="s">
        <v>1293</v>
      </c>
      <c r="C499" s="63">
        <v>7105</v>
      </c>
      <c r="D499" s="64" t="s">
        <v>520</v>
      </c>
      <c r="E499" s="51" t="str">
        <f>IF(VLOOKUP(A499,'חישוב בזב'!$H$2:$K$188,4,FALSE)=FALSE,"No","Yes")</f>
        <v>No</v>
      </c>
      <c r="F499" s="65" t="s">
        <v>1299</v>
      </c>
      <c r="G499" s="66"/>
      <c r="H499" s="67">
        <v>6283</v>
      </c>
      <c r="I499" s="68">
        <v>6283</v>
      </c>
      <c r="J499" s="69">
        <v>0.12748686932993794</v>
      </c>
      <c r="K499" s="70">
        <v>801</v>
      </c>
      <c r="L499" s="71">
        <v>0.12748686932993794</v>
      </c>
      <c r="M499" s="72">
        <v>801.00000000000011</v>
      </c>
    </row>
    <row r="500" spans="1:13" ht="15" hidden="1" thickTop="1" thickBot="1" x14ac:dyDescent="0.35">
      <c r="A500" s="61">
        <v>490</v>
      </c>
      <c r="B500" s="62" t="s">
        <v>1293</v>
      </c>
      <c r="C500" s="63">
        <v>7105</v>
      </c>
      <c r="D500" s="64" t="s">
        <v>1300</v>
      </c>
      <c r="E500" s="51" t="str">
        <f>IF(VLOOKUP(A500,'חישוב בזב'!$H$2:$K$188,4,FALSE)=FALSE,"No","Yes")</f>
        <v>No</v>
      </c>
      <c r="F500" s="65" t="s">
        <v>1301</v>
      </c>
      <c r="G500" s="66" t="s">
        <v>1302</v>
      </c>
      <c r="H500" s="67">
        <v>6283</v>
      </c>
      <c r="I500" s="68">
        <v>6283</v>
      </c>
      <c r="J500" s="69">
        <v>0.10584115868215821</v>
      </c>
      <c r="K500" s="70">
        <v>665</v>
      </c>
      <c r="L500" s="71">
        <v>0.10584115868215821</v>
      </c>
      <c r="M500" s="72">
        <v>665</v>
      </c>
    </row>
    <row r="501" spans="1:13" ht="15" hidden="1" thickTop="1" thickBot="1" x14ac:dyDescent="0.35">
      <c r="A501" s="61">
        <v>490</v>
      </c>
      <c r="B501" s="62" t="s">
        <v>1293</v>
      </c>
      <c r="C501" s="63">
        <v>7105</v>
      </c>
      <c r="D501" s="64" t="s">
        <v>514</v>
      </c>
      <c r="E501" s="51" t="str">
        <f>IF(VLOOKUP(A501,'חישוב בזב'!$H$2:$K$188,4,FALSE)=FALSE,"No","Yes")</f>
        <v>No</v>
      </c>
      <c r="F501" s="65" t="s">
        <v>1303</v>
      </c>
      <c r="G501" s="66" t="s">
        <v>1304</v>
      </c>
      <c r="H501" s="67">
        <v>6283</v>
      </c>
      <c r="I501" s="68">
        <v>6283</v>
      </c>
      <c r="J501" s="69">
        <v>0.1023396466656056</v>
      </c>
      <c r="K501" s="70">
        <v>643</v>
      </c>
      <c r="L501" s="71">
        <v>0.1023396466656056</v>
      </c>
      <c r="M501" s="72">
        <v>643</v>
      </c>
    </row>
    <row r="502" spans="1:13" ht="15" hidden="1" thickTop="1" thickBot="1" x14ac:dyDescent="0.35">
      <c r="A502" s="61">
        <v>490</v>
      </c>
      <c r="B502" s="62" t="s">
        <v>1293</v>
      </c>
      <c r="C502" s="63">
        <v>7105</v>
      </c>
      <c r="D502" s="64" t="s">
        <v>583</v>
      </c>
      <c r="E502" s="51" t="str">
        <f>IF(VLOOKUP(A502,'חישוב בזב'!$H$2:$K$188,4,FALSE)=FALSE,"No","Yes")</f>
        <v>No</v>
      </c>
      <c r="F502" s="65" t="s">
        <v>1305</v>
      </c>
      <c r="G502" s="66" t="s">
        <v>1306</v>
      </c>
      <c r="H502" s="67">
        <v>6283</v>
      </c>
      <c r="I502" s="68">
        <v>6283</v>
      </c>
      <c r="J502" s="69">
        <v>7.2099315613560408E-2</v>
      </c>
      <c r="K502" s="70">
        <v>453</v>
      </c>
      <c r="L502" s="71">
        <v>7.2099315613560408E-2</v>
      </c>
      <c r="M502" s="72">
        <v>453.00000000000006</v>
      </c>
    </row>
    <row r="503" spans="1:13" ht="15" hidden="1" thickTop="1" thickBot="1" x14ac:dyDescent="0.35">
      <c r="A503" s="61">
        <v>490</v>
      </c>
      <c r="B503" s="62" t="s">
        <v>1293</v>
      </c>
      <c r="C503" s="63">
        <v>7105</v>
      </c>
      <c r="D503" s="64" t="s">
        <v>498</v>
      </c>
      <c r="E503" s="51" t="str">
        <f>IF(VLOOKUP(A503,'חישוב בזב'!$H$2:$K$188,4,FALSE)=FALSE,"No","Yes")</f>
        <v>No</v>
      </c>
      <c r="F503" s="65" t="s">
        <v>1307</v>
      </c>
      <c r="G503" s="66" t="s">
        <v>1308</v>
      </c>
      <c r="H503" s="67">
        <v>6283</v>
      </c>
      <c r="I503" s="68">
        <v>6283</v>
      </c>
      <c r="J503" s="69">
        <v>7.114435779086424E-2</v>
      </c>
      <c r="K503" s="70">
        <v>447</v>
      </c>
      <c r="L503" s="71">
        <v>7.114435779086424E-2</v>
      </c>
      <c r="M503" s="72">
        <v>447</v>
      </c>
    </row>
    <row r="504" spans="1:13" ht="15" hidden="1" thickTop="1" thickBot="1" x14ac:dyDescent="0.35">
      <c r="A504" s="61">
        <v>490</v>
      </c>
      <c r="B504" s="62" t="s">
        <v>1293</v>
      </c>
      <c r="C504" s="63">
        <v>7105</v>
      </c>
      <c r="D504" s="64" t="s">
        <v>636</v>
      </c>
      <c r="E504" s="51" t="str">
        <f>IF(VLOOKUP(A504,'חישוב בזב'!$H$2:$K$188,4,FALSE)=FALSE,"No","Yes")</f>
        <v>No</v>
      </c>
      <c r="F504" s="65" t="s">
        <v>1309</v>
      </c>
      <c r="G504" s="66" t="s">
        <v>1310</v>
      </c>
      <c r="H504" s="67">
        <v>6283</v>
      </c>
      <c r="I504" s="68">
        <v>6283</v>
      </c>
      <c r="J504" s="69">
        <v>6.8438643959891771E-2</v>
      </c>
      <c r="K504" s="70">
        <v>430</v>
      </c>
      <c r="L504" s="71">
        <v>6.8438643959891771E-2</v>
      </c>
      <c r="M504" s="72">
        <v>430</v>
      </c>
    </row>
    <row r="505" spans="1:13" ht="15" hidden="1" thickTop="1" thickBot="1" x14ac:dyDescent="0.35">
      <c r="A505" s="61">
        <v>490</v>
      </c>
      <c r="B505" s="62" t="s">
        <v>1293</v>
      </c>
      <c r="C505" s="63">
        <v>7105</v>
      </c>
      <c r="D505" s="64" t="s">
        <v>501</v>
      </c>
      <c r="E505" s="51" t="str">
        <f>IF(VLOOKUP(A505,'חישוב בזב'!$H$2:$K$188,4,FALSE)=FALSE,"No","Yes")</f>
        <v>No</v>
      </c>
      <c r="F505" s="65" t="s">
        <v>1108</v>
      </c>
      <c r="G505" s="66" t="s">
        <v>1311</v>
      </c>
      <c r="H505" s="67">
        <v>6283</v>
      </c>
      <c r="I505" s="68">
        <v>6283</v>
      </c>
      <c r="J505" s="69">
        <v>6.4618812669107115E-2</v>
      </c>
      <c r="K505" s="70">
        <v>406</v>
      </c>
      <c r="L505" s="71">
        <v>6.4618812669107115E-2</v>
      </c>
      <c r="M505" s="72">
        <v>406</v>
      </c>
    </row>
    <row r="506" spans="1:13" ht="15" hidden="1" thickTop="1" thickBot="1" x14ac:dyDescent="0.35">
      <c r="A506" s="61">
        <v>490</v>
      </c>
      <c r="B506" s="62" t="s">
        <v>1293</v>
      </c>
      <c r="C506" s="63">
        <v>7105</v>
      </c>
      <c r="D506" s="64" t="s">
        <v>1066</v>
      </c>
      <c r="E506" s="51" t="str">
        <f>IF(VLOOKUP(A506,'חישוב בזב'!$H$2:$K$188,4,FALSE)=FALSE,"No","Yes")</f>
        <v>No</v>
      </c>
      <c r="F506" s="65" t="s">
        <v>661</v>
      </c>
      <c r="G506" s="66"/>
      <c r="H506" s="67">
        <v>6283</v>
      </c>
      <c r="I506" s="68">
        <v>6283</v>
      </c>
      <c r="J506" s="69">
        <v>5.1249403151360812E-2</v>
      </c>
      <c r="K506" s="70">
        <v>322</v>
      </c>
      <c r="L506" s="71">
        <v>5.1249403151360812E-2</v>
      </c>
      <c r="M506" s="72">
        <v>322</v>
      </c>
    </row>
    <row r="507" spans="1:13" ht="15" hidden="1" thickTop="1" thickBot="1" x14ac:dyDescent="0.35">
      <c r="A507" s="61">
        <v>492</v>
      </c>
      <c r="B507" s="62" t="s">
        <v>1312</v>
      </c>
      <c r="C507" s="63">
        <v>6460</v>
      </c>
      <c r="D507" s="64" t="s">
        <v>583</v>
      </c>
      <c r="E507" s="51" t="str">
        <f>IF(VLOOKUP(A507,'חישוב בזב'!$H$2:$K$188,4,FALSE)=FALSE,"No","Yes")</f>
        <v>No</v>
      </c>
      <c r="F507" s="65" t="s">
        <v>1313</v>
      </c>
      <c r="G507" s="66"/>
      <c r="H507" s="67">
        <v>5968</v>
      </c>
      <c r="I507" s="68">
        <v>5968</v>
      </c>
      <c r="J507" s="69">
        <v>0.43850536193029488</v>
      </c>
      <c r="K507" s="70">
        <v>2617</v>
      </c>
      <c r="L507" s="71">
        <v>0.43850536193029488</v>
      </c>
      <c r="M507" s="72">
        <v>2617</v>
      </c>
    </row>
    <row r="508" spans="1:13" ht="15" hidden="1" thickTop="1" thickBot="1" x14ac:dyDescent="0.35">
      <c r="A508" s="61">
        <v>492</v>
      </c>
      <c r="B508" s="62" t="s">
        <v>1312</v>
      </c>
      <c r="C508" s="63">
        <v>6460</v>
      </c>
      <c r="D508" s="64" t="s">
        <v>665</v>
      </c>
      <c r="E508" s="51" t="str">
        <f>IF(VLOOKUP(A508,'חישוב בזב'!$H$2:$K$188,4,FALSE)=FALSE,"No","Yes")</f>
        <v>No</v>
      </c>
      <c r="F508" s="65" t="s">
        <v>1314</v>
      </c>
      <c r="G508" s="66"/>
      <c r="H508" s="67">
        <v>5968</v>
      </c>
      <c r="I508" s="68">
        <v>5968</v>
      </c>
      <c r="J508" s="69">
        <v>0.35673592493297585</v>
      </c>
      <c r="K508" s="70">
        <v>2129</v>
      </c>
      <c r="L508" s="71">
        <v>0.35673592493297585</v>
      </c>
      <c r="M508" s="72">
        <v>2129</v>
      </c>
    </row>
    <row r="509" spans="1:13" ht="15" hidden="1" thickTop="1" thickBot="1" x14ac:dyDescent="0.35">
      <c r="A509" s="61">
        <v>492</v>
      </c>
      <c r="B509" s="62" t="s">
        <v>1312</v>
      </c>
      <c r="C509" s="63">
        <v>6460</v>
      </c>
      <c r="D509" s="64" t="s">
        <v>503</v>
      </c>
      <c r="E509" s="51" t="str">
        <f>IF(VLOOKUP(A509,'חישוב בזב'!$H$2:$K$188,4,FALSE)=FALSE,"No","Yes")</f>
        <v>No</v>
      </c>
      <c r="F509" s="65" t="s">
        <v>1315</v>
      </c>
      <c r="G509" s="66"/>
      <c r="H509" s="67">
        <v>5968</v>
      </c>
      <c r="I509" s="68">
        <v>5968</v>
      </c>
      <c r="J509" s="69">
        <v>0.10824396782841823</v>
      </c>
      <c r="K509" s="70">
        <v>646</v>
      </c>
      <c r="L509" s="71">
        <v>0.10824396782841823</v>
      </c>
      <c r="M509" s="72">
        <v>646</v>
      </c>
    </row>
    <row r="510" spans="1:13" ht="15" hidden="1" thickTop="1" thickBot="1" x14ac:dyDescent="0.35">
      <c r="A510" s="61">
        <v>492</v>
      </c>
      <c r="B510" s="62" t="s">
        <v>1312</v>
      </c>
      <c r="C510" s="63">
        <v>6460</v>
      </c>
      <c r="D510" s="64" t="s">
        <v>501</v>
      </c>
      <c r="E510" s="51" t="str">
        <f>IF(VLOOKUP(A510,'חישוב בזב'!$H$2:$K$188,4,FALSE)=FALSE,"No","Yes")</f>
        <v>No</v>
      </c>
      <c r="F510" s="65" t="s">
        <v>1316</v>
      </c>
      <c r="G510" s="66" t="s">
        <v>1317</v>
      </c>
      <c r="H510" s="67">
        <v>5968</v>
      </c>
      <c r="I510" s="68">
        <v>5968</v>
      </c>
      <c r="J510" s="69">
        <v>9.4839142091152809E-2</v>
      </c>
      <c r="K510" s="70">
        <v>566</v>
      </c>
      <c r="L510" s="71">
        <v>9.4839142091152809E-2</v>
      </c>
      <c r="M510" s="72">
        <v>566</v>
      </c>
    </row>
    <row r="511" spans="1:13" ht="15" hidden="1" thickTop="1" thickBot="1" x14ac:dyDescent="0.35">
      <c r="A511" s="61">
        <v>492</v>
      </c>
      <c r="B511" s="62" t="s">
        <v>1312</v>
      </c>
      <c r="C511" s="63">
        <v>6460</v>
      </c>
      <c r="D511" s="64" t="s">
        <v>525</v>
      </c>
      <c r="E511" s="51" t="str">
        <f>IF(VLOOKUP(A511,'חישוב בזב'!$H$2:$K$188,4,FALSE)=FALSE,"No","Yes")</f>
        <v>No</v>
      </c>
      <c r="F511" s="65" t="s">
        <v>1081</v>
      </c>
      <c r="G511" s="66" t="s">
        <v>1318</v>
      </c>
      <c r="H511" s="67">
        <v>5968</v>
      </c>
      <c r="I511" s="68">
        <v>5968</v>
      </c>
      <c r="J511" s="69">
        <v>1.3404825737265416E-3</v>
      </c>
      <c r="K511" s="70">
        <v>8</v>
      </c>
      <c r="L511" s="71">
        <v>1.3404825737265416E-3</v>
      </c>
      <c r="M511" s="72">
        <v>8</v>
      </c>
    </row>
    <row r="512" spans="1:13" ht="15" hidden="1" thickTop="1" thickBot="1" x14ac:dyDescent="0.35">
      <c r="A512" s="61">
        <v>492</v>
      </c>
      <c r="B512" s="62" t="s">
        <v>1312</v>
      </c>
      <c r="C512" s="63">
        <v>6460</v>
      </c>
      <c r="D512" s="64" t="s">
        <v>562</v>
      </c>
      <c r="E512" s="51" t="str">
        <f>IF(VLOOKUP(A512,'חישוב בזב'!$H$2:$K$188,4,FALSE)=FALSE,"No","Yes")</f>
        <v>No</v>
      </c>
      <c r="F512" s="65" t="s">
        <v>1319</v>
      </c>
      <c r="G512" s="66" t="s">
        <v>1320</v>
      </c>
      <c r="H512" s="67">
        <v>5968</v>
      </c>
      <c r="I512" s="68">
        <v>5968</v>
      </c>
      <c r="J512" s="69">
        <v>3.351206434316354E-4</v>
      </c>
      <c r="K512" s="70">
        <v>2</v>
      </c>
      <c r="L512" s="71">
        <v>3.351206434316354E-4</v>
      </c>
      <c r="M512" s="72">
        <v>2</v>
      </c>
    </row>
    <row r="513" spans="1:13" ht="15" thickTop="1" thickBot="1" x14ac:dyDescent="0.35">
      <c r="A513" s="61">
        <v>2200</v>
      </c>
      <c r="B513" s="62" t="s">
        <v>18</v>
      </c>
      <c r="C513" s="63">
        <v>28266</v>
      </c>
      <c r="D513" s="64" t="s">
        <v>581</v>
      </c>
      <c r="E513" s="51" t="str">
        <f>IF(VLOOKUP(A513,'חישוב בזב'!$H$2:$K$188,4,FALSE)=FALSE,"No","Yes")</f>
        <v>Yes</v>
      </c>
      <c r="F513" s="65" t="s">
        <v>1321</v>
      </c>
      <c r="G513" s="66" t="s">
        <v>1322</v>
      </c>
      <c r="H513" s="67">
        <v>19708</v>
      </c>
      <c r="I513" s="68">
        <v>19708</v>
      </c>
      <c r="J513" s="69">
        <v>0.26090927542114878</v>
      </c>
      <c r="K513" s="70">
        <v>5142</v>
      </c>
      <c r="L513" s="71">
        <v>0.26090927542114878</v>
      </c>
      <c r="M513" s="72">
        <v>5142</v>
      </c>
    </row>
    <row r="514" spans="1:13" ht="15" thickTop="1" thickBot="1" x14ac:dyDescent="0.35">
      <c r="A514" s="61">
        <v>2200</v>
      </c>
      <c r="B514" s="62" t="s">
        <v>18</v>
      </c>
      <c r="C514" s="63">
        <v>28266</v>
      </c>
      <c r="D514" s="64" t="s">
        <v>548</v>
      </c>
      <c r="E514" s="51" t="str">
        <f>IF(VLOOKUP(A514,'חישוב בזב'!$H$2:$K$188,4,FALSE)=FALSE,"No","Yes")</f>
        <v>Yes</v>
      </c>
      <c r="F514" s="65" t="s">
        <v>1323</v>
      </c>
      <c r="G514" s="66"/>
      <c r="H514" s="67">
        <v>19708</v>
      </c>
      <c r="I514" s="68">
        <v>19708</v>
      </c>
      <c r="J514" s="69">
        <v>0.22224477369596102</v>
      </c>
      <c r="K514" s="70">
        <v>4380</v>
      </c>
      <c r="L514" s="71">
        <v>0.22224477369596102</v>
      </c>
      <c r="M514" s="72">
        <v>4380</v>
      </c>
    </row>
    <row r="515" spans="1:13" ht="15" thickTop="1" thickBot="1" x14ac:dyDescent="0.35">
      <c r="A515" s="61">
        <v>2200</v>
      </c>
      <c r="B515" s="62" t="s">
        <v>18</v>
      </c>
      <c r="C515" s="63">
        <v>28266</v>
      </c>
      <c r="D515" s="64" t="s">
        <v>572</v>
      </c>
      <c r="E515" s="51" t="str">
        <f>IF(VLOOKUP(A515,'חישוב בזב'!$H$2:$K$188,4,FALSE)=FALSE,"No","Yes")</f>
        <v>Yes</v>
      </c>
      <c r="F515" s="65" t="s">
        <v>1324</v>
      </c>
      <c r="G515" s="66" t="s">
        <v>1325</v>
      </c>
      <c r="H515" s="67">
        <v>19708</v>
      </c>
      <c r="I515" s="68">
        <v>19708</v>
      </c>
      <c r="J515" s="69">
        <v>0.11995128881672418</v>
      </c>
      <c r="K515" s="70">
        <v>2364</v>
      </c>
      <c r="L515" s="71">
        <v>0.11995128881672418</v>
      </c>
      <c r="M515" s="72">
        <v>2364</v>
      </c>
    </row>
    <row r="516" spans="1:13" ht="15" thickTop="1" thickBot="1" x14ac:dyDescent="0.35">
      <c r="A516" s="61">
        <v>2200</v>
      </c>
      <c r="B516" s="62" t="s">
        <v>18</v>
      </c>
      <c r="C516" s="63">
        <v>28266</v>
      </c>
      <c r="D516" s="64" t="s">
        <v>546</v>
      </c>
      <c r="E516" s="51" t="str">
        <f>IF(VLOOKUP(A516,'חישוב בזב'!$H$2:$K$188,4,FALSE)=FALSE,"No","Yes")</f>
        <v>Yes</v>
      </c>
      <c r="F516" s="65" t="s">
        <v>547</v>
      </c>
      <c r="G516" s="66"/>
      <c r="H516" s="67">
        <v>19708</v>
      </c>
      <c r="I516" s="68">
        <v>19708</v>
      </c>
      <c r="J516" s="69">
        <v>9.6052364522021511E-2</v>
      </c>
      <c r="K516" s="70">
        <v>1893</v>
      </c>
      <c r="L516" s="71">
        <v>9.6052364522021511E-2</v>
      </c>
      <c r="M516" s="72">
        <v>1893</v>
      </c>
    </row>
    <row r="517" spans="1:13" ht="15" thickTop="1" thickBot="1" x14ac:dyDescent="0.35">
      <c r="A517" s="61">
        <v>2200</v>
      </c>
      <c r="B517" s="62" t="s">
        <v>18</v>
      </c>
      <c r="C517" s="63">
        <v>28266</v>
      </c>
      <c r="D517" s="64" t="s">
        <v>746</v>
      </c>
      <c r="E517" s="51" t="str">
        <f>IF(VLOOKUP(A517,'חישוב בזב'!$H$2:$K$188,4,FALSE)=FALSE,"No","Yes")</f>
        <v>Yes</v>
      </c>
      <c r="F517" s="65" t="s">
        <v>1326</v>
      </c>
      <c r="G517" s="66"/>
      <c r="H517" s="67">
        <v>19708</v>
      </c>
      <c r="I517" s="68">
        <v>19708</v>
      </c>
      <c r="J517" s="69">
        <v>8.2606048305256752E-2</v>
      </c>
      <c r="K517" s="70">
        <v>1628</v>
      </c>
      <c r="L517" s="71">
        <v>8.2606048305256752E-2</v>
      </c>
      <c r="M517" s="72">
        <v>1628</v>
      </c>
    </row>
    <row r="518" spans="1:13" ht="15" thickTop="1" thickBot="1" x14ac:dyDescent="0.35">
      <c r="A518" s="61">
        <v>2200</v>
      </c>
      <c r="B518" s="62" t="s">
        <v>18</v>
      </c>
      <c r="C518" s="63">
        <v>28266</v>
      </c>
      <c r="D518" s="64" t="s">
        <v>1327</v>
      </c>
      <c r="E518" s="51" t="str">
        <f>IF(VLOOKUP(A518,'חישוב בזב'!$H$2:$K$188,4,FALSE)=FALSE,"No","Yes")</f>
        <v>Yes</v>
      </c>
      <c r="F518" s="65" t="s">
        <v>1328</v>
      </c>
      <c r="G518" s="66"/>
      <c r="H518" s="67">
        <v>19708</v>
      </c>
      <c r="I518" s="68">
        <v>19708</v>
      </c>
      <c r="J518" s="69">
        <v>4.7290440430282119E-2</v>
      </c>
      <c r="K518" s="70">
        <v>932</v>
      </c>
      <c r="L518" s="71">
        <v>4.7290440430282119E-2</v>
      </c>
      <c r="M518" s="72">
        <v>932</v>
      </c>
    </row>
    <row r="519" spans="1:13" ht="15" thickTop="1" thickBot="1" x14ac:dyDescent="0.35">
      <c r="A519" s="61">
        <v>2200</v>
      </c>
      <c r="B519" s="62" t="s">
        <v>18</v>
      </c>
      <c r="C519" s="63">
        <v>28266</v>
      </c>
      <c r="D519" s="64" t="s">
        <v>583</v>
      </c>
      <c r="E519" s="51" t="str">
        <f>IF(VLOOKUP(A519,'חישוב בזב'!$H$2:$K$188,4,FALSE)=FALSE,"No","Yes")</f>
        <v>Yes</v>
      </c>
      <c r="F519" s="65" t="s">
        <v>1329</v>
      </c>
      <c r="G519" s="66" t="s">
        <v>1330</v>
      </c>
      <c r="H519" s="67">
        <v>19708</v>
      </c>
      <c r="I519" s="68">
        <v>19708</v>
      </c>
      <c r="J519" s="69">
        <v>4.7290440430282119E-2</v>
      </c>
      <c r="K519" s="70">
        <v>932</v>
      </c>
      <c r="L519" s="71">
        <v>4.7290440430282119E-2</v>
      </c>
      <c r="M519" s="72">
        <v>932</v>
      </c>
    </row>
    <row r="520" spans="1:13" ht="15" thickTop="1" thickBot="1" x14ac:dyDescent="0.35">
      <c r="A520" s="61">
        <v>2200</v>
      </c>
      <c r="B520" s="62" t="s">
        <v>18</v>
      </c>
      <c r="C520" s="63">
        <v>28266</v>
      </c>
      <c r="D520" s="64" t="s">
        <v>525</v>
      </c>
      <c r="E520" s="51" t="str">
        <f>IF(VLOOKUP(A520,'חישוב בזב'!$H$2:$K$188,4,FALSE)=FALSE,"No","Yes")</f>
        <v>Yes</v>
      </c>
      <c r="F520" s="65" t="s">
        <v>1331</v>
      </c>
      <c r="G520" s="66"/>
      <c r="H520" s="67">
        <v>19708</v>
      </c>
      <c r="I520" s="68">
        <v>19708</v>
      </c>
      <c r="J520" s="69">
        <v>4.2013395575400854E-2</v>
      </c>
      <c r="K520" s="70">
        <v>828</v>
      </c>
      <c r="L520" s="71">
        <v>4.2013395575400854E-2</v>
      </c>
      <c r="M520" s="72">
        <v>828</v>
      </c>
    </row>
    <row r="521" spans="1:13" ht="15" thickTop="1" thickBot="1" x14ac:dyDescent="0.35">
      <c r="A521" s="61">
        <v>2200</v>
      </c>
      <c r="B521" s="62" t="s">
        <v>18</v>
      </c>
      <c r="C521" s="63">
        <v>28266</v>
      </c>
      <c r="D521" s="64" t="s">
        <v>636</v>
      </c>
      <c r="E521" s="51" t="str">
        <f>IF(VLOOKUP(A521,'חישוב בזב'!$H$2:$K$188,4,FALSE)=FALSE,"No","Yes")</f>
        <v>Yes</v>
      </c>
      <c r="F521" s="65" t="s">
        <v>1332</v>
      </c>
      <c r="G521" s="66"/>
      <c r="H521" s="67">
        <v>19708</v>
      </c>
      <c r="I521" s="68">
        <v>19708</v>
      </c>
      <c r="J521" s="69">
        <v>3.9983762938908055E-2</v>
      </c>
      <c r="K521" s="70">
        <v>788</v>
      </c>
      <c r="L521" s="71">
        <v>3.9983762938908055E-2</v>
      </c>
      <c r="M521" s="72">
        <v>787.99999999999989</v>
      </c>
    </row>
    <row r="522" spans="1:13" ht="15" thickTop="1" thickBot="1" x14ac:dyDescent="0.35">
      <c r="A522" s="61">
        <v>2200</v>
      </c>
      <c r="B522" s="62" t="s">
        <v>18</v>
      </c>
      <c r="C522" s="63">
        <v>28266</v>
      </c>
      <c r="D522" s="64" t="s">
        <v>575</v>
      </c>
      <c r="E522" s="51" t="str">
        <f>IF(VLOOKUP(A522,'חישוב בזב'!$H$2:$K$188,4,FALSE)=FALSE,"No","Yes")</f>
        <v>Yes</v>
      </c>
      <c r="F522" s="65" t="s">
        <v>1333</v>
      </c>
      <c r="G522" s="66"/>
      <c r="H522" s="67">
        <v>19708</v>
      </c>
      <c r="I522" s="68">
        <v>19708</v>
      </c>
      <c r="J522" s="69">
        <v>2.1311142683174345E-2</v>
      </c>
      <c r="K522" s="70">
        <v>420</v>
      </c>
      <c r="L522" s="71">
        <v>2.1311142683174345E-2</v>
      </c>
      <c r="M522" s="72">
        <v>420</v>
      </c>
    </row>
    <row r="523" spans="1:13" ht="15" thickTop="1" thickBot="1" x14ac:dyDescent="0.35">
      <c r="A523" s="61">
        <v>2200</v>
      </c>
      <c r="B523" s="62" t="s">
        <v>18</v>
      </c>
      <c r="C523" s="63">
        <v>28266</v>
      </c>
      <c r="D523" s="64" t="s">
        <v>495</v>
      </c>
      <c r="E523" s="51" t="str">
        <f>IF(VLOOKUP(A523,'חישוב בזב'!$H$2:$K$188,4,FALSE)=FALSE,"No","Yes")</f>
        <v>Yes</v>
      </c>
      <c r="F523" s="65" t="s">
        <v>1334</v>
      </c>
      <c r="G523" s="66" t="s">
        <v>1335</v>
      </c>
      <c r="H523" s="67">
        <v>19708</v>
      </c>
      <c r="I523" s="68">
        <v>19708</v>
      </c>
      <c r="J523" s="69">
        <v>2.0347067180840266E-2</v>
      </c>
      <c r="K523" s="70">
        <v>401</v>
      </c>
      <c r="L523" s="71">
        <v>2.0347067180840266E-2</v>
      </c>
      <c r="M523" s="72">
        <v>400.99999999999994</v>
      </c>
    </row>
    <row r="524" spans="1:13" ht="15" thickTop="1" thickBot="1" x14ac:dyDescent="0.35">
      <c r="A524" s="61">
        <v>9700</v>
      </c>
      <c r="B524" s="62" t="s">
        <v>19</v>
      </c>
      <c r="C524" s="63">
        <v>38865</v>
      </c>
      <c r="D524" s="64" t="s">
        <v>871</v>
      </c>
      <c r="E524" s="51" t="str">
        <f>IF(VLOOKUP(A524,'חישוב בזב'!$H$2:$K$188,4,FALSE)=FALSE,"No","Yes")</f>
        <v>Yes</v>
      </c>
      <c r="F524" s="65" t="s">
        <v>1336</v>
      </c>
      <c r="G524" s="66" t="s">
        <v>1337</v>
      </c>
      <c r="H524" s="67">
        <v>21601</v>
      </c>
      <c r="I524" s="68">
        <v>21601</v>
      </c>
      <c r="J524" s="69">
        <v>0.20036109439377806</v>
      </c>
      <c r="K524" s="70">
        <v>4328</v>
      </c>
      <c r="L524" s="71">
        <v>0.20036109439377806</v>
      </c>
      <c r="M524" s="72">
        <v>4328</v>
      </c>
    </row>
    <row r="525" spans="1:13" ht="15" thickTop="1" thickBot="1" x14ac:dyDescent="0.35">
      <c r="A525" s="61">
        <v>9700</v>
      </c>
      <c r="B525" s="62" t="s">
        <v>19</v>
      </c>
      <c r="C525" s="63">
        <v>38865</v>
      </c>
      <c r="D525" s="64" t="s">
        <v>544</v>
      </c>
      <c r="E525" s="51" t="str">
        <f>IF(VLOOKUP(A525,'חישוב בזב'!$H$2:$K$188,4,FALSE)=FALSE,"No","Yes")</f>
        <v>Yes</v>
      </c>
      <c r="F525" s="65" t="s">
        <v>1338</v>
      </c>
      <c r="G525" s="66" t="s">
        <v>1339</v>
      </c>
      <c r="H525" s="67">
        <v>21601</v>
      </c>
      <c r="I525" s="68">
        <v>21601</v>
      </c>
      <c r="J525" s="69">
        <v>0.1542058238044535</v>
      </c>
      <c r="K525" s="70">
        <v>3331</v>
      </c>
      <c r="L525" s="71">
        <v>0.1542058238044535</v>
      </c>
      <c r="M525" s="72">
        <v>3331</v>
      </c>
    </row>
    <row r="526" spans="1:13" ht="15" thickTop="1" thickBot="1" x14ac:dyDescent="0.35">
      <c r="A526" s="61">
        <v>9700</v>
      </c>
      <c r="B526" s="62" t="s">
        <v>19</v>
      </c>
      <c r="C526" s="63">
        <v>38865</v>
      </c>
      <c r="D526" s="64" t="s">
        <v>805</v>
      </c>
      <c r="E526" s="51" t="str">
        <f>IF(VLOOKUP(A526,'חישוב בזב'!$H$2:$K$188,4,FALSE)=FALSE,"No","Yes")</f>
        <v>Yes</v>
      </c>
      <c r="F526" s="65" t="s">
        <v>1340</v>
      </c>
      <c r="G526" s="66" t="s">
        <v>1341</v>
      </c>
      <c r="H526" s="67">
        <v>21601</v>
      </c>
      <c r="I526" s="68">
        <v>21601</v>
      </c>
      <c r="J526" s="69">
        <v>0.12730892088329243</v>
      </c>
      <c r="K526" s="70">
        <v>2750</v>
      </c>
      <c r="L526" s="71">
        <v>0.12730892088329243</v>
      </c>
      <c r="M526" s="72">
        <v>2750</v>
      </c>
    </row>
    <row r="527" spans="1:13" ht="15" thickTop="1" thickBot="1" x14ac:dyDescent="0.35">
      <c r="A527" s="61">
        <v>9700</v>
      </c>
      <c r="B527" s="62" t="s">
        <v>19</v>
      </c>
      <c r="C527" s="63">
        <v>38865</v>
      </c>
      <c r="D527" s="64" t="s">
        <v>746</v>
      </c>
      <c r="E527" s="51" t="str">
        <f>IF(VLOOKUP(A527,'חישוב בזב'!$H$2:$K$188,4,FALSE)=FALSE,"No","Yes")</f>
        <v>Yes</v>
      </c>
      <c r="F527" s="65" t="s">
        <v>1342</v>
      </c>
      <c r="G527" s="66" t="s">
        <v>1343</v>
      </c>
      <c r="H527" s="67">
        <v>21601</v>
      </c>
      <c r="I527" s="68">
        <v>21601</v>
      </c>
      <c r="J527" s="69">
        <v>0.11082820239803713</v>
      </c>
      <c r="K527" s="70">
        <v>2394</v>
      </c>
      <c r="L527" s="71">
        <v>0.11082820239803713</v>
      </c>
      <c r="M527" s="72">
        <v>2394</v>
      </c>
    </row>
    <row r="528" spans="1:13" ht="15" thickTop="1" thickBot="1" x14ac:dyDescent="0.35">
      <c r="A528" s="61">
        <v>9700</v>
      </c>
      <c r="B528" s="62" t="s">
        <v>19</v>
      </c>
      <c r="C528" s="63">
        <v>38865</v>
      </c>
      <c r="D528" s="64" t="s">
        <v>695</v>
      </c>
      <c r="E528" s="51" t="str">
        <f>IF(VLOOKUP(A528,'חישוב בזב'!$H$2:$K$188,4,FALSE)=FALSE,"No","Yes")</f>
        <v>Yes</v>
      </c>
      <c r="F528" s="65" t="s">
        <v>1344</v>
      </c>
      <c r="G528" s="66"/>
      <c r="H528" s="67">
        <v>21601</v>
      </c>
      <c r="I528" s="68">
        <v>21601</v>
      </c>
      <c r="J528" s="69">
        <v>0.1057821397157539</v>
      </c>
      <c r="K528" s="70">
        <v>2285</v>
      </c>
      <c r="L528" s="71">
        <v>0.1057821397157539</v>
      </c>
      <c r="M528" s="72">
        <v>2285</v>
      </c>
    </row>
    <row r="529" spans="1:13" ht="15" thickTop="1" thickBot="1" x14ac:dyDescent="0.35">
      <c r="A529" s="61">
        <v>9700</v>
      </c>
      <c r="B529" s="62" t="s">
        <v>19</v>
      </c>
      <c r="C529" s="63">
        <v>38865</v>
      </c>
      <c r="D529" s="64" t="s">
        <v>1345</v>
      </c>
      <c r="E529" s="51" t="str">
        <f>IF(VLOOKUP(A529,'חישוב בזב'!$H$2:$K$188,4,FALSE)=FALSE,"No","Yes")</f>
        <v>Yes</v>
      </c>
      <c r="F529" s="65" t="s">
        <v>1346</v>
      </c>
      <c r="G529" s="66" t="s">
        <v>1347</v>
      </c>
      <c r="H529" s="67">
        <v>21601</v>
      </c>
      <c r="I529" s="68">
        <v>21601</v>
      </c>
      <c r="J529" s="69">
        <v>8.6708948659784263E-2</v>
      </c>
      <c r="K529" s="70">
        <v>1873</v>
      </c>
      <c r="L529" s="71">
        <v>8.6708948659784263E-2</v>
      </c>
      <c r="M529" s="72">
        <v>1872.9999999999998</v>
      </c>
    </row>
    <row r="530" spans="1:13" ht="15" thickTop="1" thickBot="1" x14ac:dyDescent="0.35">
      <c r="A530" s="61">
        <v>9700</v>
      </c>
      <c r="B530" s="62" t="s">
        <v>19</v>
      </c>
      <c r="C530" s="63">
        <v>38865</v>
      </c>
      <c r="D530" s="64" t="s">
        <v>503</v>
      </c>
      <c r="E530" s="51" t="str">
        <f>IF(VLOOKUP(A530,'חישוב בזב'!$H$2:$K$188,4,FALSE)=FALSE,"No","Yes")</f>
        <v>Yes</v>
      </c>
      <c r="F530" s="65" t="s">
        <v>1348</v>
      </c>
      <c r="G530" s="66"/>
      <c r="H530" s="67">
        <v>21601</v>
      </c>
      <c r="I530" s="68">
        <v>21601</v>
      </c>
      <c r="J530" s="69">
        <v>7.8746354335447438E-2</v>
      </c>
      <c r="K530" s="70">
        <v>1701</v>
      </c>
      <c r="L530" s="71">
        <v>7.8746354335447438E-2</v>
      </c>
      <c r="M530" s="72">
        <v>1701</v>
      </c>
    </row>
    <row r="531" spans="1:13" ht="15" thickTop="1" thickBot="1" x14ac:dyDescent="0.35">
      <c r="A531" s="61">
        <v>9700</v>
      </c>
      <c r="B531" s="62" t="s">
        <v>19</v>
      </c>
      <c r="C531" s="63">
        <v>38865</v>
      </c>
      <c r="D531" s="64" t="s">
        <v>548</v>
      </c>
      <c r="E531" s="51" t="str">
        <f>IF(VLOOKUP(A531,'חישוב בזב'!$H$2:$K$188,4,FALSE)=FALSE,"No","Yes")</f>
        <v>Yes</v>
      </c>
      <c r="F531" s="65" t="s">
        <v>1349</v>
      </c>
      <c r="G531" s="66"/>
      <c r="H531" s="67">
        <v>21601</v>
      </c>
      <c r="I531" s="68">
        <v>21601</v>
      </c>
      <c r="J531" s="69">
        <v>5.3608629230128234E-2</v>
      </c>
      <c r="K531" s="70">
        <v>1158</v>
      </c>
      <c r="L531" s="71">
        <v>5.3608629230128234E-2</v>
      </c>
      <c r="M531" s="72">
        <v>1158</v>
      </c>
    </row>
    <row r="532" spans="1:13" ht="15" thickTop="1" thickBot="1" x14ac:dyDescent="0.35">
      <c r="A532" s="61">
        <v>9700</v>
      </c>
      <c r="B532" s="62" t="s">
        <v>19</v>
      </c>
      <c r="C532" s="63">
        <v>38865</v>
      </c>
      <c r="D532" s="64" t="s">
        <v>572</v>
      </c>
      <c r="E532" s="51" t="str">
        <f>IF(VLOOKUP(A532,'חישוב בזב'!$H$2:$K$188,4,FALSE)=FALSE,"No","Yes")</f>
        <v>Yes</v>
      </c>
      <c r="F532" s="65" t="s">
        <v>1350</v>
      </c>
      <c r="G532" s="66"/>
      <c r="H532" s="67">
        <v>21601</v>
      </c>
      <c r="I532" s="68">
        <v>21601</v>
      </c>
      <c r="J532" s="69">
        <v>3.5276144622934123E-2</v>
      </c>
      <c r="K532" s="70">
        <v>762</v>
      </c>
      <c r="L532" s="71">
        <v>3.5276144622934123E-2</v>
      </c>
      <c r="M532" s="72">
        <v>762</v>
      </c>
    </row>
    <row r="533" spans="1:13" ht="15" thickTop="1" thickBot="1" x14ac:dyDescent="0.35">
      <c r="A533" s="61">
        <v>9700</v>
      </c>
      <c r="B533" s="62" t="s">
        <v>19</v>
      </c>
      <c r="C533" s="63">
        <v>38865</v>
      </c>
      <c r="D533" s="64" t="s">
        <v>1351</v>
      </c>
      <c r="E533" s="51" t="str">
        <f>IF(VLOOKUP(A533,'חישוב בזב'!$H$2:$K$188,4,FALSE)=FALSE,"No","Yes")</f>
        <v>Yes</v>
      </c>
      <c r="F533" s="65" t="s">
        <v>1352</v>
      </c>
      <c r="G533" s="66"/>
      <c r="H533" s="67">
        <v>21601</v>
      </c>
      <c r="I533" s="68">
        <v>21601</v>
      </c>
      <c r="J533" s="69">
        <v>3.5090968010740242E-2</v>
      </c>
      <c r="K533" s="70">
        <v>758</v>
      </c>
      <c r="L533" s="71">
        <v>3.5090968010740242E-2</v>
      </c>
      <c r="M533" s="72">
        <v>758</v>
      </c>
    </row>
    <row r="534" spans="1:13" ht="15" thickTop="1" thickBot="1" x14ac:dyDescent="0.35">
      <c r="A534" s="61">
        <v>9700</v>
      </c>
      <c r="B534" s="62" t="s">
        <v>19</v>
      </c>
      <c r="C534" s="63">
        <v>38865</v>
      </c>
      <c r="D534" s="64" t="s">
        <v>525</v>
      </c>
      <c r="E534" s="51" t="str">
        <f>IF(VLOOKUP(A534,'חישוב בזב'!$H$2:$K$188,4,FALSE)=FALSE,"No","Yes")</f>
        <v>Yes</v>
      </c>
      <c r="F534" s="65" t="s">
        <v>1353</v>
      </c>
      <c r="G534" s="66"/>
      <c r="H534" s="67">
        <v>21601</v>
      </c>
      <c r="I534" s="68">
        <v>21601</v>
      </c>
      <c r="J534" s="69">
        <v>1.2082773945650663E-2</v>
      </c>
      <c r="K534" s="70">
        <v>261</v>
      </c>
      <c r="L534" s="71">
        <v>1.2082773945650663E-2</v>
      </c>
      <c r="M534" s="72">
        <v>261</v>
      </c>
    </row>
    <row r="535" spans="1:13" ht="15" hidden="1" thickTop="1" thickBot="1" x14ac:dyDescent="0.35">
      <c r="A535" s="61">
        <v>3769</v>
      </c>
      <c r="B535" s="62" t="s">
        <v>1354</v>
      </c>
      <c r="C535" s="63">
        <v>2671</v>
      </c>
      <c r="D535" s="64" t="s">
        <v>893</v>
      </c>
      <c r="E535" s="51" t="str">
        <f>IF(VLOOKUP(A535,'חישוב בזב'!$H$2:$K$188,4,FALSE)=FALSE,"No","Yes")</f>
        <v>No</v>
      </c>
      <c r="F535" s="65" t="s">
        <v>1355</v>
      </c>
      <c r="G535" s="66" t="s">
        <v>1356</v>
      </c>
      <c r="H535" s="67">
        <v>1808</v>
      </c>
      <c r="I535" s="68">
        <v>1808</v>
      </c>
      <c r="J535" s="69">
        <v>0.42201327433628316</v>
      </c>
      <c r="K535" s="70">
        <v>763</v>
      </c>
      <c r="L535" s="71">
        <v>0.42201327433628316</v>
      </c>
      <c r="M535" s="72">
        <v>763</v>
      </c>
    </row>
    <row r="536" spans="1:13" ht="15" hidden="1" thickTop="1" thickBot="1" x14ac:dyDescent="0.35">
      <c r="A536" s="61">
        <v>3769</v>
      </c>
      <c r="B536" s="62" t="s">
        <v>1354</v>
      </c>
      <c r="C536" s="63">
        <v>2671</v>
      </c>
      <c r="D536" s="64" t="s">
        <v>1357</v>
      </c>
      <c r="E536" s="51" t="str">
        <f>IF(VLOOKUP(A536,'חישוב בזב'!$H$2:$K$188,4,FALSE)=FALSE,"No","Yes")</f>
        <v>No</v>
      </c>
      <c r="F536" s="65" t="s">
        <v>1358</v>
      </c>
      <c r="G536" s="66" t="s">
        <v>1359</v>
      </c>
      <c r="H536" s="67">
        <v>1808</v>
      </c>
      <c r="I536" s="68">
        <v>1808</v>
      </c>
      <c r="J536" s="69">
        <v>0.3456858407079646</v>
      </c>
      <c r="K536" s="70">
        <v>625</v>
      </c>
      <c r="L536" s="71">
        <v>0.3456858407079646</v>
      </c>
      <c r="M536" s="72">
        <v>625</v>
      </c>
    </row>
    <row r="537" spans="1:13" ht="15" hidden="1" thickTop="1" thickBot="1" x14ac:dyDescent="0.35">
      <c r="A537" s="61">
        <v>3769</v>
      </c>
      <c r="B537" s="62" t="s">
        <v>1354</v>
      </c>
      <c r="C537" s="63">
        <v>2671</v>
      </c>
      <c r="D537" s="64" t="s">
        <v>544</v>
      </c>
      <c r="E537" s="51" t="str">
        <f>IF(VLOOKUP(A537,'חישוב בזב'!$H$2:$K$188,4,FALSE)=FALSE,"No","Yes")</f>
        <v>No</v>
      </c>
      <c r="F537" s="65" t="s">
        <v>1360</v>
      </c>
      <c r="G537" s="66" t="s">
        <v>1361</v>
      </c>
      <c r="H537" s="67">
        <v>1808</v>
      </c>
      <c r="I537" s="68">
        <v>1808</v>
      </c>
      <c r="J537" s="69">
        <v>0.23230088495575221</v>
      </c>
      <c r="K537" s="70">
        <v>420</v>
      </c>
      <c r="L537" s="71">
        <v>0.23230088495575221</v>
      </c>
      <c r="M537" s="72">
        <v>420</v>
      </c>
    </row>
    <row r="538" spans="1:13" ht="15" thickTop="1" thickBot="1" x14ac:dyDescent="0.35">
      <c r="A538" s="61">
        <v>6400</v>
      </c>
      <c r="B538" s="62" t="s">
        <v>1362</v>
      </c>
      <c r="C538" s="63">
        <v>79544</v>
      </c>
      <c r="D538" s="64" t="s">
        <v>802</v>
      </c>
      <c r="E538" s="51" t="str">
        <f>IF(VLOOKUP(A538,'חישוב בזב'!$H$2:$K$188,4,FALSE)=FALSE,"No","Yes")</f>
        <v>Yes</v>
      </c>
      <c r="F538" s="65" t="s">
        <v>1363</v>
      </c>
      <c r="G538" s="66" t="s">
        <v>1364</v>
      </c>
      <c r="H538" s="67">
        <v>30612</v>
      </c>
      <c r="I538" s="68">
        <v>30612</v>
      </c>
      <c r="J538" s="69">
        <v>0.1195609564876519</v>
      </c>
      <c r="K538" s="70">
        <v>3660</v>
      </c>
      <c r="L538" s="71">
        <v>0.1195609564876519</v>
      </c>
      <c r="M538" s="72">
        <v>3660</v>
      </c>
    </row>
    <row r="539" spans="1:13" ht="15" thickTop="1" thickBot="1" x14ac:dyDescent="0.35">
      <c r="A539" s="61">
        <v>6400</v>
      </c>
      <c r="B539" s="62" t="s">
        <v>1362</v>
      </c>
      <c r="C539" s="63">
        <v>79544</v>
      </c>
      <c r="D539" s="64" t="s">
        <v>1365</v>
      </c>
      <c r="E539" s="51" t="str">
        <f>IF(VLOOKUP(A539,'חישוב בזב'!$H$2:$K$188,4,FALSE)=FALSE,"No","Yes")</f>
        <v>Yes</v>
      </c>
      <c r="F539" s="65" t="s">
        <v>1366</v>
      </c>
      <c r="G539" s="66"/>
      <c r="H539" s="67">
        <v>30612</v>
      </c>
      <c r="I539" s="68">
        <v>30612</v>
      </c>
      <c r="J539" s="69">
        <v>0.10675552071083236</v>
      </c>
      <c r="K539" s="70">
        <v>3268</v>
      </c>
      <c r="L539" s="71">
        <v>0.10675552071083236</v>
      </c>
      <c r="M539" s="72">
        <v>3268</v>
      </c>
    </row>
    <row r="540" spans="1:13" ht="15" thickTop="1" thickBot="1" x14ac:dyDescent="0.35">
      <c r="A540" s="61">
        <v>6400</v>
      </c>
      <c r="B540" s="62" t="s">
        <v>1362</v>
      </c>
      <c r="C540" s="63">
        <v>79544</v>
      </c>
      <c r="D540" s="64" t="s">
        <v>749</v>
      </c>
      <c r="E540" s="51" t="str">
        <f>IF(VLOOKUP(A540,'חישוב בזב'!$H$2:$K$188,4,FALSE)=FALSE,"No","Yes")</f>
        <v>Yes</v>
      </c>
      <c r="F540" s="65" t="s">
        <v>1367</v>
      </c>
      <c r="G540" s="66" t="s">
        <v>1368</v>
      </c>
      <c r="H540" s="67">
        <v>30612</v>
      </c>
      <c r="I540" s="68">
        <v>30612</v>
      </c>
      <c r="J540" s="69">
        <v>9.3296746373970993E-2</v>
      </c>
      <c r="K540" s="70">
        <v>2856</v>
      </c>
      <c r="L540" s="71">
        <v>9.3296746373970993E-2</v>
      </c>
      <c r="M540" s="72">
        <v>2856</v>
      </c>
    </row>
    <row r="541" spans="1:13" ht="15" thickTop="1" thickBot="1" x14ac:dyDescent="0.35">
      <c r="A541" s="61">
        <v>6400</v>
      </c>
      <c r="B541" s="62" t="s">
        <v>1362</v>
      </c>
      <c r="C541" s="63">
        <v>79544</v>
      </c>
      <c r="D541" s="64" t="s">
        <v>730</v>
      </c>
      <c r="E541" s="51" t="str">
        <f>IF(VLOOKUP(A541,'חישוב בזב'!$H$2:$K$188,4,FALSE)=FALSE,"No","Yes")</f>
        <v>Yes</v>
      </c>
      <c r="F541" s="65" t="s">
        <v>1369</v>
      </c>
      <c r="G541" s="66"/>
      <c r="H541" s="67">
        <v>30612</v>
      </c>
      <c r="I541" s="68">
        <v>30612</v>
      </c>
      <c r="J541" s="69">
        <v>8.8396707173657385E-2</v>
      </c>
      <c r="K541" s="70">
        <v>2706</v>
      </c>
      <c r="L541" s="71">
        <v>8.8396707173657385E-2</v>
      </c>
      <c r="M541" s="72">
        <v>2706</v>
      </c>
    </row>
    <row r="542" spans="1:13" ht="15" thickTop="1" thickBot="1" x14ac:dyDescent="0.35">
      <c r="A542" s="61">
        <v>6400</v>
      </c>
      <c r="B542" s="62" t="s">
        <v>1362</v>
      </c>
      <c r="C542" s="63">
        <v>79544</v>
      </c>
      <c r="D542" s="64" t="s">
        <v>533</v>
      </c>
      <c r="E542" s="51" t="str">
        <f>IF(VLOOKUP(A542,'חישוב בזב'!$H$2:$K$188,4,FALSE)=FALSE,"No","Yes")</f>
        <v>Yes</v>
      </c>
      <c r="F542" s="65" t="s">
        <v>1370</v>
      </c>
      <c r="G542" s="66" t="s">
        <v>1371</v>
      </c>
      <c r="H542" s="67">
        <v>30612</v>
      </c>
      <c r="I542" s="68">
        <v>30612</v>
      </c>
      <c r="J542" s="69">
        <v>8.4509342741408602E-2</v>
      </c>
      <c r="K542" s="70">
        <v>2587</v>
      </c>
      <c r="L542" s="71">
        <v>8.4509342741408602E-2</v>
      </c>
      <c r="M542" s="72">
        <v>2587</v>
      </c>
    </row>
    <row r="543" spans="1:13" ht="15" thickTop="1" thickBot="1" x14ac:dyDescent="0.35">
      <c r="A543" s="61">
        <v>6400</v>
      </c>
      <c r="B543" s="62" t="s">
        <v>1362</v>
      </c>
      <c r="C543" s="63">
        <v>79544</v>
      </c>
      <c r="D543" s="64" t="s">
        <v>546</v>
      </c>
      <c r="E543" s="51" t="str">
        <f>IF(VLOOKUP(A543,'חישוב בזב'!$H$2:$K$188,4,FALSE)=FALSE,"No","Yes")</f>
        <v>Yes</v>
      </c>
      <c r="F543" s="65" t="s">
        <v>1372</v>
      </c>
      <c r="G543" s="66"/>
      <c r="H543" s="67">
        <v>30612</v>
      </c>
      <c r="I543" s="68">
        <v>30612</v>
      </c>
      <c r="J543" s="69">
        <v>8.3529334901345884E-2</v>
      </c>
      <c r="K543" s="70">
        <v>2557</v>
      </c>
      <c r="L543" s="71">
        <v>8.3529334901345884E-2</v>
      </c>
      <c r="M543" s="72">
        <v>2557</v>
      </c>
    </row>
    <row r="544" spans="1:13" ht="15" thickTop="1" thickBot="1" x14ac:dyDescent="0.35">
      <c r="A544" s="61">
        <v>6400</v>
      </c>
      <c r="B544" s="62" t="s">
        <v>1362</v>
      </c>
      <c r="C544" s="63">
        <v>79544</v>
      </c>
      <c r="D544" s="64" t="s">
        <v>1373</v>
      </c>
      <c r="E544" s="51" t="str">
        <f>IF(VLOOKUP(A544,'חישוב בזב'!$H$2:$K$188,4,FALSE)=FALSE,"No","Yes")</f>
        <v>Yes</v>
      </c>
      <c r="F544" s="65" t="s">
        <v>1374</v>
      </c>
      <c r="G544" s="66"/>
      <c r="H544" s="67">
        <v>30612</v>
      </c>
      <c r="I544" s="68">
        <v>30612</v>
      </c>
      <c r="J544" s="69">
        <v>7.5329935972821116E-2</v>
      </c>
      <c r="K544" s="70">
        <v>2306</v>
      </c>
      <c r="L544" s="71">
        <v>7.5329935972821116E-2</v>
      </c>
      <c r="M544" s="72">
        <v>2306</v>
      </c>
    </row>
    <row r="545" spans="1:13" ht="15" thickTop="1" thickBot="1" x14ac:dyDescent="0.35">
      <c r="A545" s="61">
        <v>6400</v>
      </c>
      <c r="B545" s="62" t="s">
        <v>1362</v>
      </c>
      <c r="C545" s="63">
        <v>79544</v>
      </c>
      <c r="D545" s="64" t="s">
        <v>544</v>
      </c>
      <c r="E545" s="51" t="str">
        <f>IF(VLOOKUP(A545,'חישוב בזב'!$H$2:$K$188,4,FALSE)=FALSE,"No","Yes")</f>
        <v>Yes</v>
      </c>
      <c r="F545" s="65" t="s">
        <v>1375</v>
      </c>
      <c r="G545" s="66"/>
      <c r="H545" s="67">
        <v>30612</v>
      </c>
      <c r="I545" s="68">
        <v>30612</v>
      </c>
      <c r="J545" s="69">
        <v>7.5101267476806483E-2</v>
      </c>
      <c r="K545" s="70">
        <v>2299</v>
      </c>
      <c r="L545" s="71">
        <v>7.5101267476806483E-2</v>
      </c>
      <c r="M545" s="72">
        <v>2299</v>
      </c>
    </row>
    <row r="546" spans="1:13" ht="15" thickTop="1" thickBot="1" x14ac:dyDescent="0.35">
      <c r="A546" s="61">
        <v>6400</v>
      </c>
      <c r="B546" s="62" t="s">
        <v>1362</v>
      </c>
      <c r="C546" s="63">
        <v>79544</v>
      </c>
      <c r="D546" s="64" t="s">
        <v>503</v>
      </c>
      <c r="E546" s="51" t="str">
        <f>IF(VLOOKUP(A546,'חישוב בזב'!$H$2:$K$188,4,FALSE)=FALSE,"No","Yes")</f>
        <v>Yes</v>
      </c>
      <c r="F546" s="65" t="s">
        <v>1376</v>
      </c>
      <c r="G546" s="66" t="s">
        <v>1377</v>
      </c>
      <c r="H546" s="67">
        <v>30612</v>
      </c>
      <c r="I546" s="68">
        <v>30612</v>
      </c>
      <c r="J546" s="69">
        <v>5.746112635567751E-2</v>
      </c>
      <c r="K546" s="70">
        <v>1759</v>
      </c>
      <c r="L546" s="71">
        <v>5.746112635567751E-2</v>
      </c>
      <c r="M546" s="72">
        <v>1759</v>
      </c>
    </row>
    <row r="547" spans="1:13" ht="15" thickTop="1" thickBot="1" x14ac:dyDescent="0.35">
      <c r="A547" s="61">
        <v>6400</v>
      </c>
      <c r="B547" s="62" t="s">
        <v>1362</v>
      </c>
      <c r="C547" s="63">
        <v>79544</v>
      </c>
      <c r="D547" s="64" t="s">
        <v>684</v>
      </c>
      <c r="E547" s="51" t="str">
        <f>IF(VLOOKUP(A547,'חישוב בזב'!$H$2:$K$188,4,FALSE)=FALSE,"No","Yes")</f>
        <v>Yes</v>
      </c>
      <c r="F547" s="65" t="s">
        <v>1378</v>
      </c>
      <c r="G547" s="66"/>
      <c r="H547" s="67">
        <v>30612</v>
      </c>
      <c r="I547" s="68">
        <v>30612</v>
      </c>
      <c r="J547" s="69">
        <v>4.3969685090814059E-2</v>
      </c>
      <c r="K547" s="70">
        <v>1346</v>
      </c>
      <c r="L547" s="71">
        <v>4.3969685090814059E-2</v>
      </c>
      <c r="M547" s="72">
        <v>1346</v>
      </c>
    </row>
    <row r="548" spans="1:13" ht="15" thickTop="1" thickBot="1" x14ac:dyDescent="0.35">
      <c r="A548" s="61">
        <v>6400</v>
      </c>
      <c r="B548" s="62" t="s">
        <v>1362</v>
      </c>
      <c r="C548" s="63">
        <v>79544</v>
      </c>
      <c r="D548" s="64" t="s">
        <v>562</v>
      </c>
      <c r="E548" s="51" t="str">
        <f>IF(VLOOKUP(A548,'חישוב בזב'!$H$2:$K$188,4,FALSE)=FALSE,"No","Yes")</f>
        <v>Yes</v>
      </c>
      <c r="F548" s="65" t="s">
        <v>1379</v>
      </c>
      <c r="G548" s="66" t="s">
        <v>1380</v>
      </c>
      <c r="H548" s="67">
        <v>30612</v>
      </c>
      <c r="I548" s="68">
        <v>30612</v>
      </c>
      <c r="J548" s="69">
        <v>3.7958970338429376E-2</v>
      </c>
      <c r="K548" s="70">
        <v>1162</v>
      </c>
      <c r="L548" s="71">
        <v>3.7958970338429376E-2</v>
      </c>
      <c r="M548" s="72">
        <v>1162</v>
      </c>
    </row>
    <row r="549" spans="1:13" ht="15" thickTop="1" thickBot="1" x14ac:dyDescent="0.35">
      <c r="A549" s="61">
        <v>6400</v>
      </c>
      <c r="B549" s="62" t="s">
        <v>1362</v>
      </c>
      <c r="C549" s="63">
        <v>79544</v>
      </c>
      <c r="D549" s="64" t="s">
        <v>814</v>
      </c>
      <c r="E549" s="51" t="str">
        <f>IF(VLOOKUP(A549,'חישוב בזב'!$H$2:$K$188,4,FALSE)=FALSE,"No","Yes")</f>
        <v>Yes</v>
      </c>
      <c r="F549" s="65" t="s">
        <v>1381</v>
      </c>
      <c r="G549" s="66" t="s">
        <v>1382</v>
      </c>
      <c r="H549" s="67">
        <v>30612</v>
      </c>
      <c r="I549" s="68">
        <v>30612</v>
      </c>
      <c r="J549" s="69">
        <v>3.6717627074349925E-2</v>
      </c>
      <c r="K549" s="70">
        <v>1124</v>
      </c>
      <c r="L549" s="71">
        <v>3.6717627074349925E-2</v>
      </c>
      <c r="M549" s="72">
        <v>1124</v>
      </c>
    </row>
    <row r="550" spans="1:13" ht="15" thickTop="1" thickBot="1" x14ac:dyDescent="0.35">
      <c r="A550" s="61">
        <v>6400</v>
      </c>
      <c r="B550" s="62" t="s">
        <v>1362</v>
      </c>
      <c r="C550" s="63">
        <v>79544</v>
      </c>
      <c r="D550" s="64" t="s">
        <v>820</v>
      </c>
      <c r="E550" s="51" t="str">
        <f>IF(VLOOKUP(A550,'חישוב בזב'!$H$2:$K$188,4,FALSE)=FALSE,"No","Yes")</f>
        <v>Yes</v>
      </c>
      <c r="F550" s="65" t="s">
        <v>1383</v>
      </c>
      <c r="G550" s="66" t="s">
        <v>1384</v>
      </c>
      <c r="H550" s="67">
        <v>30612</v>
      </c>
      <c r="I550" s="68">
        <v>30612</v>
      </c>
      <c r="J550" s="69">
        <v>3.1392917810009149E-2</v>
      </c>
      <c r="K550" s="70">
        <v>961</v>
      </c>
      <c r="L550" s="71">
        <v>3.1392917810009149E-2</v>
      </c>
      <c r="M550" s="72">
        <v>961.00000000000011</v>
      </c>
    </row>
    <row r="551" spans="1:13" ht="15" thickTop="1" thickBot="1" x14ac:dyDescent="0.35">
      <c r="A551" s="61">
        <v>6400</v>
      </c>
      <c r="B551" s="62" t="s">
        <v>1362</v>
      </c>
      <c r="C551" s="63">
        <v>79544</v>
      </c>
      <c r="D551" s="64" t="s">
        <v>772</v>
      </c>
      <c r="E551" s="51" t="str">
        <f>IF(VLOOKUP(A551,'חישוב בזב'!$H$2:$K$188,4,FALSE)=FALSE,"No","Yes")</f>
        <v>Yes</v>
      </c>
      <c r="F551" s="65" t="s">
        <v>1385</v>
      </c>
      <c r="G551" s="66"/>
      <c r="H551" s="67">
        <v>30612</v>
      </c>
      <c r="I551" s="68">
        <v>30612</v>
      </c>
      <c r="J551" s="69">
        <v>3.1196916241996601E-2</v>
      </c>
      <c r="K551" s="70">
        <v>955</v>
      </c>
      <c r="L551" s="71">
        <v>3.1196916241996601E-2</v>
      </c>
      <c r="M551" s="72">
        <v>955</v>
      </c>
    </row>
    <row r="552" spans="1:13" ht="15" thickTop="1" thickBot="1" x14ac:dyDescent="0.35">
      <c r="A552" s="61">
        <v>6400</v>
      </c>
      <c r="B552" s="62" t="s">
        <v>1362</v>
      </c>
      <c r="C552" s="63">
        <v>79544</v>
      </c>
      <c r="D552" s="64" t="s">
        <v>501</v>
      </c>
      <c r="E552" s="51" t="str">
        <f>IF(VLOOKUP(A552,'חישוב בזב'!$H$2:$K$188,4,FALSE)=FALSE,"No","Yes")</f>
        <v>Yes</v>
      </c>
      <c r="F552" s="65" t="s">
        <v>1386</v>
      </c>
      <c r="G552" s="66" t="s">
        <v>1387</v>
      </c>
      <c r="H552" s="67">
        <v>30612</v>
      </c>
      <c r="I552" s="68">
        <v>30612</v>
      </c>
      <c r="J552" s="69">
        <v>2.9661570625898342E-2</v>
      </c>
      <c r="K552" s="70">
        <v>908</v>
      </c>
      <c r="L552" s="71">
        <v>2.9661570625898342E-2</v>
      </c>
      <c r="M552" s="72">
        <v>908</v>
      </c>
    </row>
    <row r="553" spans="1:13" ht="15" thickTop="1" thickBot="1" x14ac:dyDescent="0.35">
      <c r="A553" s="61">
        <v>6400</v>
      </c>
      <c r="B553" s="62" t="s">
        <v>1362</v>
      </c>
      <c r="C553" s="63">
        <v>79544</v>
      </c>
      <c r="D553" s="64" t="s">
        <v>585</v>
      </c>
      <c r="E553" s="51" t="str">
        <f>IF(VLOOKUP(A553,'חישוב בזב'!$H$2:$K$188,4,FALSE)=FALSE,"No","Yes")</f>
        <v>Yes</v>
      </c>
      <c r="F553" s="65" t="s">
        <v>1388</v>
      </c>
      <c r="G553" s="66" t="s">
        <v>1389</v>
      </c>
      <c r="H553" s="67">
        <v>30612</v>
      </c>
      <c r="I553" s="68">
        <v>30612</v>
      </c>
      <c r="J553" s="69">
        <v>5.1613746243303277E-3</v>
      </c>
      <c r="K553" s="70">
        <v>158</v>
      </c>
      <c r="L553" s="71">
        <v>5.1613746243303277E-3</v>
      </c>
      <c r="M553" s="72">
        <v>158</v>
      </c>
    </row>
    <row r="554" spans="1:13" ht="15" hidden="1" thickTop="1" thickBot="1" x14ac:dyDescent="0.35">
      <c r="A554" s="61">
        <v>9300</v>
      </c>
      <c r="B554" s="62" t="s">
        <v>1390</v>
      </c>
      <c r="C554" s="63">
        <v>15325</v>
      </c>
      <c r="D554" s="64" t="s">
        <v>1391</v>
      </c>
      <c r="E554" s="51" t="str">
        <f>IF(VLOOKUP(A554,'חישוב בזב'!$H$2:$K$188,4,FALSE)=FALSE,"No","Yes")</f>
        <v>No</v>
      </c>
      <c r="F554" s="65" t="s">
        <v>1392</v>
      </c>
      <c r="G554" s="66" t="s">
        <v>1393</v>
      </c>
      <c r="H554" s="67">
        <v>8375</v>
      </c>
      <c r="I554" s="68">
        <v>8375</v>
      </c>
      <c r="J554" s="69">
        <v>0.29791044776119402</v>
      </c>
      <c r="K554" s="70">
        <v>2495</v>
      </c>
      <c r="L554" s="71">
        <v>0.29791044776119402</v>
      </c>
      <c r="M554" s="72">
        <v>2495</v>
      </c>
    </row>
    <row r="555" spans="1:13" ht="15" hidden="1" thickTop="1" thickBot="1" x14ac:dyDescent="0.35">
      <c r="A555" s="61">
        <v>9300</v>
      </c>
      <c r="B555" s="62" t="s">
        <v>1390</v>
      </c>
      <c r="C555" s="63">
        <v>15325</v>
      </c>
      <c r="D555" s="64" t="s">
        <v>567</v>
      </c>
      <c r="E555" s="51" t="str">
        <f>IF(VLOOKUP(A555,'חישוב בזב'!$H$2:$K$188,4,FALSE)=FALSE,"No","Yes")</f>
        <v>No</v>
      </c>
      <c r="F555" s="65" t="s">
        <v>1394</v>
      </c>
      <c r="G555" s="66"/>
      <c r="H555" s="67">
        <v>8375</v>
      </c>
      <c r="I555" s="68">
        <v>8375</v>
      </c>
      <c r="J555" s="69">
        <v>0.16549253731343283</v>
      </c>
      <c r="K555" s="70">
        <v>1386</v>
      </c>
      <c r="L555" s="71">
        <v>0.16549253731343283</v>
      </c>
      <c r="M555" s="72">
        <v>1386</v>
      </c>
    </row>
    <row r="556" spans="1:13" ht="15" hidden="1" thickTop="1" thickBot="1" x14ac:dyDescent="0.35">
      <c r="A556" s="61">
        <v>9300</v>
      </c>
      <c r="B556" s="62" t="s">
        <v>1390</v>
      </c>
      <c r="C556" s="63">
        <v>15325</v>
      </c>
      <c r="D556" s="64" t="s">
        <v>572</v>
      </c>
      <c r="E556" s="51" t="str">
        <f>IF(VLOOKUP(A556,'חישוב בזב'!$H$2:$K$188,4,FALSE)=FALSE,"No","Yes")</f>
        <v>No</v>
      </c>
      <c r="F556" s="65" t="s">
        <v>1395</v>
      </c>
      <c r="G556" s="66"/>
      <c r="H556" s="67">
        <v>8375</v>
      </c>
      <c r="I556" s="68">
        <v>8375</v>
      </c>
      <c r="J556" s="69">
        <v>0.16119402985074627</v>
      </c>
      <c r="K556" s="70">
        <v>1350</v>
      </c>
      <c r="L556" s="71">
        <v>0.16119402985074627</v>
      </c>
      <c r="M556" s="72">
        <v>1350</v>
      </c>
    </row>
    <row r="557" spans="1:13" ht="15" hidden="1" thickTop="1" thickBot="1" x14ac:dyDescent="0.35">
      <c r="A557" s="61">
        <v>9300</v>
      </c>
      <c r="B557" s="62" t="s">
        <v>1390</v>
      </c>
      <c r="C557" s="63">
        <v>15325</v>
      </c>
      <c r="D557" s="64" t="s">
        <v>575</v>
      </c>
      <c r="E557" s="51" t="str">
        <f>IF(VLOOKUP(A557,'חישוב בזב'!$H$2:$K$188,4,FALSE)=FALSE,"No","Yes")</f>
        <v>No</v>
      </c>
      <c r="F557" s="65" t="s">
        <v>1396</v>
      </c>
      <c r="G557" s="66" t="s">
        <v>1397</v>
      </c>
      <c r="H557" s="67">
        <v>8375</v>
      </c>
      <c r="I557" s="68">
        <v>8375</v>
      </c>
      <c r="J557" s="69">
        <v>0.14304477611940297</v>
      </c>
      <c r="K557" s="70">
        <v>1198</v>
      </c>
      <c r="L557" s="71">
        <v>0.14304477611940297</v>
      </c>
      <c r="M557" s="72">
        <v>1198</v>
      </c>
    </row>
    <row r="558" spans="1:13" ht="15" hidden="1" thickTop="1" thickBot="1" x14ac:dyDescent="0.35">
      <c r="A558" s="61">
        <v>9300</v>
      </c>
      <c r="B558" s="62" t="s">
        <v>1390</v>
      </c>
      <c r="C558" s="63">
        <v>15325</v>
      </c>
      <c r="D558" s="64" t="s">
        <v>796</v>
      </c>
      <c r="E558" s="51" t="str">
        <f>IF(VLOOKUP(A558,'חישוב בזב'!$H$2:$K$188,4,FALSE)=FALSE,"No","Yes")</f>
        <v>No</v>
      </c>
      <c r="F558" s="65" t="s">
        <v>1398</v>
      </c>
      <c r="G558" s="66"/>
      <c r="H558" s="67">
        <v>8375</v>
      </c>
      <c r="I558" s="68">
        <v>8375</v>
      </c>
      <c r="J558" s="69">
        <v>8.4417910447761188E-2</v>
      </c>
      <c r="K558" s="70">
        <v>707</v>
      </c>
      <c r="L558" s="71">
        <v>8.4417910447761188E-2</v>
      </c>
      <c r="M558" s="72">
        <v>707</v>
      </c>
    </row>
    <row r="559" spans="1:13" ht="15" hidden="1" thickTop="1" thickBot="1" x14ac:dyDescent="0.35">
      <c r="A559" s="61">
        <v>9300</v>
      </c>
      <c r="B559" s="62" t="s">
        <v>1390</v>
      </c>
      <c r="C559" s="63">
        <v>15325</v>
      </c>
      <c r="D559" s="64" t="s">
        <v>548</v>
      </c>
      <c r="E559" s="51" t="str">
        <f>IF(VLOOKUP(A559,'חישוב בזב'!$H$2:$K$188,4,FALSE)=FALSE,"No","Yes")</f>
        <v>No</v>
      </c>
      <c r="F559" s="65" t="s">
        <v>1399</v>
      </c>
      <c r="G559" s="66"/>
      <c r="H559" s="67">
        <v>8375</v>
      </c>
      <c r="I559" s="68">
        <v>8375</v>
      </c>
      <c r="J559" s="69">
        <v>7.4268656716417913E-2</v>
      </c>
      <c r="K559" s="70">
        <v>622</v>
      </c>
      <c r="L559" s="71">
        <v>7.4268656716417913E-2</v>
      </c>
      <c r="M559" s="72">
        <v>622</v>
      </c>
    </row>
    <row r="560" spans="1:13" ht="15" hidden="1" thickTop="1" thickBot="1" x14ac:dyDescent="0.35">
      <c r="A560" s="61">
        <v>9300</v>
      </c>
      <c r="B560" s="62" t="s">
        <v>1390</v>
      </c>
      <c r="C560" s="63">
        <v>15325</v>
      </c>
      <c r="D560" s="64" t="s">
        <v>544</v>
      </c>
      <c r="E560" s="51" t="str">
        <f>IF(VLOOKUP(A560,'חישוב בזב'!$H$2:$K$188,4,FALSE)=FALSE,"No","Yes")</f>
        <v>No</v>
      </c>
      <c r="F560" s="65" t="s">
        <v>1400</v>
      </c>
      <c r="G560" s="66"/>
      <c r="H560" s="67">
        <v>8375</v>
      </c>
      <c r="I560" s="68">
        <v>8375</v>
      </c>
      <c r="J560" s="69">
        <v>7.3671641791044781E-2</v>
      </c>
      <c r="K560" s="70">
        <v>617</v>
      </c>
      <c r="L560" s="71">
        <v>7.3671641791044781E-2</v>
      </c>
      <c r="M560" s="72">
        <v>617</v>
      </c>
    </row>
    <row r="561" spans="1:13" ht="15" hidden="1" thickTop="1" thickBot="1" x14ac:dyDescent="0.35">
      <c r="A561" s="61">
        <v>1290</v>
      </c>
      <c r="B561" s="62" t="s">
        <v>1401</v>
      </c>
      <c r="C561" s="63">
        <v>4133</v>
      </c>
      <c r="D561" s="64" t="s">
        <v>583</v>
      </c>
      <c r="E561" s="51" t="str">
        <f>IF(VLOOKUP(A561,'חישוב בזב'!$H$2:$K$188,4,FALSE)=FALSE,"No","Yes")</f>
        <v>No</v>
      </c>
      <c r="F561" s="65" t="s">
        <v>1402</v>
      </c>
      <c r="G561" s="66"/>
      <c r="H561" s="67">
        <v>3572</v>
      </c>
      <c r="I561" s="68">
        <v>3572</v>
      </c>
      <c r="J561" s="69">
        <v>0.1276595744680851</v>
      </c>
      <c r="K561" s="70">
        <v>456</v>
      </c>
      <c r="L561" s="71">
        <v>0.1276595744680851</v>
      </c>
      <c r="M561" s="72">
        <v>455.99999999999994</v>
      </c>
    </row>
    <row r="562" spans="1:13" ht="15" hidden="1" thickTop="1" thickBot="1" x14ac:dyDescent="0.35">
      <c r="A562" s="61">
        <v>1290</v>
      </c>
      <c r="B562" s="62" t="s">
        <v>1401</v>
      </c>
      <c r="C562" s="63">
        <v>4133</v>
      </c>
      <c r="D562" s="64" t="s">
        <v>585</v>
      </c>
      <c r="E562" s="51" t="str">
        <f>IF(VLOOKUP(A562,'חישוב בזב'!$H$2:$K$188,4,FALSE)=FALSE,"No","Yes")</f>
        <v>No</v>
      </c>
      <c r="F562" s="65" t="s">
        <v>1403</v>
      </c>
      <c r="G562" s="66"/>
      <c r="H562" s="67">
        <v>3572</v>
      </c>
      <c r="I562" s="68">
        <v>3572</v>
      </c>
      <c r="J562" s="69">
        <v>0.11142217245240761</v>
      </c>
      <c r="K562" s="70">
        <v>398</v>
      </c>
      <c r="L562" s="71">
        <v>0.11142217245240761</v>
      </c>
      <c r="M562" s="72">
        <v>398</v>
      </c>
    </row>
    <row r="563" spans="1:13" ht="15" hidden="1" thickTop="1" thickBot="1" x14ac:dyDescent="0.35">
      <c r="A563" s="61">
        <v>1290</v>
      </c>
      <c r="B563" s="62" t="s">
        <v>1401</v>
      </c>
      <c r="C563" s="63">
        <v>4133</v>
      </c>
      <c r="D563" s="64" t="s">
        <v>860</v>
      </c>
      <c r="E563" s="51" t="str">
        <f>IF(VLOOKUP(A563,'חישוב בזב'!$H$2:$K$188,4,FALSE)=FALSE,"No","Yes")</f>
        <v>No</v>
      </c>
      <c r="F563" s="65" t="s">
        <v>1404</v>
      </c>
      <c r="G563" s="66"/>
      <c r="H563" s="67">
        <v>3572</v>
      </c>
      <c r="I563" s="68">
        <v>3572</v>
      </c>
      <c r="J563" s="69">
        <v>0.10470324748040313</v>
      </c>
      <c r="K563" s="70">
        <v>374</v>
      </c>
      <c r="L563" s="71">
        <v>0.10470324748040313</v>
      </c>
      <c r="M563" s="72">
        <v>374</v>
      </c>
    </row>
    <row r="564" spans="1:13" ht="15" hidden="1" thickTop="1" thickBot="1" x14ac:dyDescent="0.35">
      <c r="A564" s="61">
        <v>1290</v>
      </c>
      <c r="B564" s="62" t="s">
        <v>1401</v>
      </c>
      <c r="C564" s="63">
        <v>4133</v>
      </c>
      <c r="D564" s="64" t="s">
        <v>676</v>
      </c>
      <c r="E564" s="51" t="str">
        <f>IF(VLOOKUP(A564,'חישוב בזב'!$H$2:$K$188,4,FALSE)=FALSE,"No","Yes")</f>
        <v>No</v>
      </c>
      <c r="F564" s="65" t="s">
        <v>1405</v>
      </c>
      <c r="G564" s="66"/>
      <c r="H564" s="67">
        <v>3572</v>
      </c>
      <c r="I564" s="68">
        <v>3572</v>
      </c>
      <c r="J564" s="69">
        <v>9.994400895856663E-2</v>
      </c>
      <c r="K564" s="70">
        <v>357</v>
      </c>
      <c r="L564" s="71">
        <v>9.994400895856663E-2</v>
      </c>
      <c r="M564" s="72">
        <v>357</v>
      </c>
    </row>
    <row r="565" spans="1:13" ht="15" hidden="1" thickTop="1" thickBot="1" x14ac:dyDescent="0.35">
      <c r="A565" s="61">
        <v>1290</v>
      </c>
      <c r="B565" s="62" t="s">
        <v>1401</v>
      </c>
      <c r="C565" s="63">
        <v>4133</v>
      </c>
      <c r="D565" s="64" t="s">
        <v>1117</v>
      </c>
      <c r="E565" s="51" t="str">
        <f>IF(VLOOKUP(A565,'חישוב בזב'!$H$2:$K$188,4,FALSE)=FALSE,"No","Yes")</f>
        <v>No</v>
      </c>
      <c r="F565" s="65" t="s">
        <v>1406</v>
      </c>
      <c r="G565" s="66"/>
      <c r="H565" s="67">
        <v>3572</v>
      </c>
      <c r="I565" s="68">
        <v>3572</v>
      </c>
      <c r="J565" s="69">
        <v>9.9384098544232927E-2</v>
      </c>
      <c r="K565" s="70">
        <v>355</v>
      </c>
      <c r="L565" s="71">
        <v>9.9384098544232927E-2</v>
      </c>
      <c r="M565" s="72">
        <v>355</v>
      </c>
    </row>
    <row r="566" spans="1:13" ht="15" hidden="1" thickTop="1" thickBot="1" x14ac:dyDescent="0.35">
      <c r="A566" s="61">
        <v>1290</v>
      </c>
      <c r="B566" s="62" t="s">
        <v>1401</v>
      </c>
      <c r="C566" s="63">
        <v>4133</v>
      </c>
      <c r="D566" s="64" t="s">
        <v>1032</v>
      </c>
      <c r="E566" s="51" t="str">
        <f>IF(VLOOKUP(A566,'חישוב בזב'!$H$2:$K$188,4,FALSE)=FALSE,"No","Yes")</f>
        <v>No</v>
      </c>
      <c r="F566" s="65" t="s">
        <v>1156</v>
      </c>
      <c r="G566" s="66"/>
      <c r="H566" s="67">
        <v>3572</v>
      </c>
      <c r="I566" s="68">
        <v>3572</v>
      </c>
      <c r="J566" s="69">
        <v>9.8544232922732358E-2</v>
      </c>
      <c r="K566" s="70">
        <v>352</v>
      </c>
      <c r="L566" s="71">
        <v>9.8544232922732358E-2</v>
      </c>
      <c r="M566" s="72">
        <v>352</v>
      </c>
    </row>
    <row r="567" spans="1:13" ht="15" hidden="1" thickTop="1" thickBot="1" x14ac:dyDescent="0.35">
      <c r="A567" s="61">
        <v>1290</v>
      </c>
      <c r="B567" s="62" t="s">
        <v>1401</v>
      </c>
      <c r="C567" s="63">
        <v>4133</v>
      </c>
      <c r="D567" s="64" t="s">
        <v>1407</v>
      </c>
      <c r="E567" s="51" t="str">
        <f>IF(VLOOKUP(A567,'חישוב בזב'!$H$2:$K$188,4,FALSE)=FALSE,"No","Yes")</f>
        <v>No</v>
      </c>
      <c r="F567" s="65" t="s">
        <v>1408</v>
      </c>
      <c r="G567" s="66"/>
      <c r="H567" s="67">
        <v>3572</v>
      </c>
      <c r="I567" s="68">
        <v>3572</v>
      </c>
      <c r="J567" s="69">
        <v>9.7704367301231804E-2</v>
      </c>
      <c r="K567" s="70">
        <v>349</v>
      </c>
      <c r="L567" s="71">
        <v>9.7704367301231804E-2</v>
      </c>
      <c r="M567" s="72">
        <v>349</v>
      </c>
    </row>
    <row r="568" spans="1:13" ht="15" hidden="1" thickTop="1" thickBot="1" x14ac:dyDescent="0.35">
      <c r="A568" s="61">
        <v>1290</v>
      </c>
      <c r="B568" s="62" t="s">
        <v>1401</v>
      </c>
      <c r="C568" s="63">
        <v>4133</v>
      </c>
      <c r="D568" s="64" t="s">
        <v>501</v>
      </c>
      <c r="E568" s="51" t="str">
        <f>IF(VLOOKUP(A568,'חישוב בזב'!$H$2:$K$188,4,FALSE)=FALSE,"No","Yes")</f>
        <v>No</v>
      </c>
      <c r="F568" s="65" t="s">
        <v>1409</v>
      </c>
      <c r="G568" s="66"/>
      <c r="H568" s="67">
        <v>3572</v>
      </c>
      <c r="I568" s="68">
        <v>3572</v>
      </c>
      <c r="J568" s="69">
        <v>9.2385218365061583E-2</v>
      </c>
      <c r="K568" s="70">
        <v>330</v>
      </c>
      <c r="L568" s="71">
        <v>9.2385218365061583E-2</v>
      </c>
      <c r="M568" s="72">
        <v>330</v>
      </c>
    </row>
    <row r="569" spans="1:13" ht="15" hidden="1" thickTop="1" thickBot="1" x14ac:dyDescent="0.35">
      <c r="A569" s="61">
        <v>1290</v>
      </c>
      <c r="B569" s="62" t="s">
        <v>1401</v>
      </c>
      <c r="C569" s="63">
        <v>4133</v>
      </c>
      <c r="D569" s="64" t="s">
        <v>522</v>
      </c>
      <c r="E569" s="51" t="str">
        <f>IF(VLOOKUP(A569,'חישוב בזב'!$H$2:$K$188,4,FALSE)=FALSE,"No","Yes")</f>
        <v>No</v>
      </c>
      <c r="F569" s="65" t="s">
        <v>1410</v>
      </c>
      <c r="G569" s="66"/>
      <c r="H569" s="67">
        <v>3572</v>
      </c>
      <c r="I569" s="68">
        <v>3572</v>
      </c>
      <c r="J569" s="69">
        <v>7.754759238521837E-2</v>
      </c>
      <c r="K569" s="70">
        <v>277</v>
      </c>
      <c r="L569" s="71">
        <v>7.754759238521837E-2</v>
      </c>
      <c r="M569" s="72">
        <v>277</v>
      </c>
    </row>
    <row r="570" spans="1:13" ht="15" hidden="1" thickTop="1" thickBot="1" x14ac:dyDescent="0.35">
      <c r="A570" s="61">
        <v>1290</v>
      </c>
      <c r="B570" s="62" t="s">
        <v>1401</v>
      </c>
      <c r="C570" s="63">
        <v>4133</v>
      </c>
      <c r="D570" s="64" t="s">
        <v>562</v>
      </c>
      <c r="E570" s="51" t="str">
        <f>IF(VLOOKUP(A570,'חישוב בזב'!$H$2:$K$188,4,FALSE)=FALSE,"No","Yes")</f>
        <v>No</v>
      </c>
      <c r="F570" s="65" t="s">
        <v>1411</v>
      </c>
      <c r="G570" s="66"/>
      <c r="H570" s="67">
        <v>3572</v>
      </c>
      <c r="I570" s="68">
        <v>3572</v>
      </c>
      <c r="J570" s="69">
        <v>7.1108622620380743E-2</v>
      </c>
      <c r="K570" s="70">
        <v>254</v>
      </c>
      <c r="L570" s="71">
        <v>7.1108622620380743E-2</v>
      </c>
      <c r="M570" s="72">
        <v>254.00000000000003</v>
      </c>
    </row>
    <row r="571" spans="1:13" ht="15" hidden="1" thickTop="1" thickBot="1" x14ac:dyDescent="0.35">
      <c r="A571" s="61">
        <v>1290</v>
      </c>
      <c r="B571" s="62" t="s">
        <v>1401</v>
      </c>
      <c r="C571" s="63">
        <v>4133</v>
      </c>
      <c r="D571" s="64" t="s">
        <v>755</v>
      </c>
      <c r="E571" s="51" t="str">
        <f>IF(VLOOKUP(A571,'חישוב בזב'!$H$2:$K$188,4,FALSE)=FALSE,"No","Yes")</f>
        <v>No</v>
      </c>
      <c r="F571" s="65" t="s">
        <v>1412</v>
      </c>
      <c r="G571" s="66" t="s">
        <v>1413</v>
      </c>
      <c r="H571" s="67">
        <v>3572</v>
      </c>
      <c r="I571" s="68">
        <v>3572</v>
      </c>
      <c r="J571" s="69">
        <v>8.6786114221724525E-3</v>
      </c>
      <c r="K571" s="70">
        <v>31</v>
      </c>
      <c r="L571" s="71">
        <v>8.6786114221724525E-3</v>
      </c>
      <c r="M571" s="72">
        <v>31</v>
      </c>
    </row>
    <row r="572" spans="1:13" ht="15" hidden="1" thickTop="1" thickBot="1" x14ac:dyDescent="0.35">
      <c r="A572" s="61">
        <v>1290</v>
      </c>
      <c r="B572" s="62" t="s">
        <v>1401</v>
      </c>
      <c r="C572" s="63">
        <v>4133</v>
      </c>
      <c r="D572" s="64" t="s">
        <v>533</v>
      </c>
      <c r="E572" s="51" t="str">
        <f>IF(VLOOKUP(A572,'חישוב בזב'!$H$2:$K$188,4,FALSE)=FALSE,"No","Yes")</f>
        <v>No</v>
      </c>
      <c r="F572" s="65" t="s">
        <v>661</v>
      </c>
      <c r="G572" s="66" t="s">
        <v>1414</v>
      </c>
      <c r="H572" s="67">
        <v>3572</v>
      </c>
      <c r="I572" s="68">
        <v>3572</v>
      </c>
      <c r="J572" s="69">
        <v>4.7592385218365061E-3</v>
      </c>
      <c r="K572" s="70">
        <v>17</v>
      </c>
      <c r="L572" s="71">
        <v>4.7592385218365061E-3</v>
      </c>
      <c r="M572" s="72">
        <v>17</v>
      </c>
    </row>
    <row r="573" spans="1:13" ht="15" hidden="1" thickTop="1" thickBot="1" x14ac:dyDescent="0.35">
      <c r="A573" s="61">
        <v>1290</v>
      </c>
      <c r="B573" s="62" t="s">
        <v>1401</v>
      </c>
      <c r="C573" s="63">
        <v>4133</v>
      </c>
      <c r="D573" s="64" t="s">
        <v>530</v>
      </c>
      <c r="E573" s="51" t="str">
        <f>IF(VLOOKUP(A573,'חישוב בזב'!$H$2:$K$188,4,FALSE)=FALSE,"No","Yes")</f>
        <v>No</v>
      </c>
      <c r="F573" s="65" t="s">
        <v>1031</v>
      </c>
      <c r="G573" s="66" t="s">
        <v>1415</v>
      </c>
      <c r="H573" s="67">
        <v>3572</v>
      </c>
      <c r="I573" s="68">
        <v>3572</v>
      </c>
      <c r="J573" s="69">
        <v>2.2396416573348264E-3</v>
      </c>
      <c r="K573" s="70">
        <v>8</v>
      </c>
      <c r="L573" s="71">
        <v>2.2396416573348264E-3</v>
      </c>
      <c r="M573" s="72">
        <v>8</v>
      </c>
    </row>
    <row r="574" spans="1:13" ht="15" hidden="1" thickTop="1" thickBot="1" x14ac:dyDescent="0.35">
      <c r="A574" s="61">
        <v>1290</v>
      </c>
      <c r="B574" s="62" t="s">
        <v>1401</v>
      </c>
      <c r="C574" s="63">
        <v>4133</v>
      </c>
      <c r="D574" s="64" t="s">
        <v>711</v>
      </c>
      <c r="E574" s="51" t="str">
        <f>IF(VLOOKUP(A574,'חישוב בזב'!$H$2:$K$188,4,FALSE)=FALSE,"No","Yes")</f>
        <v>No</v>
      </c>
      <c r="F574" s="65" t="s">
        <v>1416</v>
      </c>
      <c r="G574" s="66" t="s">
        <v>1417</v>
      </c>
      <c r="H574" s="67">
        <v>3572</v>
      </c>
      <c r="I574" s="68">
        <v>3572</v>
      </c>
      <c r="J574" s="69">
        <v>2.2396416573348264E-3</v>
      </c>
      <c r="K574" s="70">
        <v>8</v>
      </c>
      <c r="L574" s="71">
        <v>2.2396416573348264E-3</v>
      </c>
      <c r="M574" s="72">
        <v>8</v>
      </c>
    </row>
    <row r="575" spans="1:13" ht="15" hidden="1" thickTop="1" thickBot="1" x14ac:dyDescent="0.35">
      <c r="A575" s="61">
        <v>1290</v>
      </c>
      <c r="B575" s="62" t="s">
        <v>1401</v>
      </c>
      <c r="C575" s="63">
        <v>4133</v>
      </c>
      <c r="D575" s="64" t="s">
        <v>525</v>
      </c>
      <c r="E575" s="51" t="str">
        <f>IF(VLOOKUP(A575,'חישוב בזב'!$H$2:$K$188,4,FALSE)=FALSE,"No","Yes")</f>
        <v>No</v>
      </c>
      <c r="F575" s="65" t="s">
        <v>1418</v>
      </c>
      <c r="G575" s="66" t="s">
        <v>1419</v>
      </c>
      <c r="H575" s="67">
        <v>3572</v>
      </c>
      <c r="I575" s="68">
        <v>3572</v>
      </c>
      <c r="J575" s="69">
        <v>1.6797312430011197E-3</v>
      </c>
      <c r="K575" s="70">
        <v>6</v>
      </c>
      <c r="L575" s="71">
        <v>1.6797312430011197E-3</v>
      </c>
      <c r="M575" s="72">
        <v>6</v>
      </c>
    </row>
    <row r="576" spans="1:13" ht="15" hidden="1" thickTop="1" thickBot="1" x14ac:dyDescent="0.35">
      <c r="A576" s="61">
        <v>975</v>
      </c>
      <c r="B576" s="62" t="s">
        <v>1420</v>
      </c>
      <c r="C576" s="63">
        <v>4584</v>
      </c>
      <c r="D576" s="64" t="s">
        <v>583</v>
      </c>
      <c r="E576" s="51" t="str">
        <f>IF(VLOOKUP(A576,'חישוב בזב'!$H$2:$K$188,4,FALSE)=FALSE,"No","Yes")</f>
        <v>No</v>
      </c>
      <c r="F576" s="65" t="s">
        <v>882</v>
      </c>
      <c r="G576" s="66"/>
      <c r="H576" s="67">
        <v>3861</v>
      </c>
      <c r="I576" s="68">
        <v>3861</v>
      </c>
      <c r="J576" s="69">
        <v>0.26443926443926447</v>
      </c>
      <c r="K576" s="70">
        <v>1021</v>
      </c>
      <c r="L576" s="71">
        <v>0.26443926443926447</v>
      </c>
      <c r="M576" s="72">
        <v>1021.0000000000001</v>
      </c>
    </row>
    <row r="577" spans="1:13" ht="15" hidden="1" thickTop="1" thickBot="1" x14ac:dyDescent="0.35">
      <c r="A577" s="61">
        <v>975</v>
      </c>
      <c r="B577" s="62" t="s">
        <v>1420</v>
      </c>
      <c r="C577" s="63">
        <v>4584</v>
      </c>
      <c r="D577" s="64" t="s">
        <v>525</v>
      </c>
      <c r="E577" s="51" t="str">
        <f>IF(VLOOKUP(A577,'חישוב בזב'!$H$2:$K$188,4,FALSE)=FALSE,"No","Yes")</f>
        <v>No</v>
      </c>
      <c r="F577" s="65" t="s">
        <v>1421</v>
      </c>
      <c r="G577" s="66"/>
      <c r="H577" s="67">
        <v>3861</v>
      </c>
      <c r="I577" s="68">
        <v>3861</v>
      </c>
      <c r="J577" s="69">
        <v>0.19321419321419323</v>
      </c>
      <c r="K577" s="70">
        <v>746</v>
      </c>
      <c r="L577" s="71">
        <v>0.19321419321419323</v>
      </c>
      <c r="M577" s="72">
        <v>746</v>
      </c>
    </row>
    <row r="578" spans="1:13" ht="15" hidden="1" thickTop="1" thickBot="1" x14ac:dyDescent="0.35">
      <c r="A578" s="61">
        <v>975</v>
      </c>
      <c r="B578" s="62" t="s">
        <v>1420</v>
      </c>
      <c r="C578" s="63">
        <v>4584</v>
      </c>
      <c r="D578" s="64" t="s">
        <v>562</v>
      </c>
      <c r="E578" s="51" t="str">
        <f>IF(VLOOKUP(A578,'חישוב בזב'!$H$2:$K$188,4,FALSE)=FALSE,"No","Yes")</f>
        <v>No</v>
      </c>
      <c r="F578" s="65" t="s">
        <v>1422</v>
      </c>
      <c r="G578" s="66"/>
      <c r="H578" s="67">
        <v>3861</v>
      </c>
      <c r="I578" s="68">
        <v>3861</v>
      </c>
      <c r="J578" s="69">
        <v>0.16964516964516965</v>
      </c>
      <c r="K578" s="70">
        <v>655</v>
      </c>
      <c r="L578" s="71">
        <v>0.16964516964516965</v>
      </c>
      <c r="M578" s="72">
        <v>655</v>
      </c>
    </row>
    <row r="579" spans="1:13" ht="15" hidden="1" thickTop="1" thickBot="1" x14ac:dyDescent="0.35">
      <c r="A579" s="61">
        <v>975</v>
      </c>
      <c r="B579" s="62" t="s">
        <v>1420</v>
      </c>
      <c r="C579" s="63">
        <v>4584</v>
      </c>
      <c r="D579" s="64" t="s">
        <v>1423</v>
      </c>
      <c r="E579" s="51" t="str">
        <f>IF(VLOOKUP(A579,'חישוב בזב'!$H$2:$K$188,4,FALSE)=FALSE,"No","Yes")</f>
        <v>No</v>
      </c>
      <c r="F579" s="65" t="s">
        <v>1424</v>
      </c>
      <c r="G579" s="66" t="s">
        <v>1425</v>
      </c>
      <c r="H579" s="67">
        <v>3861</v>
      </c>
      <c r="I579" s="68">
        <v>3861</v>
      </c>
      <c r="J579" s="69">
        <v>0.15824915824915825</v>
      </c>
      <c r="K579" s="70">
        <v>611</v>
      </c>
      <c r="L579" s="71">
        <v>0.15824915824915825</v>
      </c>
      <c r="M579" s="72">
        <v>611</v>
      </c>
    </row>
    <row r="580" spans="1:13" ht="15" hidden="1" thickTop="1" thickBot="1" x14ac:dyDescent="0.35">
      <c r="A580" s="61">
        <v>975</v>
      </c>
      <c r="B580" s="62" t="s">
        <v>1420</v>
      </c>
      <c r="C580" s="63">
        <v>4584</v>
      </c>
      <c r="D580" s="64" t="s">
        <v>1426</v>
      </c>
      <c r="E580" s="51" t="str">
        <f>IF(VLOOKUP(A580,'חישוב בזב'!$H$2:$K$188,4,FALSE)=FALSE,"No","Yes")</f>
        <v>No</v>
      </c>
      <c r="F580" s="65" t="s">
        <v>1120</v>
      </c>
      <c r="G580" s="66" t="s">
        <v>1427</v>
      </c>
      <c r="H580" s="67">
        <v>3861</v>
      </c>
      <c r="I580" s="68">
        <v>3861</v>
      </c>
      <c r="J580" s="69">
        <v>0.12742812742812742</v>
      </c>
      <c r="K580" s="70">
        <v>492</v>
      </c>
      <c r="L580" s="71">
        <v>0.12742812742812742</v>
      </c>
      <c r="M580" s="72">
        <v>492</v>
      </c>
    </row>
    <row r="581" spans="1:13" ht="15" hidden="1" thickTop="1" thickBot="1" x14ac:dyDescent="0.35">
      <c r="A581" s="61">
        <v>975</v>
      </c>
      <c r="B581" s="62" t="s">
        <v>1420</v>
      </c>
      <c r="C581" s="63">
        <v>4584</v>
      </c>
      <c r="D581" s="64" t="s">
        <v>984</v>
      </c>
      <c r="E581" s="51" t="str">
        <f>IF(VLOOKUP(A581,'חישוב בזב'!$H$2:$K$188,4,FALSE)=FALSE,"No","Yes")</f>
        <v>No</v>
      </c>
      <c r="F581" s="65" t="s">
        <v>1428</v>
      </c>
      <c r="G581" s="66" t="s">
        <v>1429</v>
      </c>
      <c r="H581" s="67">
        <v>3861</v>
      </c>
      <c r="I581" s="68">
        <v>3861</v>
      </c>
      <c r="J581" s="69">
        <v>4.6361046361046362E-2</v>
      </c>
      <c r="K581" s="70">
        <v>179</v>
      </c>
      <c r="L581" s="71">
        <v>4.6361046361046362E-2</v>
      </c>
      <c r="M581" s="72">
        <v>179</v>
      </c>
    </row>
    <row r="582" spans="1:13" ht="15" hidden="1" thickTop="1" thickBot="1" x14ac:dyDescent="0.35">
      <c r="A582" s="61">
        <v>975</v>
      </c>
      <c r="B582" s="62" t="s">
        <v>1420</v>
      </c>
      <c r="C582" s="63">
        <v>4584</v>
      </c>
      <c r="D582" s="64" t="s">
        <v>825</v>
      </c>
      <c r="E582" s="51" t="str">
        <f>IF(VLOOKUP(A582,'חישוב בזב'!$H$2:$K$188,4,FALSE)=FALSE,"No","Yes")</f>
        <v>No</v>
      </c>
      <c r="F582" s="65" t="s">
        <v>1430</v>
      </c>
      <c r="G582" s="66"/>
      <c r="H582" s="67">
        <v>3861</v>
      </c>
      <c r="I582" s="68">
        <v>3861</v>
      </c>
      <c r="J582" s="69">
        <v>4.0663040663040662E-2</v>
      </c>
      <c r="K582" s="70">
        <v>157</v>
      </c>
      <c r="L582" s="71">
        <v>4.0663040663040662E-2</v>
      </c>
      <c r="M582" s="72">
        <v>157</v>
      </c>
    </row>
    <row r="583" spans="1:13" ht="15" hidden="1" thickTop="1" thickBot="1" x14ac:dyDescent="0.35">
      <c r="A583" s="61">
        <v>975</v>
      </c>
      <c r="B583" s="62" t="s">
        <v>1420</v>
      </c>
      <c r="C583" s="63">
        <v>4584</v>
      </c>
      <c r="D583" s="64" t="s">
        <v>711</v>
      </c>
      <c r="E583" s="51" t="str">
        <f>IF(VLOOKUP(A583,'חישוב בזב'!$H$2:$K$188,4,FALSE)=FALSE,"No","Yes")</f>
        <v>No</v>
      </c>
      <c r="F583" s="65" t="s">
        <v>1083</v>
      </c>
      <c r="G583" s="66" t="s">
        <v>1431</v>
      </c>
      <c r="H583" s="67">
        <v>3861</v>
      </c>
      <c r="I583" s="68">
        <v>3861</v>
      </c>
      <c r="J583" s="69">
        <v>0</v>
      </c>
      <c r="K583" s="70"/>
      <c r="L583" s="71">
        <v>0</v>
      </c>
      <c r="M583" s="72">
        <v>0</v>
      </c>
    </row>
    <row r="584" spans="1:13" ht="15" hidden="1" thickTop="1" thickBot="1" x14ac:dyDescent="0.35">
      <c r="A584" s="61">
        <v>975</v>
      </c>
      <c r="B584" s="62" t="s">
        <v>1420</v>
      </c>
      <c r="C584" s="63">
        <v>4584</v>
      </c>
      <c r="D584" s="64" t="s">
        <v>1290</v>
      </c>
      <c r="E584" s="51" t="str">
        <f>IF(VLOOKUP(A584,'חישוב בזב'!$H$2:$K$188,4,FALSE)=FALSE,"No","Yes")</f>
        <v>No</v>
      </c>
      <c r="F584" s="65" t="s">
        <v>1432</v>
      </c>
      <c r="G584" s="66" t="s">
        <v>1433</v>
      </c>
      <c r="H584" s="67">
        <v>3861</v>
      </c>
      <c r="I584" s="68">
        <v>3861</v>
      </c>
      <c r="J584" s="69">
        <v>0</v>
      </c>
      <c r="K584" s="70"/>
      <c r="L584" s="71">
        <v>0</v>
      </c>
      <c r="M584" s="72">
        <v>0</v>
      </c>
    </row>
    <row r="585" spans="1:13" ht="15" hidden="1" thickTop="1" thickBot="1" x14ac:dyDescent="0.35">
      <c r="A585" s="61">
        <v>975</v>
      </c>
      <c r="B585" s="62" t="s">
        <v>1420</v>
      </c>
      <c r="C585" s="63">
        <v>4584</v>
      </c>
      <c r="D585" s="64" t="s">
        <v>533</v>
      </c>
      <c r="E585" s="51" t="str">
        <f>IF(VLOOKUP(A585,'חישוב בזב'!$H$2:$K$188,4,FALSE)=FALSE,"No","Yes")</f>
        <v>No</v>
      </c>
      <c r="F585" s="65" t="s">
        <v>1434</v>
      </c>
      <c r="G585" s="66" t="s">
        <v>1435</v>
      </c>
      <c r="H585" s="67">
        <v>3861</v>
      </c>
      <c r="I585" s="68">
        <v>3861</v>
      </c>
      <c r="J585" s="69">
        <v>0</v>
      </c>
      <c r="K585" s="70"/>
      <c r="L585" s="71">
        <v>0</v>
      </c>
      <c r="M585" s="72">
        <v>0</v>
      </c>
    </row>
    <row r="586" spans="1:13" ht="15" thickTop="1" thickBot="1" x14ac:dyDescent="0.35">
      <c r="A586" s="61">
        <v>6500</v>
      </c>
      <c r="B586" s="62" t="s">
        <v>21</v>
      </c>
      <c r="C586" s="63">
        <v>70027</v>
      </c>
      <c r="D586" s="64" t="s">
        <v>572</v>
      </c>
      <c r="E586" s="51" t="str">
        <f>IF(VLOOKUP(A586,'חישוב בזב'!$H$2:$K$188,4,FALSE)=FALSE,"No","Yes")</f>
        <v>Yes</v>
      </c>
      <c r="F586" s="65" t="s">
        <v>1436</v>
      </c>
      <c r="G586" s="66" t="s">
        <v>1437</v>
      </c>
      <c r="H586" s="67">
        <v>31529</v>
      </c>
      <c r="I586" s="68">
        <v>31529</v>
      </c>
      <c r="J586" s="69">
        <v>0.13898315836214278</v>
      </c>
      <c r="K586" s="70">
        <v>4382</v>
      </c>
      <c r="L586" s="71">
        <v>0.13898315836214278</v>
      </c>
      <c r="M586" s="72">
        <v>4382</v>
      </c>
    </row>
    <row r="587" spans="1:13" ht="15" thickTop="1" thickBot="1" x14ac:dyDescent="0.35">
      <c r="A587" s="61">
        <v>6500</v>
      </c>
      <c r="B587" s="62" t="s">
        <v>21</v>
      </c>
      <c r="C587" s="63">
        <v>70027</v>
      </c>
      <c r="D587" s="64" t="s">
        <v>544</v>
      </c>
      <c r="E587" s="51" t="str">
        <f>IF(VLOOKUP(A587,'חישוב בזב'!$H$2:$K$188,4,FALSE)=FALSE,"No","Yes")</f>
        <v>Yes</v>
      </c>
      <c r="F587" s="65" t="s">
        <v>1438</v>
      </c>
      <c r="G587" s="66" t="s">
        <v>1439</v>
      </c>
      <c r="H587" s="67">
        <v>31529</v>
      </c>
      <c r="I587" s="68">
        <v>31529</v>
      </c>
      <c r="J587" s="69">
        <v>0.13562117415712518</v>
      </c>
      <c r="K587" s="70">
        <v>4276</v>
      </c>
      <c r="L587" s="71">
        <v>0.13562117415712518</v>
      </c>
      <c r="M587" s="72">
        <v>4276</v>
      </c>
    </row>
    <row r="588" spans="1:13" ht="15" thickTop="1" thickBot="1" x14ac:dyDescent="0.35">
      <c r="A588" s="61">
        <v>6500</v>
      </c>
      <c r="B588" s="62" t="s">
        <v>21</v>
      </c>
      <c r="C588" s="63">
        <v>70027</v>
      </c>
      <c r="D588" s="64" t="s">
        <v>1440</v>
      </c>
      <c r="E588" s="51" t="str">
        <f>IF(VLOOKUP(A588,'חישוב בזב'!$H$2:$K$188,4,FALSE)=FALSE,"No","Yes")</f>
        <v>Yes</v>
      </c>
      <c r="F588" s="65" t="s">
        <v>1441</v>
      </c>
      <c r="G588" s="66"/>
      <c r="H588" s="67">
        <v>31529</v>
      </c>
      <c r="I588" s="68">
        <v>31529</v>
      </c>
      <c r="J588" s="69">
        <v>0.10840813219575629</v>
      </c>
      <c r="K588" s="70">
        <v>3418</v>
      </c>
      <c r="L588" s="71">
        <v>0.10840813219575629</v>
      </c>
      <c r="M588" s="72">
        <v>3418</v>
      </c>
    </row>
    <row r="589" spans="1:13" ht="15" thickTop="1" thickBot="1" x14ac:dyDescent="0.35">
      <c r="A589" s="61">
        <v>6500</v>
      </c>
      <c r="B589" s="62" t="s">
        <v>21</v>
      </c>
      <c r="C589" s="63">
        <v>70027</v>
      </c>
      <c r="D589" s="64" t="s">
        <v>772</v>
      </c>
      <c r="E589" s="51" t="str">
        <f>IF(VLOOKUP(A589,'חישוב בזב'!$H$2:$K$188,4,FALSE)=FALSE,"No","Yes")</f>
        <v>Yes</v>
      </c>
      <c r="F589" s="65" t="s">
        <v>1442</v>
      </c>
      <c r="G589" s="66" t="s">
        <v>1443</v>
      </c>
      <c r="H589" s="67">
        <v>31529</v>
      </c>
      <c r="I589" s="68">
        <v>31529</v>
      </c>
      <c r="J589" s="69">
        <v>9.7941577595229784E-2</v>
      </c>
      <c r="K589" s="70">
        <v>3088</v>
      </c>
      <c r="L589" s="71">
        <v>9.7941577595229784E-2</v>
      </c>
      <c r="M589" s="72">
        <v>3088</v>
      </c>
    </row>
    <row r="590" spans="1:13" ht="15" thickTop="1" thickBot="1" x14ac:dyDescent="0.35">
      <c r="A590" s="61">
        <v>6500</v>
      </c>
      <c r="B590" s="62" t="s">
        <v>21</v>
      </c>
      <c r="C590" s="63">
        <v>70027</v>
      </c>
      <c r="D590" s="64" t="s">
        <v>546</v>
      </c>
      <c r="E590" s="51" t="str">
        <f>IF(VLOOKUP(A590,'חישוב בזב'!$H$2:$K$188,4,FALSE)=FALSE,"No","Yes")</f>
        <v>Yes</v>
      </c>
      <c r="F590" s="65" t="s">
        <v>1444</v>
      </c>
      <c r="G590" s="66"/>
      <c r="H590" s="67">
        <v>31529</v>
      </c>
      <c r="I590" s="68">
        <v>31529</v>
      </c>
      <c r="J590" s="69">
        <v>8.4113038789685693E-2</v>
      </c>
      <c r="K590" s="70">
        <v>2652</v>
      </c>
      <c r="L590" s="71">
        <v>8.4113038789685693E-2</v>
      </c>
      <c r="M590" s="72">
        <v>2652</v>
      </c>
    </row>
    <row r="591" spans="1:13" ht="15" thickTop="1" thickBot="1" x14ac:dyDescent="0.35">
      <c r="A591" s="61">
        <v>6500</v>
      </c>
      <c r="B591" s="62" t="s">
        <v>21</v>
      </c>
      <c r="C591" s="63">
        <v>70027</v>
      </c>
      <c r="D591" s="64" t="s">
        <v>581</v>
      </c>
      <c r="E591" s="51" t="str">
        <f>IF(VLOOKUP(A591,'חישוב בזב'!$H$2:$K$188,4,FALSE)=FALSE,"No","Yes")</f>
        <v>Yes</v>
      </c>
      <c r="F591" s="65" t="s">
        <v>1445</v>
      </c>
      <c r="G591" s="66"/>
      <c r="H591" s="67">
        <v>31529</v>
      </c>
      <c r="I591" s="68">
        <v>31529</v>
      </c>
      <c r="J591" s="69">
        <v>7.8943195153668058E-2</v>
      </c>
      <c r="K591" s="70">
        <v>2489</v>
      </c>
      <c r="L591" s="71">
        <v>7.8943195153668058E-2</v>
      </c>
      <c r="M591" s="72">
        <v>2489</v>
      </c>
    </row>
    <row r="592" spans="1:13" ht="15" thickTop="1" thickBot="1" x14ac:dyDescent="0.35">
      <c r="A592" s="61">
        <v>6500</v>
      </c>
      <c r="B592" s="62" t="s">
        <v>21</v>
      </c>
      <c r="C592" s="63">
        <v>70027</v>
      </c>
      <c r="D592" s="64" t="s">
        <v>746</v>
      </c>
      <c r="E592" s="51" t="str">
        <f>IF(VLOOKUP(A592,'חישוב בזב'!$H$2:$K$188,4,FALSE)=FALSE,"No","Yes")</f>
        <v>Yes</v>
      </c>
      <c r="F592" s="65" t="s">
        <v>1446</v>
      </c>
      <c r="G592" s="66"/>
      <c r="H592" s="67">
        <v>31529</v>
      </c>
      <c r="I592" s="68">
        <v>31529</v>
      </c>
      <c r="J592" s="69">
        <v>6.2069840464334419E-2</v>
      </c>
      <c r="K592" s="70">
        <v>1957</v>
      </c>
      <c r="L592" s="71">
        <v>6.2069840464334419E-2</v>
      </c>
      <c r="M592" s="72">
        <v>1957</v>
      </c>
    </row>
    <row r="593" spans="1:13" ht="15" thickTop="1" thickBot="1" x14ac:dyDescent="0.35">
      <c r="A593" s="61">
        <v>6500</v>
      </c>
      <c r="B593" s="62" t="s">
        <v>21</v>
      </c>
      <c r="C593" s="63">
        <v>70027</v>
      </c>
      <c r="D593" s="64" t="s">
        <v>548</v>
      </c>
      <c r="E593" s="51" t="str">
        <f>IF(VLOOKUP(A593,'חישוב בזב'!$H$2:$K$188,4,FALSE)=FALSE,"No","Yes")</f>
        <v>Yes</v>
      </c>
      <c r="F593" s="65" t="s">
        <v>1447</v>
      </c>
      <c r="G593" s="66"/>
      <c r="H593" s="67">
        <v>31529</v>
      </c>
      <c r="I593" s="68">
        <v>31529</v>
      </c>
      <c r="J593" s="69">
        <v>5.3823464112404455E-2</v>
      </c>
      <c r="K593" s="70">
        <v>1697</v>
      </c>
      <c r="L593" s="71">
        <v>5.3823464112404455E-2</v>
      </c>
      <c r="M593" s="72">
        <v>1697</v>
      </c>
    </row>
    <row r="594" spans="1:13" ht="15" thickTop="1" thickBot="1" x14ac:dyDescent="0.35">
      <c r="A594" s="61">
        <v>6500</v>
      </c>
      <c r="B594" s="62" t="s">
        <v>21</v>
      </c>
      <c r="C594" s="63">
        <v>70027</v>
      </c>
      <c r="D594" s="64" t="s">
        <v>636</v>
      </c>
      <c r="E594" s="51" t="str">
        <f>IF(VLOOKUP(A594,'חישוב בזב'!$H$2:$K$188,4,FALSE)=FALSE,"No","Yes")</f>
        <v>Yes</v>
      </c>
      <c r="F594" s="65" t="s">
        <v>1448</v>
      </c>
      <c r="G594" s="66"/>
      <c r="H594" s="67">
        <v>31529</v>
      </c>
      <c r="I594" s="68">
        <v>31529</v>
      </c>
      <c r="J594" s="69">
        <v>4.4213263979193757E-2</v>
      </c>
      <c r="K594" s="70">
        <v>1394</v>
      </c>
      <c r="L594" s="71">
        <v>4.4213263979193757E-2</v>
      </c>
      <c r="M594" s="72">
        <v>1394</v>
      </c>
    </row>
    <row r="595" spans="1:13" ht="15" thickTop="1" thickBot="1" x14ac:dyDescent="0.35">
      <c r="A595" s="61">
        <v>6500</v>
      </c>
      <c r="B595" s="62" t="s">
        <v>21</v>
      </c>
      <c r="C595" s="63">
        <v>70027</v>
      </c>
      <c r="D595" s="64" t="s">
        <v>525</v>
      </c>
      <c r="E595" s="51" t="str">
        <f>IF(VLOOKUP(A595,'חישוב בזב'!$H$2:$K$188,4,FALSE)=FALSE,"No","Yes")</f>
        <v>Yes</v>
      </c>
      <c r="F595" s="65" t="s">
        <v>1449</v>
      </c>
      <c r="G595" s="66"/>
      <c r="H595" s="67">
        <v>31529</v>
      </c>
      <c r="I595" s="68">
        <v>31529</v>
      </c>
      <c r="J595" s="69">
        <v>4.100986393479019E-2</v>
      </c>
      <c r="K595" s="70">
        <v>1293</v>
      </c>
      <c r="L595" s="71">
        <v>4.100986393479019E-2</v>
      </c>
      <c r="M595" s="72">
        <v>1293</v>
      </c>
    </row>
    <row r="596" spans="1:13" ht="15" thickTop="1" thickBot="1" x14ac:dyDescent="0.35">
      <c r="A596" s="61">
        <v>6500</v>
      </c>
      <c r="B596" s="62" t="s">
        <v>21</v>
      </c>
      <c r="C596" s="63">
        <v>70027</v>
      </c>
      <c r="D596" s="64" t="s">
        <v>579</v>
      </c>
      <c r="E596" s="51" t="str">
        <f>IF(VLOOKUP(A596,'חישוב בזב'!$H$2:$K$188,4,FALSE)=FALSE,"No","Yes")</f>
        <v>Yes</v>
      </c>
      <c r="F596" s="65" t="s">
        <v>1450</v>
      </c>
      <c r="G596" s="66" t="s">
        <v>1451</v>
      </c>
      <c r="H596" s="67">
        <v>31529</v>
      </c>
      <c r="I596" s="68">
        <v>31529</v>
      </c>
      <c r="J596" s="69">
        <v>3.5776586634526944E-2</v>
      </c>
      <c r="K596" s="70">
        <v>1128</v>
      </c>
      <c r="L596" s="71">
        <v>3.5776586634526944E-2</v>
      </c>
      <c r="M596" s="72">
        <v>1128</v>
      </c>
    </row>
    <row r="597" spans="1:13" ht="15" thickTop="1" thickBot="1" x14ac:dyDescent="0.35">
      <c r="A597" s="61">
        <v>6500</v>
      </c>
      <c r="B597" s="62" t="s">
        <v>21</v>
      </c>
      <c r="C597" s="63">
        <v>70027</v>
      </c>
      <c r="D597" s="64" t="s">
        <v>501</v>
      </c>
      <c r="E597" s="51" t="str">
        <f>IF(VLOOKUP(A597,'חישוב בזב'!$H$2:$K$188,4,FALSE)=FALSE,"No","Yes")</f>
        <v>Yes</v>
      </c>
      <c r="F597" s="65" t="s">
        <v>1452</v>
      </c>
      <c r="G597" s="66"/>
      <c r="H597" s="67">
        <v>31529</v>
      </c>
      <c r="I597" s="68">
        <v>31529</v>
      </c>
      <c r="J597" s="69">
        <v>3.0543309334263694E-2</v>
      </c>
      <c r="K597" s="70">
        <v>963</v>
      </c>
      <c r="L597" s="71">
        <v>3.0543309334263694E-2</v>
      </c>
      <c r="M597" s="72">
        <v>963</v>
      </c>
    </row>
    <row r="598" spans="1:13" ht="15" thickTop="1" thickBot="1" x14ac:dyDescent="0.35">
      <c r="A598" s="61">
        <v>6500</v>
      </c>
      <c r="B598" s="62" t="s">
        <v>21</v>
      </c>
      <c r="C598" s="63">
        <v>70027</v>
      </c>
      <c r="D598" s="64" t="s">
        <v>575</v>
      </c>
      <c r="E598" s="51" t="str">
        <f>IF(VLOOKUP(A598,'חישוב בזב'!$H$2:$K$188,4,FALSE)=FALSE,"No","Yes")</f>
        <v>Yes</v>
      </c>
      <c r="F598" s="65" t="s">
        <v>1453</v>
      </c>
      <c r="G598" s="66"/>
      <c r="H598" s="67">
        <v>31529</v>
      </c>
      <c r="I598" s="68">
        <v>31529</v>
      </c>
      <c r="J598" s="69">
        <v>2.3724190427860066E-2</v>
      </c>
      <c r="K598" s="70">
        <v>748</v>
      </c>
      <c r="L598" s="71">
        <v>2.3724190427860066E-2</v>
      </c>
      <c r="M598" s="72">
        <v>748</v>
      </c>
    </row>
    <row r="599" spans="1:13" ht="15" thickTop="1" thickBot="1" x14ac:dyDescent="0.35">
      <c r="A599" s="61">
        <v>6500</v>
      </c>
      <c r="B599" s="62" t="s">
        <v>21</v>
      </c>
      <c r="C599" s="63">
        <v>70027</v>
      </c>
      <c r="D599" s="64" t="s">
        <v>820</v>
      </c>
      <c r="E599" s="51" t="str">
        <f>IF(VLOOKUP(A599,'חישוב בזב'!$H$2:$K$188,4,FALSE)=FALSE,"No","Yes")</f>
        <v>Yes</v>
      </c>
      <c r="F599" s="65" t="s">
        <v>1454</v>
      </c>
      <c r="G599" s="66"/>
      <c r="H599" s="67">
        <v>31529</v>
      </c>
      <c r="I599" s="68">
        <v>31529</v>
      </c>
      <c r="J599" s="69">
        <v>2.3597323099368836E-2</v>
      </c>
      <c r="K599" s="70">
        <v>744</v>
      </c>
      <c r="L599" s="71">
        <v>2.3597323099368836E-2</v>
      </c>
      <c r="M599" s="72">
        <v>744</v>
      </c>
    </row>
    <row r="600" spans="1:13" ht="15" thickTop="1" thickBot="1" x14ac:dyDescent="0.35">
      <c r="A600" s="61">
        <v>6500</v>
      </c>
      <c r="B600" s="62" t="s">
        <v>21</v>
      </c>
      <c r="C600" s="63">
        <v>70027</v>
      </c>
      <c r="D600" s="64" t="s">
        <v>583</v>
      </c>
      <c r="E600" s="51" t="str">
        <f>IF(VLOOKUP(A600,'חישוב בזב'!$H$2:$K$188,4,FALSE)=FALSE,"No","Yes")</f>
        <v>Yes</v>
      </c>
      <c r="F600" s="65" t="s">
        <v>1455</v>
      </c>
      <c r="G600" s="66"/>
      <c r="H600" s="67">
        <v>31529</v>
      </c>
      <c r="I600" s="68">
        <v>31529</v>
      </c>
      <c r="J600" s="69">
        <v>1.988645374100035E-2</v>
      </c>
      <c r="K600" s="70">
        <v>627</v>
      </c>
      <c r="L600" s="71">
        <v>1.988645374100035E-2</v>
      </c>
      <c r="M600" s="72">
        <v>627</v>
      </c>
    </row>
    <row r="601" spans="1:13" ht="15" thickTop="1" thickBot="1" x14ac:dyDescent="0.35">
      <c r="A601" s="61">
        <v>6500</v>
      </c>
      <c r="B601" s="62" t="s">
        <v>21</v>
      </c>
      <c r="C601" s="63">
        <v>70027</v>
      </c>
      <c r="D601" s="64" t="s">
        <v>533</v>
      </c>
      <c r="E601" s="51" t="str">
        <f>IF(VLOOKUP(A601,'חישוב בזב'!$H$2:$K$188,4,FALSE)=FALSE,"No","Yes")</f>
        <v>Yes</v>
      </c>
      <c r="F601" s="65" t="s">
        <v>1456</v>
      </c>
      <c r="G601" s="66"/>
      <c r="H601" s="67">
        <v>31529</v>
      </c>
      <c r="I601" s="68">
        <v>31529</v>
      </c>
      <c r="J601" s="69">
        <v>1.2115829870912493E-2</v>
      </c>
      <c r="K601" s="70">
        <v>382</v>
      </c>
      <c r="L601" s="71">
        <v>1.2115829870912493E-2</v>
      </c>
      <c r="M601" s="72">
        <v>382</v>
      </c>
    </row>
    <row r="602" spans="1:13" ht="15" thickTop="1" thickBot="1" x14ac:dyDescent="0.35">
      <c r="A602" s="61">
        <v>6500</v>
      </c>
      <c r="B602" s="62" t="s">
        <v>21</v>
      </c>
      <c r="C602" s="63">
        <v>70027</v>
      </c>
      <c r="D602" s="64" t="s">
        <v>585</v>
      </c>
      <c r="E602" s="51" t="str">
        <f>IF(VLOOKUP(A602,'חישוב בזב'!$H$2:$K$188,4,FALSE)=FALSE,"No","Yes")</f>
        <v>Yes</v>
      </c>
      <c r="F602" s="65" t="s">
        <v>1457</v>
      </c>
      <c r="G602" s="66"/>
      <c r="H602" s="67">
        <v>31529</v>
      </c>
      <c r="I602" s="68">
        <v>31529</v>
      </c>
      <c r="J602" s="69">
        <v>9.2295981477370035E-3</v>
      </c>
      <c r="K602" s="70">
        <v>291</v>
      </c>
      <c r="L602" s="71">
        <v>9.2295981477370035E-3</v>
      </c>
      <c r="M602" s="72">
        <v>291</v>
      </c>
    </row>
    <row r="603" spans="1:13" ht="15" thickTop="1" thickBot="1" x14ac:dyDescent="0.35">
      <c r="A603" s="61">
        <v>6600</v>
      </c>
      <c r="B603" s="62" t="s">
        <v>22</v>
      </c>
      <c r="C603" s="63">
        <v>158422</v>
      </c>
      <c r="D603" s="64" t="s">
        <v>820</v>
      </c>
      <c r="E603" s="51" t="str">
        <f>IF(VLOOKUP(A603,'חישוב בזב'!$H$2:$K$188,4,FALSE)=FALSE,"No","Yes")</f>
        <v>Yes</v>
      </c>
      <c r="F603" s="65" t="s">
        <v>1458</v>
      </c>
      <c r="G603" s="66" t="s">
        <v>1459</v>
      </c>
      <c r="H603" s="67">
        <v>55634</v>
      </c>
      <c r="I603" s="68">
        <v>55634</v>
      </c>
      <c r="J603" s="69">
        <v>0.32102671028507745</v>
      </c>
      <c r="K603" s="70">
        <v>17860</v>
      </c>
      <c r="L603" s="71">
        <v>0.32102671028507745</v>
      </c>
      <c r="M603" s="72">
        <v>17860</v>
      </c>
    </row>
    <row r="604" spans="1:13" ht="15" thickTop="1" thickBot="1" x14ac:dyDescent="0.35">
      <c r="A604" s="61">
        <v>6600</v>
      </c>
      <c r="B604" s="62" t="s">
        <v>22</v>
      </c>
      <c r="C604" s="63">
        <v>158422</v>
      </c>
      <c r="D604" s="64" t="s">
        <v>546</v>
      </c>
      <c r="E604" s="51" t="str">
        <f>IF(VLOOKUP(A604,'חישוב בזב'!$H$2:$K$188,4,FALSE)=FALSE,"No","Yes")</f>
        <v>Yes</v>
      </c>
      <c r="F604" s="65" t="s">
        <v>547</v>
      </c>
      <c r="G604" s="66"/>
      <c r="H604" s="67">
        <v>55634</v>
      </c>
      <c r="I604" s="68">
        <v>55634</v>
      </c>
      <c r="J604" s="69">
        <v>0.15934500485314734</v>
      </c>
      <c r="K604" s="70">
        <v>8865</v>
      </c>
      <c r="L604" s="71">
        <v>0.15934500485314734</v>
      </c>
      <c r="M604" s="72">
        <v>8865</v>
      </c>
    </row>
    <row r="605" spans="1:13" ht="15" thickTop="1" thickBot="1" x14ac:dyDescent="0.35">
      <c r="A605" s="61">
        <v>6600</v>
      </c>
      <c r="B605" s="62" t="s">
        <v>22</v>
      </c>
      <c r="C605" s="63">
        <v>158422</v>
      </c>
      <c r="D605" s="64" t="s">
        <v>1460</v>
      </c>
      <c r="E605" s="51" t="str">
        <f>IF(VLOOKUP(A605,'חישוב בזב'!$H$2:$K$188,4,FALSE)=FALSE,"No","Yes")</f>
        <v>Yes</v>
      </c>
      <c r="F605" s="65" t="s">
        <v>1461</v>
      </c>
      <c r="G605" s="66"/>
      <c r="H605" s="67">
        <v>55634</v>
      </c>
      <c r="I605" s="68">
        <v>55634</v>
      </c>
      <c r="J605" s="69">
        <v>9.810547506920228E-2</v>
      </c>
      <c r="K605" s="70">
        <v>5458</v>
      </c>
      <c r="L605" s="71">
        <v>9.810547506920228E-2</v>
      </c>
      <c r="M605" s="72">
        <v>5458</v>
      </c>
    </row>
    <row r="606" spans="1:13" ht="15" thickTop="1" thickBot="1" x14ac:dyDescent="0.35">
      <c r="A606" s="61">
        <v>6600</v>
      </c>
      <c r="B606" s="62" t="s">
        <v>22</v>
      </c>
      <c r="C606" s="63">
        <v>158422</v>
      </c>
      <c r="D606" s="64" t="s">
        <v>746</v>
      </c>
      <c r="E606" s="51" t="str">
        <f>IF(VLOOKUP(A606,'חישוב בזב'!$H$2:$K$188,4,FALSE)=FALSE,"No","Yes")</f>
        <v>Yes</v>
      </c>
      <c r="F606" s="65" t="s">
        <v>1462</v>
      </c>
      <c r="G606" s="66"/>
      <c r="H606" s="67">
        <v>55634</v>
      </c>
      <c r="I606" s="68">
        <v>55634</v>
      </c>
      <c r="J606" s="69">
        <v>7.8620987166121439E-2</v>
      </c>
      <c r="K606" s="70">
        <v>4374</v>
      </c>
      <c r="L606" s="71">
        <v>7.8620987166121439E-2</v>
      </c>
      <c r="M606" s="72">
        <v>4374</v>
      </c>
    </row>
    <row r="607" spans="1:13" ht="15" thickTop="1" thickBot="1" x14ac:dyDescent="0.35">
      <c r="A607" s="61">
        <v>6600</v>
      </c>
      <c r="B607" s="62" t="s">
        <v>22</v>
      </c>
      <c r="C607" s="63">
        <v>158422</v>
      </c>
      <c r="D607" s="64" t="s">
        <v>581</v>
      </c>
      <c r="E607" s="51" t="str">
        <f>IF(VLOOKUP(A607,'חישוב בזב'!$H$2:$K$188,4,FALSE)=FALSE,"No","Yes")</f>
        <v>Yes</v>
      </c>
      <c r="F607" s="65" t="s">
        <v>1463</v>
      </c>
      <c r="G607" s="66"/>
      <c r="H607" s="67">
        <v>55634</v>
      </c>
      <c r="I607" s="68">
        <v>55634</v>
      </c>
      <c r="J607" s="69">
        <v>5.9999281015206525E-2</v>
      </c>
      <c r="K607" s="70">
        <v>3338</v>
      </c>
      <c r="L607" s="71">
        <v>5.9999281015206525E-2</v>
      </c>
      <c r="M607" s="72">
        <v>3338</v>
      </c>
    </row>
    <row r="608" spans="1:13" ht="15" thickTop="1" thickBot="1" x14ac:dyDescent="0.35">
      <c r="A608" s="61">
        <v>6600</v>
      </c>
      <c r="B608" s="62" t="s">
        <v>22</v>
      </c>
      <c r="C608" s="63">
        <v>158422</v>
      </c>
      <c r="D608" s="64" t="s">
        <v>503</v>
      </c>
      <c r="E608" s="51" t="str">
        <f>IF(VLOOKUP(A608,'חישוב בזב'!$H$2:$K$188,4,FALSE)=FALSE,"No","Yes")</f>
        <v>Yes</v>
      </c>
      <c r="F608" s="65" t="s">
        <v>1464</v>
      </c>
      <c r="G608" s="66"/>
      <c r="H608" s="67">
        <v>55634</v>
      </c>
      <c r="I608" s="68">
        <v>55634</v>
      </c>
      <c r="J608" s="69">
        <v>5.9495991659776398E-2</v>
      </c>
      <c r="K608" s="70">
        <v>3310</v>
      </c>
      <c r="L608" s="71">
        <v>5.9495991659776398E-2</v>
      </c>
      <c r="M608" s="72">
        <v>3310</v>
      </c>
    </row>
    <row r="609" spans="1:13" ht="15" thickTop="1" thickBot="1" x14ac:dyDescent="0.35">
      <c r="A609" s="61">
        <v>6600</v>
      </c>
      <c r="B609" s="62" t="s">
        <v>22</v>
      </c>
      <c r="C609" s="63">
        <v>158422</v>
      </c>
      <c r="D609" s="64" t="s">
        <v>636</v>
      </c>
      <c r="E609" s="51" t="str">
        <f>IF(VLOOKUP(A609,'חישוב בזב'!$H$2:$K$188,4,FALSE)=FALSE,"No","Yes")</f>
        <v>Yes</v>
      </c>
      <c r="F609" s="65" t="s">
        <v>1465</v>
      </c>
      <c r="G609" s="66" t="s">
        <v>1466</v>
      </c>
      <c r="H609" s="67">
        <v>55634</v>
      </c>
      <c r="I609" s="68">
        <v>55634</v>
      </c>
      <c r="J609" s="69">
        <v>4.903476291476435E-2</v>
      </c>
      <c r="K609" s="70">
        <v>2728</v>
      </c>
      <c r="L609" s="71">
        <v>4.903476291476435E-2</v>
      </c>
      <c r="M609" s="72">
        <v>2728</v>
      </c>
    </row>
    <row r="610" spans="1:13" ht="15" thickTop="1" thickBot="1" x14ac:dyDescent="0.35">
      <c r="A610" s="61">
        <v>6600</v>
      </c>
      <c r="B610" s="62" t="s">
        <v>22</v>
      </c>
      <c r="C610" s="63">
        <v>158422</v>
      </c>
      <c r="D610" s="64" t="s">
        <v>757</v>
      </c>
      <c r="E610" s="51" t="str">
        <f>IF(VLOOKUP(A610,'חישוב בזב'!$H$2:$K$188,4,FALSE)=FALSE,"No","Yes")</f>
        <v>Yes</v>
      </c>
      <c r="F610" s="65" t="s">
        <v>1467</v>
      </c>
      <c r="G610" s="66"/>
      <c r="H610" s="67">
        <v>55634</v>
      </c>
      <c r="I610" s="68">
        <v>55634</v>
      </c>
      <c r="J610" s="69">
        <v>4.6410468418592948E-2</v>
      </c>
      <c r="K610" s="70">
        <v>2582</v>
      </c>
      <c r="L610" s="71">
        <v>4.6410468418592948E-2</v>
      </c>
      <c r="M610" s="72">
        <v>2582</v>
      </c>
    </row>
    <row r="611" spans="1:13" ht="15" thickTop="1" thickBot="1" x14ac:dyDescent="0.35">
      <c r="A611" s="61">
        <v>6600</v>
      </c>
      <c r="B611" s="62" t="s">
        <v>22</v>
      </c>
      <c r="C611" s="63">
        <v>158422</v>
      </c>
      <c r="D611" s="64" t="s">
        <v>572</v>
      </c>
      <c r="E611" s="51" t="str">
        <f>IF(VLOOKUP(A611,'חישוב בזב'!$H$2:$K$188,4,FALSE)=FALSE,"No","Yes")</f>
        <v>Yes</v>
      </c>
      <c r="F611" s="65" t="s">
        <v>1468</v>
      </c>
      <c r="G611" s="66" t="s">
        <v>1469</v>
      </c>
      <c r="H611" s="67">
        <v>55634</v>
      </c>
      <c r="I611" s="68">
        <v>55634</v>
      </c>
      <c r="J611" s="69">
        <v>3.932846820289751E-2</v>
      </c>
      <c r="K611" s="70">
        <v>2188</v>
      </c>
      <c r="L611" s="71">
        <v>3.932846820289751E-2</v>
      </c>
      <c r="M611" s="72">
        <v>2188</v>
      </c>
    </row>
    <row r="612" spans="1:13" ht="15" thickTop="1" thickBot="1" x14ac:dyDescent="0.35">
      <c r="A612" s="61">
        <v>6600</v>
      </c>
      <c r="B612" s="62" t="s">
        <v>22</v>
      </c>
      <c r="C612" s="63">
        <v>158422</v>
      </c>
      <c r="D612" s="64" t="s">
        <v>772</v>
      </c>
      <c r="E612" s="51" t="str">
        <f>IF(VLOOKUP(A612,'חישוב בזב'!$H$2:$K$188,4,FALSE)=FALSE,"No","Yes")</f>
        <v>Yes</v>
      </c>
      <c r="F612" s="65" t="s">
        <v>1470</v>
      </c>
      <c r="G612" s="66"/>
      <c r="H612" s="67">
        <v>55634</v>
      </c>
      <c r="I612" s="68">
        <v>55634</v>
      </c>
      <c r="J612" s="69">
        <v>3.8609483409425889E-2</v>
      </c>
      <c r="K612" s="70">
        <v>2148</v>
      </c>
      <c r="L612" s="71">
        <v>3.8609483409425889E-2</v>
      </c>
      <c r="M612" s="72">
        <v>2148</v>
      </c>
    </row>
    <row r="613" spans="1:13" ht="15" thickTop="1" thickBot="1" x14ac:dyDescent="0.35">
      <c r="A613" s="61">
        <v>6600</v>
      </c>
      <c r="B613" s="62" t="s">
        <v>22</v>
      </c>
      <c r="C613" s="63">
        <v>158422</v>
      </c>
      <c r="D613" s="64" t="s">
        <v>548</v>
      </c>
      <c r="E613" s="51" t="str">
        <f>IF(VLOOKUP(A613,'חישוב בזב'!$H$2:$K$188,4,FALSE)=FALSE,"No","Yes")</f>
        <v>Yes</v>
      </c>
      <c r="F613" s="65" t="s">
        <v>1471</v>
      </c>
      <c r="G613" s="66"/>
      <c r="H613" s="67">
        <v>55634</v>
      </c>
      <c r="I613" s="68">
        <v>55634</v>
      </c>
      <c r="J613" s="69">
        <v>2.6925980515512097E-2</v>
      </c>
      <c r="K613" s="70">
        <v>1498</v>
      </c>
      <c r="L613" s="71">
        <v>2.6925980515512097E-2</v>
      </c>
      <c r="M613" s="72">
        <v>1498</v>
      </c>
    </row>
    <row r="614" spans="1:13" ht="15" thickTop="1" thickBot="1" x14ac:dyDescent="0.35">
      <c r="A614" s="61">
        <v>6600</v>
      </c>
      <c r="B614" s="62" t="s">
        <v>22</v>
      </c>
      <c r="C614" s="63">
        <v>158422</v>
      </c>
      <c r="D614" s="64" t="s">
        <v>684</v>
      </c>
      <c r="E614" s="51" t="str">
        <f>IF(VLOOKUP(A614,'חישוב בזב'!$H$2:$K$188,4,FALSE)=FALSE,"No","Yes")</f>
        <v>Yes</v>
      </c>
      <c r="F614" s="65" t="s">
        <v>967</v>
      </c>
      <c r="G614" s="66"/>
      <c r="H614" s="67">
        <v>55634</v>
      </c>
      <c r="I614" s="68">
        <v>55634</v>
      </c>
      <c r="J614" s="69">
        <v>1.2025020670812812E-2</v>
      </c>
      <c r="K614" s="70">
        <v>669</v>
      </c>
      <c r="L614" s="71">
        <v>1.2025020670812812E-2</v>
      </c>
      <c r="M614" s="72">
        <v>669</v>
      </c>
    </row>
    <row r="615" spans="1:13" ht="15" thickTop="1" thickBot="1" x14ac:dyDescent="0.35">
      <c r="A615" s="61">
        <v>6600</v>
      </c>
      <c r="B615" s="62" t="s">
        <v>22</v>
      </c>
      <c r="C615" s="63">
        <v>158422</v>
      </c>
      <c r="D615" s="64" t="s">
        <v>585</v>
      </c>
      <c r="E615" s="51" t="str">
        <f>IF(VLOOKUP(A615,'חישוב בזב'!$H$2:$K$188,4,FALSE)=FALSE,"No","Yes")</f>
        <v>Yes</v>
      </c>
      <c r="F615" s="65" t="s">
        <v>1472</v>
      </c>
      <c r="G615" s="66" t="s">
        <v>1473</v>
      </c>
      <c r="H615" s="67">
        <v>55634</v>
      </c>
      <c r="I615" s="68">
        <v>55634</v>
      </c>
      <c r="J615" s="69">
        <v>1.1072365819462918E-2</v>
      </c>
      <c r="K615" s="70">
        <v>616</v>
      </c>
      <c r="L615" s="71">
        <v>1.1072365819462918E-2</v>
      </c>
      <c r="M615" s="72">
        <v>616</v>
      </c>
    </row>
    <row r="616" spans="1:13" ht="15" hidden="1" thickTop="1" thickBot="1" x14ac:dyDescent="0.35">
      <c r="A616" s="61">
        <v>1303</v>
      </c>
      <c r="B616" s="62" t="s">
        <v>1474</v>
      </c>
      <c r="C616" s="63">
        <v>6074</v>
      </c>
      <c r="D616" s="64" t="s">
        <v>525</v>
      </c>
      <c r="E616" s="51" t="str">
        <f>IF(VLOOKUP(A616,'חישוב בזב'!$H$2:$K$188,4,FALSE)=FALSE,"No","Yes")</f>
        <v>No</v>
      </c>
      <c r="F616" s="65" t="s">
        <v>1475</v>
      </c>
      <c r="G616" s="66" t="s">
        <v>1476</v>
      </c>
      <c r="H616" s="67">
        <v>4838</v>
      </c>
      <c r="I616" s="68">
        <v>4838</v>
      </c>
      <c r="J616" s="69">
        <v>0.53596527490698631</v>
      </c>
      <c r="K616" s="70">
        <v>2593</v>
      </c>
      <c r="L616" s="71">
        <v>0.53596527490698631</v>
      </c>
      <c r="M616" s="72">
        <v>2592.9999999999995</v>
      </c>
    </row>
    <row r="617" spans="1:13" ht="15" hidden="1" thickTop="1" thickBot="1" x14ac:dyDescent="0.35">
      <c r="A617" s="61">
        <v>1303</v>
      </c>
      <c r="B617" s="62" t="s">
        <v>1474</v>
      </c>
      <c r="C617" s="63">
        <v>6074</v>
      </c>
      <c r="D617" s="64" t="s">
        <v>583</v>
      </c>
      <c r="E617" s="51" t="str">
        <f>IF(VLOOKUP(A617,'חישוב בזב'!$H$2:$K$188,4,FALSE)=FALSE,"No","Yes")</f>
        <v>No</v>
      </c>
      <c r="F617" s="65" t="s">
        <v>1477</v>
      </c>
      <c r="G617" s="66"/>
      <c r="H617" s="67">
        <v>4838</v>
      </c>
      <c r="I617" s="68">
        <v>4838</v>
      </c>
      <c r="J617" s="69">
        <v>0.2687060768912774</v>
      </c>
      <c r="K617" s="70">
        <v>1300</v>
      </c>
      <c r="L617" s="71">
        <v>0.2687060768912774</v>
      </c>
      <c r="M617" s="72">
        <v>1300</v>
      </c>
    </row>
    <row r="618" spans="1:13" ht="15" hidden="1" thickTop="1" thickBot="1" x14ac:dyDescent="0.35">
      <c r="A618" s="61">
        <v>1303</v>
      </c>
      <c r="B618" s="62" t="s">
        <v>1474</v>
      </c>
      <c r="C618" s="63">
        <v>6074</v>
      </c>
      <c r="D618" s="64" t="s">
        <v>746</v>
      </c>
      <c r="E618" s="51" t="str">
        <f>IF(VLOOKUP(A618,'חישוב בזב'!$H$2:$K$188,4,FALSE)=FALSE,"No","Yes")</f>
        <v>No</v>
      </c>
      <c r="F618" s="65" t="s">
        <v>1478</v>
      </c>
      <c r="G618" s="66" t="s">
        <v>1479</v>
      </c>
      <c r="H618" s="67">
        <v>4838</v>
      </c>
      <c r="I618" s="68">
        <v>4838</v>
      </c>
      <c r="J618" s="69">
        <v>0.19532864820173626</v>
      </c>
      <c r="K618" s="70">
        <v>945</v>
      </c>
      <c r="L618" s="71">
        <v>0.19532864820173626</v>
      </c>
      <c r="M618" s="72">
        <v>945</v>
      </c>
    </row>
    <row r="619" spans="1:13" ht="15" hidden="1" thickTop="1" thickBot="1" x14ac:dyDescent="0.35">
      <c r="A619" s="61">
        <v>496</v>
      </c>
      <c r="B619" s="62" t="s">
        <v>1480</v>
      </c>
      <c r="C619" s="63">
        <v>4102</v>
      </c>
      <c r="D619" s="64" t="s">
        <v>1481</v>
      </c>
      <c r="E619" s="51" t="str">
        <f>IF(VLOOKUP(A619,'חישוב בזב'!$H$2:$K$188,4,FALSE)=FALSE,"No","Yes")</f>
        <v>No</v>
      </c>
      <c r="F619" s="65" t="s">
        <v>1482</v>
      </c>
      <c r="G619" s="66"/>
      <c r="H619" s="67">
        <v>3632</v>
      </c>
      <c r="I619" s="68">
        <v>3632</v>
      </c>
      <c r="J619" s="69">
        <v>0.12334801762114538</v>
      </c>
      <c r="K619" s="70">
        <v>448</v>
      </c>
      <c r="L619" s="71">
        <v>0.12334801762114538</v>
      </c>
      <c r="M619" s="72">
        <v>448</v>
      </c>
    </row>
    <row r="620" spans="1:13" ht="15" hidden="1" thickTop="1" thickBot="1" x14ac:dyDescent="0.35">
      <c r="A620" s="61">
        <v>496</v>
      </c>
      <c r="B620" s="62" t="s">
        <v>1480</v>
      </c>
      <c r="C620" s="63">
        <v>4102</v>
      </c>
      <c r="D620" s="64" t="s">
        <v>1483</v>
      </c>
      <c r="E620" s="51" t="str">
        <f>IF(VLOOKUP(A620,'חישוב בזב'!$H$2:$K$188,4,FALSE)=FALSE,"No","Yes")</f>
        <v>No</v>
      </c>
      <c r="F620" s="65" t="s">
        <v>1484</v>
      </c>
      <c r="G620" s="66"/>
      <c r="H620" s="67">
        <v>3632</v>
      </c>
      <c r="I620" s="68">
        <v>3632</v>
      </c>
      <c r="J620" s="69">
        <v>0.10572687224669604</v>
      </c>
      <c r="K620" s="70">
        <v>384</v>
      </c>
      <c r="L620" s="71">
        <v>0.10572687224669604</v>
      </c>
      <c r="M620" s="72">
        <v>384</v>
      </c>
    </row>
    <row r="621" spans="1:13" ht="15" hidden="1" thickTop="1" thickBot="1" x14ac:dyDescent="0.35">
      <c r="A621" s="61">
        <v>496</v>
      </c>
      <c r="B621" s="62" t="s">
        <v>1480</v>
      </c>
      <c r="C621" s="63">
        <v>4102</v>
      </c>
      <c r="D621" s="64" t="s">
        <v>746</v>
      </c>
      <c r="E621" s="51" t="str">
        <f>IF(VLOOKUP(A621,'חישוב בזב'!$H$2:$K$188,4,FALSE)=FALSE,"No","Yes")</f>
        <v>No</v>
      </c>
      <c r="F621" s="65" t="s">
        <v>1485</v>
      </c>
      <c r="G621" s="66"/>
      <c r="H621" s="67">
        <v>3632</v>
      </c>
      <c r="I621" s="68">
        <v>3632</v>
      </c>
      <c r="J621" s="69">
        <v>0.10324889867841409</v>
      </c>
      <c r="K621" s="70">
        <v>375</v>
      </c>
      <c r="L621" s="71">
        <v>0.10324889867841409</v>
      </c>
      <c r="M621" s="72">
        <v>375</v>
      </c>
    </row>
    <row r="622" spans="1:13" ht="15" hidden="1" thickTop="1" thickBot="1" x14ac:dyDescent="0.35">
      <c r="A622" s="61">
        <v>496</v>
      </c>
      <c r="B622" s="62" t="s">
        <v>1480</v>
      </c>
      <c r="C622" s="63">
        <v>4102</v>
      </c>
      <c r="D622" s="64" t="s">
        <v>592</v>
      </c>
      <c r="E622" s="51" t="str">
        <f>IF(VLOOKUP(A622,'חישוב בזב'!$H$2:$K$188,4,FALSE)=FALSE,"No","Yes")</f>
        <v>No</v>
      </c>
      <c r="F622" s="65" t="s">
        <v>1141</v>
      </c>
      <c r="G622" s="66"/>
      <c r="H622" s="67">
        <v>3632</v>
      </c>
      <c r="I622" s="68">
        <v>3632</v>
      </c>
      <c r="J622" s="69">
        <v>0.10214757709251102</v>
      </c>
      <c r="K622" s="70">
        <v>371</v>
      </c>
      <c r="L622" s="71">
        <v>0.10214757709251102</v>
      </c>
      <c r="M622" s="72">
        <v>371</v>
      </c>
    </row>
    <row r="623" spans="1:13" ht="15" hidden="1" thickTop="1" thickBot="1" x14ac:dyDescent="0.35">
      <c r="A623" s="61">
        <v>496</v>
      </c>
      <c r="B623" s="62" t="s">
        <v>1480</v>
      </c>
      <c r="C623" s="63">
        <v>4102</v>
      </c>
      <c r="D623" s="64" t="s">
        <v>1486</v>
      </c>
      <c r="E623" s="51" t="str">
        <f>IF(VLOOKUP(A623,'חישוב בזב'!$H$2:$K$188,4,FALSE)=FALSE,"No","Yes")</f>
        <v>No</v>
      </c>
      <c r="F623" s="65" t="s">
        <v>1487</v>
      </c>
      <c r="G623" s="66"/>
      <c r="H623" s="67">
        <v>3632</v>
      </c>
      <c r="I623" s="68">
        <v>3632</v>
      </c>
      <c r="J623" s="69">
        <v>0.10077092511013216</v>
      </c>
      <c r="K623" s="70">
        <v>366</v>
      </c>
      <c r="L623" s="71">
        <v>0.10077092511013216</v>
      </c>
      <c r="M623" s="72">
        <v>366</v>
      </c>
    </row>
    <row r="624" spans="1:13" ht="15" hidden="1" thickTop="1" thickBot="1" x14ac:dyDescent="0.35">
      <c r="A624" s="61">
        <v>496</v>
      </c>
      <c r="B624" s="62" t="s">
        <v>1480</v>
      </c>
      <c r="C624" s="63">
        <v>4102</v>
      </c>
      <c r="D624" s="64" t="s">
        <v>691</v>
      </c>
      <c r="E624" s="51" t="str">
        <f>IF(VLOOKUP(A624,'חישוב בזב'!$H$2:$K$188,4,FALSE)=FALSE,"No","Yes")</f>
        <v>No</v>
      </c>
      <c r="F624" s="65" t="s">
        <v>528</v>
      </c>
      <c r="G624" s="66"/>
      <c r="H624" s="67">
        <v>3632</v>
      </c>
      <c r="I624" s="68">
        <v>3632</v>
      </c>
      <c r="J624" s="69">
        <v>9.609030837004405E-2</v>
      </c>
      <c r="K624" s="70">
        <v>349</v>
      </c>
      <c r="L624" s="71">
        <v>9.609030837004405E-2</v>
      </c>
      <c r="M624" s="72">
        <v>349</v>
      </c>
    </row>
    <row r="625" spans="1:13" ht="15" hidden="1" thickTop="1" thickBot="1" x14ac:dyDescent="0.35">
      <c r="A625" s="61">
        <v>496</v>
      </c>
      <c r="B625" s="62" t="s">
        <v>1480</v>
      </c>
      <c r="C625" s="63">
        <v>4102</v>
      </c>
      <c r="D625" s="64" t="s">
        <v>522</v>
      </c>
      <c r="E625" s="51" t="str">
        <f>IF(VLOOKUP(A625,'חישוב בזב'!$H$2:$K$188,4,FALSE)=FALSE,"No","Yes")</f>
        <v>No</v>
      </c>
      <c r="F625" s="65" t="s">
        <v>874</v>
      </c>
      <c r="G625" s="66"/>
      <c r="H625" s="67">
        <v>3632</v>
      </c>
      <c r="I625" s="68">
        <v>3632</v>
      </c>
      <c r="J625" s="69">
        <v>9.4438325991189426E-2</v>
      </c>
      <c r="K625" s="70">
        <v>343</v>
      </c>
      <c r="L625" s="71">
        <v>9.4438325991189426E-2</v>
      </c>
      <c r="M625" s="72">
        <v>343</v>
      </c>
    </row>
    <row r="626" spans="1:13" ht="15" hidden="1" thickTop="1" thickBot="1" x14ac:dyDescent="0.35">
      <c r="A626" s="61">
        <v>496</v>
      </c>
      <c r="B626" s="62" t="s">
        <v>1480</v>
      </c>
      <c r="C626" s="63">
        <v>4102</v>
      </c>
      <c r="D626" s="64" t="s">
        <v>1488</v>
      </c>
      <c r="E626" s="51" t="str">
        <f>IF(VLOOKUP(A626,'חישוב בזב'!$H$2:$K$188,4,FALSE)=FALSE,"No","Yes")</f>
        <v>No</v>
      </c>
      <c r="F626" s="65" t="s">
        <v>1489</v>
      </c>
      <c r="G626" s="66"/>
      <c r="H626" s="67">
        <v>3632</v>
      </c>
      <c r="I626" s="68">
        <v>3632</v>
      </c>
      <c r="J626" s="69">
        <v>9.361233480176212E-2</v>
      </c>
      <c r="K626" s="70">
        <v>340</v>
      </c>
      <c r="L626" s="71">
        <v>9.361233480176212E-2</v>
      </c>
      <c r="M626" s="72">
        <v>340</v>
      </c>
    </row>
    <row r="627" spans="1:13" ht="15" hidden="1" thickTop="1" thickBot="1" x14ac:dyDescent="0.35">
      <c r="A627" s="61">
        <v>496</v>
      </c>
      <c r="B627" s="62" t="s">
        <v>1480</v>
      </c>
      <c r="C627" s="63">
        <v>4102</v>
      </c>
      <c r="D627" s="64" t="s">
        <v>757</v>
      </c>
      <c r="E627" s="51" t="str">
        <f>IF(VLOOKUP(A627,'חישוב בזב'!$H$2:$K$188,4,FALSE)=FALSE,"No","Yes")</f>
        <v>No</v>
      </c>
      <c r="F627" s="65" t="s">
        <v>565</v>
      </c>
      <c r="G627" s="66"/>
      <c r="H627" s="67">
        <v>3632</v>
      </c>
      <c r="I627" s="68">
        <v>3632</v>
      </c>
      <c r="J627" s="69">
        <v>9.0583700440528631E-2</v>
      </c>
      <c r="K627" s="70">
        <v>329</v>
      </c>
      <c r="L627" s="71">
        <v>9.0583700440528631E-2</v>
      </c>
      <c r="M627" s="72">
        <v>329</v>
      </c>
    </row>
    <row r="628" spans="1:13" ht="15" hidden="1" thickTop="1" thickBot="1" x14ac:dyDescent="0.35">
      <c r="A628" s="61">
        <v>496</v>
      </c>
      <c r="B628" s="62" t="s">
        <v>1480</v>
      </c>
      <c r="C628" s="63">
        <v>4102</v>
      </c>
      <c r="D628" s="64" t="s">
        <v>636</v>
      </c>
      <c r="E628" s="51" t="str">
        <f>IF(VLOOKUP(A628,'חישוב בזב'!$H$2:$K$188,4,FALSE)=FALSE,"No","Yes")</f>
        <v>No</v>
      </c>
      <c r="F628" s="65" t="s">
        <v>1002</v>
      </c>
      <c r="G628" s="66"/>
      <c r="H628" s="67">
        <v>3632</v>
      </c>
      <c r="I628" s="68">
        <v>3632</v>
      </c>
      <c r="J628" s="69">
        <v>8.8105726872246701E-2</v>
      </c>
      <c r="K628" s="70">
        <v>320</v>
      </c>
      <c r="L628" s="71">
        <v>8.8105726872246701E-2</v>
      </c>
      <c r="M628" s="72">
        <v>320</v>
      </c>
    </row>
    <row r="629" spans="1:13" ht="15" hidden="1" thickTop="1" thickBot="1" x14ac:dyDescent="0.35">
      <c r="A629" s="61">
        <v>496</v>
      </c>
      <c r="B629" s="62" t="s">
        <v>1480</v>
      </c>
      <c r="C629" s="63">
        <v>4102</v>
      </c>
      <c r="D629" s="64" t="s">
        <v>604</v>
      </c>
      <c r="E629" s="51" t="str">
        <f>IF(VLOOKUP(A629,'חישוב בזב'!$H$2:$K$188,4,FALSE)=FALSE,"No","Yes")</f>
        <v>No</v>
      </c>
      <c r="F629" s="65" t="s">
        <v>1480</v>
      </c>
      <c r="G629" s="66" t="s">
        <v>1490</v>
      </c>
      <c r="H629" s="67">
        <v>3632</v>
      </c>
      <c r="I629" s="68">
        <v>3632</v>
      </c>
      <c r="J629" s="69">
        <v>1.6519823788546256E-3</v>
      </c>
      <c r="K629" s="70">
        <v>6</v>
      </c>
      <c r="L629" s="71">
        <v>1.6519823788546256E-3</v>
      </c>
      <c r="M629" s="72">
        <v>6</v>
      </c>
    </row>
    <row r="630" spans="1:13" ht="15" hidden="1" thickTop="1" thickBot="1" x14ac:dyDescent="0.35">
      <c r="A630" s="61">
        <v>496</v>
      </c>
      <c r="B630" s="62" t="s">
        <v>1480</v>
      </c>
      <c r="C630" s="63">
        <v>4102</v>
      </c>
      <c r="D630" s="64" t="s">
        <v>665</v>
      </c>
      <c r="E630" s="51" t="str">
        <f>IF(VLOOKUP(A630,'חישוב בזב'!$H$2:$K$188,4,FALSE)=FALSE,"No","Yes")</f>
        <v>No</v>
      </c>
      <c r="F630" s="65" t="s">
        <v>726</v>
      </c>
      <c r="G630" s="66" t="s">
        <v>1491</v>
      </c>
      <c r="H630" s="67">
        <v>3632</v>
      </c>
      <c r="I630" s="68">
        <v>3632</v>
      </c>
      <c r="J630" s="69">
        <v>2.7533039647577095E-4</v>
      </c>
      <c r="K630" s="70">
        <v>1</v>
      </c>
      <c r="L630" s="71">
        <v>2.7533039647577095E-4</v>
      </c>
      <c r="M630" s="72">
        <v>1</v>
      </c>
    </row>
    <row r="631" spans="1:13" ht="15" thickTop="1" thickBot="1" x14ac:dyDescent="0.35">
      <c r="A631" s="61">
        <v>4000</v>
      </c>
      <c r="B631" s="62" t="s">
        <v>23</v>
      </c>
      <c r="C631" s="63">
        <v>250108</v>
      </c>
      <c r="D631" s="64" t="s">
        <v>575</v>
      </c>
      <c r="E631" s="51" t="str">
        <f>IF(VLOOKUP(A631,'חישוב בזב'!$H$2:$K$188,4,FALSE)=FALSE,"No","Yes")</f>
        <v>Yes</v>
      </c>
      <c r="F631" s="65" t="s">
        <v>1492</v>
      </c>
      <c r="G631" s="66" t="s">
        <v>1493</v>
      </c>
      <c r="H631" s="67">
        <v>88138</v>
      </c>
      <c r="I631" s="68">
        <v>88138</v>
      </c>
      <c r="J631" s="69">
        <v>0.12110553904104926</v>
      </c>
      <c r="K631" s="70">
        <v>10674</v>
      </c>
      <c r="L631" s="71">
        <v>0.12110553904104926</v>
      </c>
      <c r="M631" s="72">
        <v>10674</v>
      </c>
    </row>
    <row r="632" spans="1:13" ht="15" thickTop="1" thickBot="1" x14ac:dyDescent="0.35">
      <c r="A632" s="61">
        <v>4000</v>
      </c>
      <c r="B632" s="62" t="s">
        <v>23</v>
      </c>
      <c r="C632" s="63">
        <v>250108</v>
      </c>
      <c r="D632" s="64" t="s">
        <v>630</v>
      </c>
      <c r="E632" s="51" t="str">
        <f>IF(VLOOKUP(A632,'חישוב בזב'!$H$2:$K$188,4,FALSE)=FALSE,"No","Yes")</f>
        <v>Yes</v>
      </c>
      <c r="F632" s="65" t="s">
        <v>1494</v>
      </c>
      <c r="G632" s="66"/>
      <c r="H632" s="67">
        <v>88138</v>
      </c>
      <c r="I632" s="68">
        <v>88138</v>
      </c>
      <c r="J632" s="69">
        <v>0.11662393065420136</v>
      </c>
      <c r="K632" s="70">
        <v>10279</v>
      </c>
      <c r="L632" s="71">
        <v>0.11662393065420136</v>
      </c>
      <c r="M632" s="72">
        <v>10279</v>
      </c>
    </row>
    <row r="633" spans="1:13" ht="15" thickTop="1" thickBot="1" x14ac:dyDescent="0.35">
      <c r="A633" s="61">
        <v>4000</v>
      </c>
      <c r="B633" s="62" t="s">
        <v>23</v>
      </c>
      <c r="C633" s="63">
        <v>250108</v>
      </c>
      <c r="D633" s="64" t="s">
        <v>544</v>
      </c>
      <c r="E633" s="51" t="str">
        <f>IF(VLOOKUP(A633,'חישוב בזב'!$H$2:$K$188,4,FALSE)=FALSE,"No","Yes")</f>
        <v>Yes</v>
      </c>
      <c r="F633" s="65" t="s">
        <v>1495</v>
      </c>
      <c r="G633" s="66"/>
      <c r="H633" s="67">
        <v>88138</v>
      </c>
      <c r="I633" s="68">
        <v>88138</v>
      </c>
      <c r="J633" s="69">
        <v>7.9454945653407161E-2</v>
      </c>
      <c r="K633" s="70">
        <v>7003</v>
      </c>
      <c r="L633" s="71">
        <v>7.9454945653407161E-2</v>
      </c>
      <c r="M633" s="72">
        <v>7003</v>
      </c>
    </row>
    <row r="634" spans="1:13" ht="15" thickTop="1" thickBot="1" x14ac:dyDescent="0.35">
      <c r="A634" s="61">
        <v>4000</v>
      </c>
      <c r="B634" s="62" t="s">
        <v>23</v>
      </c>
      <c r="C634" s="63">
        <v>250108</v>
      </c>
      <c r="D634" s="64" t="s">
        <v>581</v>
      </c>
      <c r="E634" s="51" t="str">
        <f>IF(VLOOKUP(A634,'חישוב בזב'!$H$2:$K$188,4,FALSE)=FALSE,"No","Yes")</f>
        <v>Yes</v>
      </c>
      <c r="F634" s="65" t="s">
        <v>1496</v>
      </c>
      <c r="G634" s="66"/>
      <c r="H634" s="67">
        <v>88138</v>
      </c>
      <c r="I634" s="68">
        <v>88138</v>
      </c>
      <c r="J634" s="69">
        <v>7.7435385418321262E-2</v>
      </c>
      <c r="K634" s="70">
        <v>6825</v>
      </c>
      <c r="L634" s="71">
        <v>7.7435385418321262E-2</v>
      </c>
      <c r="M634" s="72">
        <v>6824.9999999999991</v>
      </c>
    </row>
    <row r="635" spans="1:13" ht="15" thickTop="1" thickBot="1" x14ac:dyDescent="0.35">
      <c r="A635" s="61">
        <v>4000</v>
      </c>
      <c r="B635" s="62" t="s">
        <v>23</v>
      </c>
      <c r="C635" s="63">
        <v>250108</v>
      </c>
      <c r="D635" s="64" t="s">
        <v>1032</v>
      </c>
      <c r="E635" s="51" t="str">
        <f>IF(VLOOKUP(A635,'חישוב בזב'!$H$2:$K$188,4,FALSE)=FALSE,"No","Yes")</f>
        <v>Yes</v>
      </c>
      <c r="F635" s="65" t="s">
        <v>1497</v>
      </c>
      <c r="G635" s="66" t="s">
        <v>1498</v>
      </c>
      <c r="H635" s="67">
        <v>88138</v>
      </c>
      <c r="I635" s="68">
        <v>88138</v>
      </c>
      <c r="J635" s="69">
        <v>7.1081712768612859E-2</v>
      </c>
      <c r="K635" s="70">
        <v>6265</v>
      </c>
      <c r="L635" s="71">
        <v>7.1081712768612859E-2</v>
      </c>
      <c r="M635" s="72">
        <v>6265</v>
      </c>
    </row>
    <row r="636" spans="1:13" ht="15" thickTop="1" thickBot="1" x14ac:dyDescent="0.35">
      <c r="A636" s="61">
        <v>4000</v>
      </c>
      <c r="B636" s="62" t="s">
        <v>23</v>
      </c>
      <c r="C636" s="63">
        <v>250108</v>
      </c>
      <c r="D636" s="64" t="s">
        <v>506</v>
      </c>
      <c r="E636" s="51" t="str">
        <f>IF(VLOOKUP(A636,'חישוב בזב'!$H$2:$K$188,4,FALSE)=FALSE,"No","Yes")</f>
        <v>Yes</v>
      </c>
      <c r="F636" s="65" t="s">
        <v>1499</v>
      </c>
      <c r="G636" s="66"/>
      <c r="H636" s="67">
        <v>88138</v>
      </c>
      <c r="I636" s="68">
        <v>88138</v>
      </c>
      <c r="J636" s="69">
        <v>6.5635707640291363E-2</v>
      </c>
      <c r="K636" s="70">
        <v>5785</v>
      </c>
      <c r="L636" s="71">
        <v>6.5635707640291363E-2</v>
      </c>
      <c r="M636" s="72">
        <v>5785</v>
      </c>
    </row>
    <row r="637" spans="1:13" ht="15" thickTop="1" thickBot="1" x14ac:dyDescent="0.35">
      <c r="A637" s="61">
        <v>4000</v>
      </c>
      <c r="B637" s="62" t="s">
        <v>23</v>
      </c>
      <c r="C637" s="63">
        <v>250108</v>
      </c>
      <c r="D637" s="64" t="s">
        <v>772</v>
      </c>
      <c r="E637" s="51" t="str">
        <f>IF(VLOOKUP(A637,'חישוב בזב'!$H$2:$K$188,4,FALSE)=FALSE,"No","Yes")</f>
        <v>Yes</v>
      </c>
      <c r="F637" s="65" t="s">
        <v>1500</v>
      </c>
      <c r="G637" s="66"/>
      <c r="H637" s="67">
        <v>88138</v>
      </c>
      <c r="I637" s="68">
        <v>88138</v>
      </c>
      <c r="J637" s="69">
        <v>5.7988608772606594E-2</v>
      </c>
      <c r="K637" s="70">
        <v>5111</v>
      </c>
      <c r="L637" s="71">
        <v>5.7988608772606594E-2</v>
      </c>
      <c r="M637" s="72">
        <v>5111</v>
      </c>
    </row>
    <row r="638" spans="1:13" ht="15" thickTop="1" thickBot="1" x14ac:dyDescent="0.35">
      <c r="A638" s="61">
        <v>4000</v>
      </c>
      <c r="B638" s="62" t="s">
        <v>23</v>
      </c>
      <c r="C638" s="63">
        <v>250108</v>
      </c>
      <c r="D638" s="64" t="s">
        <v>1501</v>
      </c>
      <c r="E638" s="51" t="str">
        <f>IF(VLOOKUP(A638,'חישוב בזב'!$H$2:$K$188,4,FALSE)=FALSE,"No","Yes")</f>
        <v>Yes</v>
      </c>
      <c r="F638" s="65" t="s">
        <v>1502</v>
      </c>
      <c r="G638" s="66" t="s">
        <v>1503</v>
      </c>
      <c r="H638" s="67">
        <v>88138</v>
      </c>
      <c r="I638" s="68">
        <v>88138</v>
      </c>
      <c r="J638" s="69">
        <v>5.6048469445642062E-2</v>
      </c>
      <c r="K638" s="70">
        <v>4940</v>
      </c>
      <c r="L638" s="71">
        <v>5.6048469445642062E-2</v>
      </c>
      <c r="M638" s="72">
        <v>4940</v>
      </c>
    </row>
    <row r="639" spans="1:13" ht="15" thickTop="1" thickBot="1" x14ac:dyDescent="0.35">
      <c r="A639" s="61">
        <v>4000</v>
      </c>
      <c r="B639" s="62" t="s">
        <v>23</v>
      </c>
      <c r="C639" s="63">
        <v>250108</v>
      </c>
      <c r="D639" s="64" t="s">
        <v>572</v>
      </c>
      <c r="E639" s="51" t="str">
        <f>IF(VLOOKUP(A639,'חישוב בזב'!$H$2:$K$188,4,FALSE)=FALSE,"No","Yes")</f>
        <v>Yes</v>
      </c>
      <c r="F639" s="65" t="s">
        <v>1504</v>
      </c>
      <c r="G639" s="66"/>
      <c r="H639" s="67">
        <v>88138</v>
      </c>
      <c r="I639" s="68">
        <v>88138</v>
      </c>
      <c r="J639" s="69">
        <v>3.8938936667498696E-2</v>
      </c>
      <c r="K639" s="70">
        <v>3432</v>
      </c>
      <c r="L639" s="71">
        <v>3.8938936667498696E-2</v>
      </c>
      <c r="M639" s="72">
        <v>3432</v>
      </c>
    </row>
    <row r="640" spans="1:13" ht="15" thickTop="1" thickBot="1" x14ac:dyDescent="0.35">
      <c r="A640" s="61">
        <v>4000</v>
      </c>
      <c r="B640" s="62" t="s">
        <v>23</v>
      </c>
      <c r="C640" s="63">
        <v>250108</v>
      </c>
      <c r="D640" s="64" t="s">
        <v>585</v>
      </c>
      <c r="E640" s="51" t="str">
        <f>IF(VLOOKUP(A640,'חישוב בזב'!$H$2:$K$188,4,FALSE)=FALSE,"No","Yes")</f>
        <v>Yes</v>
      </c>
      <c r="F640" s="65" t="s">
        <v>1505</v>
      </c>
      <c r="G640" s="66"/>
      <c r="H640" s="67">
        <v>88138</v>
      </c>
      <c r="I640" s="68">
        <v>88138</v>
      </c>
      <c r="J640" s="69">
        <v>3.8882207447412012E-2</v>
      </c>
      <c r="K640" s="70">
        <v>3427</v>
      </c>
      <c r="L640" s="71">
        <v>3.8882207447412012E-2</v>
      </c>
      <c r="M640" s="72">
        <v>3427</v>
      </c>
    </row>
    <row r="641" spans="1:13" ht="15" thickTop="1" thickBot="1" x14ac:dyDescent="0.35">
      <c r="A641" s="61">
        <v>4000</v>
      </c>
      <c r="B641" s="62" t="s">
        <v>23</v>
      </c>
      <c r="C641" s="63">
        <v>250108</v>
      </c>
      <c r="D641" s="64" t="s">
        <v>548</v>
      </c>
      <c r="E641" s="51" t="str">
        <f>IF(VLOOKUP(A641,'חישוב בזב'!$H$2:$K$188,4,FALSE)=FALSE,"No","Yes")</f>
        <v>Yes</v>
      </c>
      <c r="F641" s="65" t="s">
        <v>577</v>
      </c>
      <c r="G641" s="66"/>
      <c r="H641" s="67">
        <v>88138</v>
      </c>
      <c r="I641" s="68">
        <v>88138</v>
      </c>
      <c r="J641" s="69">
        <v>3.8019923302094444E-2</v>
      </c>
      <c r="K641" s="70">
        <v>3351</v>
      </c>
      <c r="L641" s="71">
        <v>3.8019923302094444E-2</v>
      </c>
      <c r="M641" s="72">
        <v>3351</v>
      </c>
    </row>
    <row r="642" spans="1:13" ht="15" thickTop="1" thickBot="1" x14ac:dyDescent="0.35">
      <c r="A642" s="61">
        <v>4000</v>
      </c>
      <c r="B642" s="62" t="s">
        <v>23</v>
      </c>
      <c r="C642" s="63">
        <v>250108</v>
      </c>
      <c r="D642" s="64" t="s">
        <v>604</v>
      </c>
      <c r="E642" s="51" t="str">
        <f>IF(VLOOKUP(A642,'חישוב בזב'!$H$2:$K$188,4,FALSE)=FALSE,"No","Yes")</f>
        <v>Yes</v>
      </c>
      <c r="F642" s="65" t="s">
        <v>1506</v>
      </c>
      <c r="G642" s="66"/>
      <c r="H642" s="67">
        <v>88138</v>
      </c>
      <c r="I642" s="68">
        <v>88138</v>
      </c>
      <c r="J642" s="69">
        <v>3.6261317479407293E-2</v>
      </c>
      <c r="K642" s="70">
        <v>3196</v>
      </c>
      <c r="L642" s="71">
        <v>3.6261317479407293E-2</v>
      </c>
      <c r="M642" s="72">
        <v>3196</v>
      </c>
    </row>
    <row r="643" spans="1:13" ht="15" thickTop="1" thickBot="1" x14ac:dyDescent="0.35">
      <c r="A643" s="61">
        <v>4000</v>
      </c>
      <c r="B643" s="62" t="s">
        <v>23</v>
      </c>
      <c r="C643" s="63">
        <v>250108</v>
      </c>
      <c r="D643" s="64" t="s">
        <v>820</v>
      </c>
      <c r="E643" s="51" t="str">
        <f>IF(VLOOKUP(A643,'חישוב בזב'!$H$2:$K$188,4,FALSE)=FALSE,"No","Yes")</f>
        <v>Yes</v>
      </c>
      <c r="F643" s="65" t="s">
        <v>1027</v>
      </c>
      <c r="G643" s="66"/>
      <c r="H643" s="67">
        <v>88138</v>
      </c>
      <c r="I643" s="68">
        <v>88138</v>
      </c>
      <c r="J643" s="69">
        <v>3.134856701990061E-2</v>
      </c>
      <c r="K643" s="70">
        <v>2763</v>
      </c>
      <c r="L643" s="71">
        <v>3.134856701990061E-2</v>
      </c>
      <c r="M643" s="72">
        <v>2763</v>
      </c>
    </row>
    <row r="644" spans="1:13" ht="15" thickTop="1" thickBot="1" x14ac:dyDescent="0.35">
      <c r="A644" s="61">
        <v>4000</v>
      </c>
      <c r="B644" s="62" t="s">
        <v>23</v>
      </c>
      <c r="C644" s="63">
        <v>250108</v>
      </c>
      <c r="D644" s="64" t="s">
        <v>679</v>
      </c>
      <c r="E644" s="51" t="str">
        <f>IF(VLOOKUP(A644,'חישוב בזב'!$H$2:$K$188,4,FALSE)=FALSE,"No","Yes")</f>
        <v>Yes</v>
      </c>
      <c r="F644" s="65" t="s">
        <v>1507</v>
      </c>
      <c r="G644" s="66"/>
      <c r="H644" s="67">
        <v>88138</v>
      </c>
      <c r="I644" s="68">
        <v>88138</v>
      </c>
      <c r="J644" s="69">
        <v>3.0440899498513696E-2</v>
      </c>
      <c r="K644" s="70">
        <v>2683</v>
      </c>
      <c r="L644" s="71">
        <v>3.0440899498513696E-2</v>
      </c>
      <c r="M644" s="72">
        <v>2683</v>
      </c>
    </row>
    <row r="645" spans="1:13" ht="15" thickTop="1" thickBot="1" x14ac:dyDescent="0.35">
      <c r="A645" s="61">
        <v>4000</v>
      </c>
      <c r="B645" s="62" t="s">
        <v>23</v>
      </c>
      <c r="C645" s="63">
        <v>250108</v>
      </c>
      <c r="D645" s="64" t="s">
        <v>533</v>
      </c>
      <c r="E645" s="51" t="str">
        <f>IF(VLOOKUP(A645,'חישוב בזב'!$H$2:$K$188,4,FALSE)=FALSE,"No","Yes")</f>
        <v>Yes</v>
      </c>
      <c r="F645" s="65" t="s">
        <v>1508</v>
      </c>
      <c r="G645" s="66"/>
      <c r="H645" s="67">
        <v>88138</v>
      </c>
      <c r="I645" s="68">
        <v>88138</v>
      </c>
      <c r="J645" s="69">
        <v>2.872767705189589E-2</v>
      </c>
      <c r="K645" s="70">
        <v>2532</v>
      </c>
      <c r="L645" s="71">
        <v>2.872767705189589E-2</v>
      </c>
      <c r="M645" s="72">
        <v>2532</v>
      </c>
    </row>
    <row r="646" spans="1:13" ht="15" thickTop="1" thickBot="1" x14ac:dyDescent="0.35">
      <c r="A646" s="61">
        <v>4000</v>
      </c>
      <c r="B646" s="62" t="s">
        <v>23</v>
      </c>
      <c r="C646" s="63">
        <v>250108</v>
      </c>
      <c r="D646" s="64" t="s">
        <v>495</v>
      </c>
      <c r="E646" s="51" t="str">
        <f>IF(VLOOKUP(A646,'חישוב בזב'!$H$2:$K$188,4,FALSE)=FALSE,"No","Yes")</f>
        <v>Yes</v>
      </c>
      <c r="F646" s="65" t="s">
        <v>1509</v>
      </c>
      <c r="G646" s="66" t="s">
        <v>1510</v>
      </c>
      <c r="H646" s="67">
        <v>88138</v>
      </c>
      <c r="I646" s="68">
        <v>88138</v>
      </c>
      <c r="J646" s="69">
        <v>2.6435816560393927E-2</v>
      </c>
      <c r="K646" s="70">
        <v>2330</v>
      </c>
      <c r="L646" s="71">
        <v>2.6435816560393927E-2</v>
      </c>
      <c r="M646" s="72">
        <v>2330</v>
      </c>
    </row>
    <row r="647" spans="1:13" ht="15" thickTop="1" thickBot="1" x14ac:dyDescent="0.35">
      <c r="A647" s="61">
        <v>4000</v>
      </c>
      <c r="B647" s="62" t="s">
        <v>23</v>
      </c>
      <c r="C647" s="63">
        <v>250108</v>
      </c>
      <c r="D647" s="64" t="s">
        <v>525</v>
      </c>
      <c r="E647" s="51" t="str">
        <f>IF(VLOOKUP(A647,'חישוב בזב'!$H$2:$K$188,4,FALSE)=FALSE,"No","Yes")</f>
        <v>Yes</v>
      </c>
      <c r="F647" s="65" t="s">
        <v>1511</v>
      </c>
      <c r="G647" s="66"/>
      <c r="H647" s="67">
        <v>88138</v>
      </c>
      <c r="I647" s="68">
        <v>88138</v>
      </c>
      <c r="J647" s="69">
        <v>2.3746851528285189E-2</v>
      </c>
      <c r="K647" s="70">
        <v>2093</v>
      </c>
      <c r="L647" s="71">
        <v>2.3746851528285189E-2</v>
      </c>
      <c r="M647" s="72">
        <v>2093</v>
      </c>
    </row>
    <row r="648" spans="1:13" ht="15" thickTop="1" thickBot="1" x14ac:dyDescent="0.35">
      <c r="A648" s="61">
        <v>4000</v>
      </c>
      <c r="B648" s="62" t="s">
        <v>23</v>
      </c>
      <c r="C648" s="63">
        <v>250108</v>
      </c>
      <c r="D648" s="64" t="s">
        <v>1095</v>
      </c>
      <c r="E648" s="51" t="str">
        <f>IF(VLOOKUP(A648,'חישוב בזב'!$H$2:$K$188,4,FALSE)=FALSE,"No","Yes")</f>
        <v>Yes</v>
      </c>
      <c r="F648" s="65" t="s">
        <v>1512</v>
      </c>
      <c r="G648" s="66"/>
      <c r="H648" s="67">
        <v>88138</v>
      </c>
      <c r="I648" s="68">
        <v>88138</v>
      </c>
      <c r="J648" s="69">
        <v>2.2578229594499535E-2</v>
      </c>
      <c r="K648" s="70">
        <v>1990</v>
      </c>
      <c r="L648" s="71">
        <v>2.2578229594499535E-2</v>
      </c>
      <c r="M648" s="72">
        <v>1990</v>
      </c>
    </row>
    <row r="649" spans="1:13" ht="15" thickTop="1" thickBot="1" x14ac:dyDescent="0.35">
      <c r="A649" s="61">
        <v>4000</v>
      </c>
      <c r="B649" s="62" t="s">
        <v>23</v>
      </c>
      <c r="C649" s="63">
        <v>250108</v>
      </c>
      <c r="D649" s="64" t="s">
        <v>796</v>
      </c>
      <c r="E649" s="51" t="str">
        <f>IF(VLOOKUP(A649,'חישוב בזב'!$H$2:$K$188,4,FALSE)=FALSE,"No","Yes")</f>
        <v>Yes</v>
      </c>
      <c r="F649" s="65" t="s">
        <v>1513</v>
      </c>
      <c r="G649" s="66" t="s">
        <v>1514</v>
      </c>
      <c r="H649" s="67">
        <v>88138</v>
      </c>
      <c r="I649" s="68">
        <v>88138</v>
      </c>
      <c r="J649" s="69">
        <v>8.622841453175701E-3</v>
      </c>
      <c r="K649" s="70">
        <v>760</v>
      </c>
      <c r="L649" s="71">
        <v>8.622841453175701E-3</v>
      </c>
      <c r="M649" s="72">
        <v>759.99999999999989</v>
      </c>
    </row>
    <row r="650" spans="1:13" ht="15" thickTop="1" thickBot="1" x14ac:dyDescent="0.35">
      <c r="A650" s="61">
        <v>4000</v>
      </c>
      <c r="B650" s="62" t="s">
        <v>23</v>
      </c>
      <c r="C650" s="63">
        <v>250108</v>
      </c>
      <c r="D650" s="64" t="s">
        <v>825</v>
      </c>
      <c r="E650" s="51" t="str">
        <f>IF(VLOOKUP(A650,'חישוב בזב'!$H$2:$K$188,4,FALSE)=FALSE,"No","Yes")</f>
        <v>Yes</v>
      </c>
      <c r="F650" s="65" t="s">
        <v>1515</v>
      </c>
      <c r="G650" s="66"/>
      <c r="H650" s="67">
        <v>88138</v>
      </c>
      <c r="I650" s="68">
        <v>88138</v>
      </c>
      <c r="J650" s="69">
        <v>8.1803535364995805E-3</v>
      </c>
      <c r="K650" s="70">
        <v>721</v>
      </c>
      <c r="L650" s="71">
        <v>8.1803535364995805E-3</v>
      </c>
      <c r="M650" s="72">
        <v>721</v>
      </c>
    </row>
    <row r="651" spans="1:13" ht="15" thickTop="1" thickBot="1" x14ac:dyDescent="0.35">
      <c r="A651" s="61">
        <v>4000</v>
      </c>
      <c r="B651" s="62" t="s">
        <v>23</v>
      </c>
      <c r="C651" s="63">
        <v>250108</v>
      </c>
      <c r="D651" s="64" t="s">
        <v>1516</v>
      </c>
      <c r="E651" s="51" t="str">
        <f>IF(VLOOKUP(A651,'חישוב בזב'!$H$2:$K$188,4,FALSE)=FALSE,"No","Yes")</f>
        <v>Yes</v>
      </c>
      <c r="F651" s="65" t="s">
        <v>1517</v>
      </c>
      <c r="G651" s="66"/>
      <c r="H651" s="67">
        <v>88138</v>
      </c>
      <c r="I651" s="68">
        <v>88138</v>
      </c>
      <c r="J651" s="69">
        <v>7.6811363997367765E-3</v>
      </c>
      <c r="K651" s="70">
        <v>677</v>
      </c>
      <c r="L651" s="71">
        <v>7.6811363997367765E-3</v>
      </c>
      <c r="M651" s="72">
        <v>677</v>
      </c>
    </row>
    <row r="652" spans="1:13" ht="15" thickTop="1" thickBot="1" x14ac:dyDescent="0.35">
      <c r="A652" s="61">
        <v>4000</v>
      </c>
      <c r="B652" s="62" t="s">
        <v>23</v>
      </c>
      <c r="C652" s="63">
        <v>250108</v>
      </c>
      <c r="D652" s="64" t="s">
        <v>501</v>
      </c>
      <c r="E652" s="51" t="str">
        <f>IF(VLOOKUP(A652,'חישוב בזב'!$H$2:$K$188,4,FALSE)=FALSE,"No","Yes")</f>
        <v>Yes</v>
      </c>
      <c r="F652" s="65" t="s">
        <v>1518</v>
      </c>
      <c r="G652" s="66"/>
      <c r="H652" s="67">
        <v>88138</v>
      </c>
      <c r="I652" s="68">
        <v>88138</v>
      </c>
      <c r="J652" s="69">
        <v>6.5919353740724771E-3</v>
      </c>
      <c r="K652" s="70">
        <v>581</v>
      </c>
      <c r="L652" s="71">
        <v>6.5919353740724771E-3</v>
      </c>
      <c r="M652" s="72">
        <v>581</v>
      </c>
    </row>
    <row r="653" spans="1:13" ht="15" thickTop="1" thickBot="1" x14ac:dyDescent="0.35">
      <c r="A653" s="61">
        <v>4000</v>
      </c>
      <c r="B653" s="62" t="s">
        <v>23</v>
      </c>
      <c r="C653" s="63">
        <v>250108</v>
      </c>
      <c r="D653" s="64" t="s">
        <v>1519</v>
      </c>
      <c r="E653" s="51" t="str">
        <f>IF(VLOOKUP(A653,'חישוב בזב'!$H$2:$K$188,4,FALSE)=FALSE,"No","Yes")</f>
        <v>Yes</v>
      </c>
      <c r="F653" s="65" t="s">
        <v>1520</v>
      </c>
      <c r="G653" s="66"/>
      <c r="H653" s="67">
        <v>88138</v>
      </c>
      <c r="I653" s="68">
        <v>88138</v>
      </c>
      <c r="J653" s="69">
        <v>3.3129864530622435E-3</v>
      </c>
      <c r="K653" s="70">
        <v>292</v>
      </c>
      <c r="L653" s="71">
        <v>3.3129864530622435E-3</v>
      </c>
      <c r="M653" s="72">
        <v>292</v>
      </c>
    </row>
    <row r="654" spans="1:13" ht="15" thickTop="1" thickBot="1" x14ac:dyDescent="0.35">
      <c r="A654" s="61">
        <v>4000</v>
      </c>
      <c r="B654" s="62" t="s">
        <v>23</v>
      </c>
      <c r="C654" s="63">
        <v>250108</v>
      </c>
      <c r="D654" s="64" t="s">
        <v>1199</v>
      </c>
      <c r="E654" s="51" t="str">
        <f>IF(VLOOKUP(A654,'חישוב בזב'!$H$2:$K$188,4,FALSE)=FALSE,"No","Yes")</f>
        <v>Yes</v>
      </c>
      <c r="F654" s="65" t="s">
        <v>1521</v>
      </c>
      <c r="G654" s="66"/>
      <c r="H654" s="67">
        <v>88138</v>
      </c>
      <c r="I654" s="68">
        <v>88138</v>
      </c>
      <c r="J654" s="69">
        <v>2.8024234722821032E-3</v>
      </c>
      <c r="K654" s="70">
        <v>247</v>
      </c>
      <c r="L654" s="71">
        <v>2.8024234722821032E-3</v>
      </c>
      <c r="M654" s="72">
        <v>247.00000000000003</v>
      </c>
    </row>
    <row r="655" spans="1:13" ht="15" thickTop="1" thickBot="1" x14ac:dyDescent="0.35">
      <c r="A655" s="61">
        <v>4000</v>
      </c>
      <c r="B655" s="62" t="s">
        <v>23</v>
      </c>
      <c r="C655" s="63">
        <v>250108</v>
      </c>
      <c r="D655" s="64" t="s">
        <v>579</v>
      </c>
      <c r="E655" s="51" t="str">
        <f>IF(VLOOKUP(A655,'חישוב בזב'!$H$2:$K$188,4,FALSE)=FALSE,"No","Yes")</f>
        <v>Yes</v>
      </c>
      <c r="F655" s="65" t="s">
        <v>1522</v>
      </c>
      <c r="G655" s="66"/>
      <c r="H655" s="67">
        <v>88138</v>
      </c>
      <c r="I655" s="68">
        <v>88138</v>
      </c>
      <c r="J655" s="69">
        <v>2.0535977671378974E-3</v>
      </c>
      <c r="K655" s="70">
        <v>181</v>
      </c>
      <c r="L655" s="71">
        <v>2.0535977671378974E-3</v>
      </c>
      <c r="M655" s="72">
        <v>181</v>
      </c>
    </row>
    <row r="656" spans="1:13" ht="15" hidden="1" thickTop="1" thickBot="1" x14ac:dyDescent="0.35">
      <c r="A656" s="61">
        <v>2034</v>
      </c>
      <c r="B656" s="62" t="s">
        <v>1523</v>
      </c>
      <c r="C656" s="63">
        <v>7013</v>
      </c>
      <c r="D656" s="64" t="s">
        <v>1206</v>
      </c>
      <c r="E656" s="51" t="str">
        <f>IF(VLOOKUP(A656,'חישוב בזב'!$H$2:$K$188,4,FALSE)=FALSE,"No","Yes")</f>
        <v>No</v>
      </c>
      <c r="F656" s="65" t="s">
        <v>1524</v>
      </c>
      <c r="G656" s="66"/>
      <c r="H656" s="67">
        <v>5064</v>
      </c>
      <c r="I656" s="68">
        <v>5064</v>
      </c>
      <c r="J656" s="69">
        <v>0.20655608214849921</v>
      </c>
      <c r="K656" s="70">
        <v>1046</v>
      </c>
      <c r="L656" s="71">
        <v>0.20655608214849921</v>
      </c>
      <c r="M656" s="72">
        <v>1046</v>
      </c>
    </row>
    <row r="657" spans="1:13" ht="15" hidden="1" thickTop="1" thickBot="1" x14ac:dyDescent="0.35">
      <c r="A657" s="61">
        <v>2034</v>
      </c>
      <c r="B657" s="62" t="s">
        <v>1523</v>
      </c>
      <c r="C657" s="63">
        <v>7013</v>
      </c>
      <c r="D657" s="64" t="s">
        <v>572</v>
      </c>
      <c r="E657" s="51" t="str">
        <f>IF(VLOOKUP(A657,'חישוב בזב'!$H$2:$K$188,4,FALSE)=FALSE,"No","Yes")</f>
        <v>No</v>
      </c>
      <c r="F657" s="65" t="s">
        <v>1525</v>
      </c>
      <c r="G657" s="66" t="s">
        <v>1526</v>
      </c>
      <c r="H657" s="67">
        <v>5064</v>
      </c>
      <c r="I657" s="68">
        <v>5064</v>
      </c>
      <c r="J657" s="69">
        <v>0.1755529225908373</v>
      </c>
      <c r="K657" s="70">
        <v>889</v>
      </c>
      <c r="L657" s="71">
        <v>0.1755529225908373</v>
      </c>
      <c r="M657" s="72">
        <v>889.00000000000011</v>
      </c>
    </row>
    <row r="658" spans="1:13" ht="15" hidden="1" thickTop="1" thickBot="1" x14ac:dyDescent="0.35">
      <c r="A658" s="61">
        <v>2034</v>
      </c>
      <c r="B658" s="62" t="s">
        <v>1523</v>
      </c>
      <c r="C658" s="63">
        <v>7013</v>
      </c>
      <c r="D658" s="64" t="s">
        <v>1527</v>
      </c>
      <c r="E658" s="51" t="str">
        <f>IF(VLOOKUP(A658,'חישוב בזב'!$H$2:$K$188,4,FALSE)=FALSE,"No","Yes")</f>
        <v>No</v>
      </c>
      <c r="F658" s="65" t="s">
        <v>1528</v>
      </c>
      <c r="G658" s="66"/>
      <c r="H658" s="67">
        <v>5064</v>
      </c>
      <c r="I658" s="68">
        <v>5064</v>
      </c>
      <c r="J658" s="69">
        <v>0.13704581358609794</v>
      </c>
      <c r="K658" s="70">
        <v>694</v>
      </c>
      <c r="L658" s="71">
        <v>0.13704581358609794</v>
      </c>
      <c r="M658" s="72">
        <v>694</v>
      </c>
    </row>
    <row r="659" spans="1:13" ht="15" hidden="1" thickTop="1" thickBot="1" x14ac:dyDescent="0.35">
      <c r="A659" s="61">
        <v>2034</v>
      </c>
      <c r="B659" s="62" t="s">
        <v>1523</v>
      </c>
      <c r="C659" s="63">
        <v>7013</v>
      </c>
      <c r="D659" s="64" t="s">
        <v>636</v>
      </c>
      <c r="E659" s="51" t="str">
        <f>IF(VLOOKUP(A659,'חישוב בזב'!$H$2:$K$188,4,FALSE)=FALSE,"No","Yes")</f>
        <v>No</v>
      </c>
      <c r="F659" s="65" t="s">
        <v>1529</v>
      </c>
      <c r="G659" s="66"/>
      <c r="H659" s="67">
        <v>5064</v>
      </c>
      <c r="I659" s="68">
        <v>5064</v>
      </c>
      <c r="J659" s="69">
        <v>0.13507109004739337</v>
      </c>
      <c r="K659" s="70">
        <v>684</v>
      </c>
      <c r="L659" s="71">
        <v>0.13507109004739337</v>
      </c>
      <c r="M659" s="72">
        <v>684</v>
      </c>
    </row>
    <row r="660" spans="1:13" ht="15" hidden="1" thickTop="1" thickBot="1" x14ac:dyDescent="0.35">
      <c r="A660" s="61">
        <v>2034</v>
      </c>
      <c r="B660" s="62" t="s">
        <v>1523</v>
      </c>
      <c r="C660" s="63">
        <v>7013</v>
      </c>
      <c r="D660" s="64" t="s">
        <v>604</v>
      </c>
      <c r="E660" s="51" t="str">
        <f>IF(VLOOKUP(A660,'חישוב בזב'!$H$2:$K$188,4,FALSE)=FALSE,"No","Yes")</f>
        <v>No</v>
      </c>
      <c r="F660" s="65" t="s">
        <v>1530</v>
      </c>
      <c r="G660" s="66" t="s">
        <v>1531</v>
      </c>
      <c r="H660" s="67">
        <v>5064</v>
      </c>
      <c r="I660" s="68">
        <v>5064</v>
      </c>
      <c r="J660" s="69">
        <v>0.10880726698262243</v>
      </c>
      <c r="K660" s="70">
        <v>551</v>
      </c>
      <c r="L660" s="71">
        <v>0.10880726698262243</v>
      </c>
      <c r="M660" s="72">
        <v>551</v>
      </c>
    </row>
    <row r="661" spans="1:13" ht="15" hidden="1" thickTop="1" thickBot="1" x14ac:dyDescent="0.35">
      <c r="A661" s="61">
        <v>2034</v>
      </c>
      <c r="B661" s="62" t="s">
        <v>1523</v>
      </c>
      <c r="C661" s="63">
        <v>7013</v>
      </c>
      <c r="D661" s="64" t="s">
        <v>544</v>
      </c>
      <c r="E661" s="51" t="str">
        <f>IF(VLOOKUP(A661,'חישוב בזב'!$H$2:$K$188,4,FALSE)=FALSE,"No","Yes")</f>
        <v>No</v>
      </c>
      <c r="F661" s="65" t="s">
        <v>1532</v>
      </c>
      <c r="G661" s="66"/>
      <c r="H661" s="67">
        <v>5064</v>
      </c>
      <c r="I661" s="68">
        <v>5064</v>
      </c>
      <c r="J661" s="69">
        <v>9.9328593996840436E-2</v>
      </c>
      <c r="K661" s="70">
        <v>503</v>
      </c>
      <c r="L661" s="71">
        <v>9.9328593996840436E-2</v>
      </c>
      <c r="M661" s="72">
        <v>502.99999999999994</v>
      </c>
    </row>
    <row r="662" spans="1:13" ht="15" hidden="1" thickTop="1" thickBot="1" x14ac:dyDescent="0.35">
      <c r="A662" s="61">
        <v>2034</v>
      </c>
      <c r="B662" s="62" t="s">
        <v>1523</v>
      </c>
      <c r="C662" s="63">
        <v>7013</v>
      </c>
      <c r="D662" s="64" t="s">
        <v>611</v>
      </c>
      <c r="E662" s="51" t="str">
        <f>IF(VLOOKUP(A662,'חישוב בזב'!$H$2:$K$188,4,FALSE)=FALSE,"No","Yes")</f>
        <v>No</v>
      </c>
      <c r="F662" s="65" t="s">
        <v>1533</v>
      </c>
      <c r="G662" s="66"/>
      <c r="H662" s="67">
        <v>5064</v>
      </c>
      <c r="I662" s="68">
        <v>5064</v>
      </c>
      <c r="J662" s="69">
        <v>7.1879936808846759E-2</v>
      </c>
      <c r="K662" s="70">
        <v>364</v>
      </c>
      <c r="L662" s="71">
        <v>7.1879936808846759E-2</v>
      </c>
      <c r="M662" s="72">
        <v>364</v>
      </c>
    </row>
    <row r="663" spans="1:13" ht="15" hidden="1" thickTop="1" thickBot="1" x14ac:dyDescent="0.35">
      <c r="A663" s="61">
        <v>2034</v>
      </c>
      <c r="B663" s="62" t="s">
        <v>1523</v>
      </c>
      <c r="C663" s="63">
        <v>7013</v>
      </c>
      <c r="D663" s="64" t="s">
        <v>1534</v>
      </c>
      <c r="E663" s="51" t="str">
        <f>IF(VLOOKUP(A663,'חישוב בזב'!$H$2:$K$188,4,FALSE)=FALSE,"No","Yes")</f>
        <v>No</v>
      </c>
      <c r="F663" s="65" t="s">
        <v>1535</v>
      </c>
      <c r="G663" s="66" t="s">
        <v>1536</v>
      </c>
      <c r="H663" s="67">
        <v>5064</v>
      </c>
      <c r="I663" s="68">
        <v>5064</v>
      </c>
      <c r="J663" s="69">
        <v>2.7646129541864139E-2</v>
      </c>
      <c r="K663" s="70">
        <v>140</v>
      </c>
      <c r="L663" s="71">
        <v>2.7646129541864139E-2</v>
      </c>
      <c r="M663" s="72">
        <v>140</v>
      </c>
    </row>
    <row r="664" spans="1:13" ht="15" hidden="1" thickTop="1" thickBot="1" x14ac:dyDescent="0.35">
      <c r="A664" s="61">
        <v>2034</v>
      </c>
      <c r="B664" s="62" t="s">
        <v>1523</v>
      </c>
      <c r="C664" s="63">
        <v>7013</v>
      </c>
      <c r="D664" s="64" t="s">
        <v>581</v>
      </c>
      <c r="E664" s="51" t="str">
        <f>IF(VLOOKUP(A664,'חישוב בזב'!$H$2:$K$188,4,FALSE)=FALSE,"No","Yes")</f>
        <v>No</v>
      </c>
      <c r="F664" s="65" t="s">
        <v>1537</v>
      </c>
      <c r="G664" s="66"/>
      <c r="H664" s="67">
        <v>5064</v>
      </c>
      <c r="I664" s="68">
        <v>5064</v>
      </c>
      <c r="J664" s="69">
        <v>2.4289099526066352E-2</v>
      </c>
      <c r="K664" s="70">
        <v>123</v>
      </c>
      <c r="L664" s="71">
        <v>2.4289099526066352E-2</v>
      </c>
      <c r="M664" s="72">
        <v>123</v>
      </c>
    </row>
    <row r="665" spans="1:13" ht="15" hidden="1" thickTop="1" thickBot="1" x14ac:dyDescent="0.35">
      <c r="A665" s="61">
        <v>2034</v>
      </c>
      <c r="B665" s="62" t="s">
        <v>1523</v>
      </c>
      <c r="C665" s="63">
        <v>7013</v>
      </c>
      <c r="D665" s="64" t="s">
        <v>548</v>
      </c>
      <c r="E665" s="51" t="str">
        <f>IF(VLOOKUP(A665,'חישוב בזב'!$H$2:$K$188,4,FALSE)=FALSE,"No","Yes")</f>
        <v>No</v>
      </c>
      <c r="F665" s="65" t="s">
        <v>1538</v>
      </c>
      <c r="G665" s="66" t="s">
        <v>1539</v>
      </c>
      <c r="H665" s="67">
        <v>5064</v>
      </c>
      <c r="I665" s="68">
        <v>5064</v>
      </c>
      <c r="J665" s="69">
        <v>1.3823064770932069E-2</v>
      </c>
      <c r="K665" s="70">
        <v>70</v>
      </c>
      <c r="L665" s="71">
        <v>1.3823064770932069E-2</v>
      </c>
      <c r="M665" s="72">
        <v>70</v>
      </c>
    </row>
    <row r="666" spans="1:13" ht="15" hidden="1" thickTop="1" thickBot="1" x14ac:dyDescent="0.35">
      <c r="A666" s="61">
        <v>1247</v>
      </c>
      <c r="B666" s="62" t="s">
        <v>1540</v>
      </c>
      <c r="C666" s="63">
        <v>629</v>
      </c>
      <c r="D666" s="64" t="s">
        <v>572</v>
      </c>
      <c r="E666" s="51" t="str">
        <f>IF(VLOOKUP(A666,'חישוב בזב'!$H$2:$K$188,4,FALSE)=FALSE,"No","Yes")</f>
        <v>No</v>
      </c>
      <c r="F666" s="65" t="s">
        <v>1541</v>
      </c>
      <c r="G666" s="66" t="s">
        <v>1542</v>
      </c>
      <c r="H666" s="67">
        <v>449</v>
      </c>
      <c r="I666" s="68">
        <v>449</v>
      </c>
      <c r="J666" s="69">
        <v>0.59465478841870822</v>
      </c>
      <c r="K666" s="70">
        <v>267</v>
      </c>
      <c r="L666" s="71">
        <v>0.59465478841870822</v>
      </c>
      <c r="M666" s="72">
        <v>267</v>
      </c>
    </row>
    <row r="667" spans="1:13" ht="15" hidden="1" thickTop="1" thickBot="1" x14ac:dyDescent="0.35">
      <c r="A667" s="61">
        <v>1247</v>
      </c>
      <c r="B667" s="62" t="s">
        <v>1540</v>
      </c>
      <c r="C667" s="63">
        <v>629</v>
      </c>
      <c r="D667" s="64" t="s">
        <v>548</v>
      </c>
      <c r="E667" s="51" t="str">
        <f>IF(VLOOKUP(A667,'חישוב בזב'!$H$2:$K$188,4,FALSE)=FALSE,"No","Yes")</f>
        <v>No</v>
      </c>
      <c r="F667" s="65" t="s">
        <v>1543</v>
      </c>
      <c r="G667" s="66" t="s">
        <v>1544</v>
      </c>
      <c r="H667" s="67">
        <v>449</v>
      </c>
      <c r="I667" s="68">
        <v>449</v>
      </c>
      <c r="J667" s="69">
        <v>0.40534521158129178</v>
      </c>
      <c r="K667" s="70">
        <v>182</v>
      </c>
      <c r="L667" s="71">
        <v>0.40534521158129178</v>
      </c>
      <c r="M667" s="72">
        <v>182</v>
      </c>
    </row>
    <row r="668" spans="1:13" ht="15" thickTop="1" thickBot="1" x14ac:dyDescent="0.35">
      <c r="A668" s="61">
        <v>6700</v>
      </c>
      <c r="B668" s="62" t="s">
        <v>24</v>
      </c>
      <c r="C668" s="63">
        <v>34123</v>
      </c>
      <c r="D668" s="64" t="s">
        <v>546</v>
      </c>
      <c r="E668" s="51" t="str">
        <f>IF(VLOOKUP(A668,'חישוב בזב'!$H$2:$K$188,4,FALSE)=FALSE,"No","Yes")</f>
        <v>Yes</v>
      </c>
      <c r="F668" s="65" t="s">
        <v>1545</v>
      </c>
      <c r="G668" s="66"/>
      <c r="H668" s="67">
        <v>28487</v>
      </c>
      <c r="I668" s="68">
        <v>28487</v>
      </c>
      <c r="J668" s="69">
        <v>0.47470776143504056</v>
      </c>
      <c r="K668" s="70">
        <v>13523</v>
      </c>
      <c r="L668" s="71">
        <v>0.47470776143504056</v>
      </c>
      <c r="M668" s="72">
        <v>13523</v>
      </c>
    </row>
    <row r="669" spans="1:13" ht="15" thickTop="1" thickBot="1" x14ac:dyDescent="0.35">
      <c r="A669" s="61">
        <v>6700</v>
      </c>
      <c r="B669" s="62" t="s">
        <v>24</v>
      </c>
      <c r="C669" s="63">
        <v>34123</v>
      </c>
      <c r="D669" s="64" t="s">
        <v>730</v>
      </c>
      <c r="E669" s="51" t="str">
        <f>IF(VLOOKUP(A669,'חישוב בזב'!$H$2:$K$188,4,FALSE)=FALSE,"No","Yes")</f>
        <v>Yes</v>
      </c>
      <c r="F669" s="65" t="s">
        <v>1546</v>
      </c>
      <c r="G669" s="66" t="s">
        <v>1547</v>
      </c>
      <c r="H669" s="67">
        <v>28487</v>
      </c>
      <c r="I669" s="68">
        <v>28487</v>
      </c>
      <c r="J669" s="69">
        <v>0.11875592375469513</v>
      </c>
      <c r="K669" s="70">
        <v>3383</v>
      </c>
      <c r="L669" s="71">
        <v>0.11875592375469513</v>
      </c>
      <c r="M669" s="72">
        <v>3383</v>
      </c>
    </row>
    <row r="670" spans="1:13" ht="15" thickTop="1" thickBot="1" x14ac:dyDescent="0.35">
      <c r="A670" s="61">
        <v>6700</v>
      </c>
      <c r="B670" s="62" t="s">
        <v>24</v>
      </c>
      <c r="C670" s="63">
        <v>34123</v>
      </c>
      <c r="D670" s="64" t="s">
        <v>575</v>
      </c>
      <c r="E670" s="51" t="str">
        <f>IF(VLOOKUP(A670,'חישוב בזב'!$H$2:$K$188,4,FALSE)=FALSE,"No","Yes")</f>
        <v>Yes</v>
      </c>
      <c r="F670" s="65" t="s">
        <v>1548</v>
      </c>
      <c r="G670" s="66"/>
      <c r="H670" s="67">
        <v>28487</v>
      </c>
      <c r="I670" s="68">
        <v>28487</v>
      </c>
      <c r="J670" s="69">
        <v>7.5578333976901751E-2</v>
      </c>
      <c r="K670" s="70">
        <v>2153</v>
      </c>
      <c r="L670" s="71">
        <v>7.5578333976901751E-2</v>
      </c>
      <c r="M670" s="72">
        <v>2153</v>
      </c>
    </row>
    <row r="671" spans="1:13" ht="15" thickTop="1" thickBot="1" x14ac:dyDescent="0.35">
      <c r="A671" s="61">
        <v>6700</v>
      </c>
      <c r="B671" s="62" t="s">
        <v>24</v>
      </c>
      <c r="C671" s="63">
        <v>34123</v>
      </c>
      <c r="D671" s="64" t="s">
        <v>572</v>
      </c>
      <c r="E671" s="51" t="str">
        <f>IF(VLOOKUP(A671,'חישוב בזב'!$H$2:$K$188,4,FALSE)=FALSE,"No","Yes")</f>
        <v>Yes</v>
      </c>
      <c r="F671" s="65" t="s">
        <v>1549</v>
      </c>
      <c r="G671" s="66" t="s">
        <v>1550</v>
      </c>
      <c r="H671" s="67">
        <v>28487</v>
      </c>
      <c r="I671" s="68">
        <v>28487</v>
      </c>
      <c r="J671" s="69">
        <v>6.0413521957384073E-2</v>
      </c>
      <c r="K671" s="70">
        <v>1721</v>
      </c>
      <c r="L671" s="71">
        <v>6.0413521957384073E-2</v>
      </c>
      <c r="M671" s="72">
        <v>1721</v>
      </c>
    </row>
    <row r="672" spans="1:13" ht="15" thickTop="1" thickBot="1" x14ac:dyDescent="0.35">
      <c r="A672" s="61">
        <v>6700</v>
      </c>
      <c r="B672" s="62" t="s">
        <v>24</v>
      </c>
      <c r="C672" s="63">
        <v>34123</v>
      </c>
      <c r="D672" s="64" t="s">
        <v>684</v>
      </c>
      <c r="E672" s="51" t="str">
        <f>IF(VLOOKUP(A672,'חישוב בזב'!$H$2:$K$188,4,FALSE)=FALSE,"No","Yes")</f>
        <v>Yes</v>
      </c>
      <c r="F672" s="65" t="s">
        <v>1551</v>
      </c>
      <c r="G672" s="66"/>
      <c r="H672" s="67">
        <v>28487</v>
      </c>
      <c r="I672" s="68">
        <v>28487</v>
      </c>
      <c r="J672" s="69">
        <v>5.4059746551058378E-2</v>
      </c>
      <c r="K672" s="70">
        <v>1540</v>
      </c>
      <c r="L672" s="71">
        <v>5.4059746551058378E-2</v>
      </c>
      <c r="M672" s="72">
        <v>1540</v>
      </c>
    </row>
    <row r="673" spans="1:13" ht="15" thickTop="1" thickBot="1" x14ac:dyDescent="0.35">
      <c r="A673" s="61">
        <v>6700</v>
      </c>
      <c r="B673" s="62" t="s">
        <v>24</v>
      </c>
      <c r="C673" s="63">
        <v>34123</v>
      </c>
      <c r="D673" s="64" t="s">
        <v>1149</v>
      </c>
      <c r="E673" s="51" t="str">
        <f>IF(VLOOKUP(A673,'חישוב בזב'!$H$2:$K$188,4,FALSE)=FALSE,"No","Yes")</f>
        <v>Yes</v>
      </c>
      <c r="F673" s="65" t="s">
        <v>1552</v>
      </c>
      <c r="G673" s="66"/>
      <c r="H673" s="67">
        <v>28487</v>
      </c>
      <c r="I673" s="68">
        <v>28487</v>
      </c>
      <c r="J673" s="69">
        <v>4.4932776354126444E-2</v>
      </c>
      <c r="K673" s="70">
        <v>1280</v>
      </c>
      <c r="L673" s="71">
        <v>4.4932776354126444E-2</v>
      </c>
      <c r="M673" s="72">
        <v>1280</v>
      </c>
    </row>
    <row r="674" spans="1:13" ht="15" thickTop="1" thickBot="1" x14ac:dyDescent="0.35">
      <c r="A674" s="61">
        <v>6700</v>
      </c>
      <c r="B674" s="62" t="s">
        <v>24</v>
      </c>
      <c r="C674" s="63">
        <v>34123</v>
      </c>
      <c r="D674" s="64" t="s">
        <v>508</v>
      </c>
      <c r="E674" s="51" t="str">
        <f>IF(VLOOKUP(A674,'חישוב בזב'!$H$2:$K$188,4,FALSE)=FALSE,"No","Yes")</f>
        <v>Yes</v>
      </c>
      <c r="F674" s="65" t="s">
        <v>1553</v>
      </c>
      <c r="G674" s="66"/>
      <c r="H674" s="67">
        <v>28487</v>
      </c>
      <c r="I674" s="68">
        <v>28487</v>
      </c>
      <c r="J674" s="69">
        <v>4.1913855442833575E-2</v>
      </c>
      <c r="K674" s="70">
        <v>1194</v>
      </c>
      <c r="L674" s="71">
        <v>4.1913855442833575E-2</v>
      </c>
      <c r="M674" s="72">
        <v>1194</v>
      </c>
    </row>
    <row r="675" spans="1:13" ht="15" thickTop="1" thickBot="1" x14ac:dyDescent="0.35">
      <c r="A675" s="61">
        <v>6700</v>
      </c>
      <c r="B675" s="62" t="s">
        <v>24</v>
      </c>
      <c r="C675" s="63">
        <v>34123</v>
      </c>
      <c r="D675" s="64" t="s">
        <v>567</v>
      </c>
      <c r="E675" s="51" t="str">
        <f>IF(VLOOKUP(A675,'חישוב בזב'!$H$2:$K$188,4,FALSE)=FALSE,"No","Yes")</f>
        <v>Yes</v>
      </c>
      <c r="F675" s="65" t="s">
        <v>1515</v>
      </c>
      <c r="G675" s="66"/>
      <c r="H675" s="67">
        <v>28487</v>
      </c>
      <c r="I675" s="68">
        <v>28487</v>
      </c>
      <c r="J675" s="69">
        <v>3.7841822585740863E-2</v>
      </c>
      <c r="K675" s="70">
        <v>1078</v>
      </c>
      <c r="L675" s="71">
        <v>3.7841822585740863E-2</v>
      </c>
      <c r="M675" s="72">
        <v>1078</v>
      </c>
    </row>
    <row r="676" spans="1:13" ht="15" thickTop="1" thickBot="1" x14ac:dyDescent="0.35">
      <c r="A676" s="61">
        <v>6700</v>
      </c>
      <c r="B676" s="62" t="s">
        <v>24</v>
      </c>
      <c r="C676" s="63">
        <v>34123</v>
      </c>
      <c r="D676" s="64" t="s">
        <v>548</v>
      </c>
      <c r="E676" s="51" t="str">
        <f>IF(VLOOKUP(A676,'חישוב בזב'!$H$2:$K$188,4,FALSE)=FALSE,"No","Yes")</f>
        <v>Yes</v>
      </c>
      <c r="F676" s="65" t="s">
        <v>1554</v>
      </c>
      <c r="G676" s="66"/>
      <c r="H676" s="67">
        <v>28487</v>
      </c>
      <c r="I676" s="68">
        <v>28487</v>
      </c>
      <c r="J676" s="69">
        <v>3.4612279285288025E-2</v>
      </c>
      <c r="K676" s="70">
        <v>986</v>
      </c>
      <c r="L676" s="71">
        <v>3.4612279285288025E-2</v>
      </c>
      <c r="M676" s="72">
        <v>986</v>
      </c>
    </row>
    <row r="677" spans="1:13" ht="15" thickTop="1" thickBot="1" x14ac:dyDescent="0.35">
      <c r="A677" s="61">
        <v>6700</v>
      </c>
      <c r="B677" s="62" t="s">
        <v>24</v>
      </c>
      <c r="C677" s="63">
        <v>34123</v>
      </c>
      <c r="D677" s="64" t="s">
        <v>544</v>
      </c>
      <c r="E677" s="51" t="str">
        <f>IF(VLOOKUP(A677,'חישוב בזב'!$H$2:$K$188,4,FALSE)=FALSE,"No","Yes")</f>
        <v>Yes</v>
      </c>
      <c r="F677" s="65" t="s">
        <v>1555</v>
      </c>
      <c r="G677" s="66"/>
      <c r="H677" s="67">
        <v>28487</v>
      </c>
      <c r="I677" s="68">
        <v>28487</v>
      </c>
      <c r="J677" s="69">
        <v>2.952223821392214E-2</v>
      </c>
      <c r="K677" s="70">
        <v>841</v>
      </c>
      <c r="L677" s="71">
        <v>2.952223821392214E-2</v>
      </c>
      <c r="M677" s="72">
        <v>841</v>
      </c>
    </row>
    <row r="678" spans="1:13" ht="15" thickTop="1" thickBot="1" x14ac:dyDescent="0.35">
      <c r="A678" s="61">
        <v>6700</v>
      </c>
      <c r="B678" s="62" t="s">
        <v>24</v>
      </c>
      <c r="C678" s="63">
        <v>34123</v>
      </c>
      <c r="D678" s="64" t="s">
        <v>772</v>
      </c>
      <c r="E678" s="51" t="str">
        <f>IF(VLOOKUP(A678,'חישוב בזב'!$H$2:$K$188,4,FALSE)=FALSE,"No","Yes")</f>
        <v>Yes</v>
      </c>
      <c r="F678" s="65" t="s">
        <v>1556</v>
      </c>
      <c r="G678" s="66" t="s">
        <v>1557</v>
      </c>
      <c r="H678" s="67">
        <v>28487</v>
      </c>
      <c r="I678" s="68">
        <v>28487</v>
      </c>
      <c r="J678" s="69">
        <v>2.541510162530277E-2</v>
      </c>
      <c r="K678" s="70">
        <v>724</v>
      </c>
      <c r="L678" s="71">
        <v>2.541510162530277E-2</v>
      </c>
      <c r="M678" s="72">
        <v>724</v>
      </c>
    </row>
    <row r="679" spans="1:13" ht="15" thickTop="1" thickBot="1" x14ac:dyDescent="0.35">
      <c r="A679" s="61">
        <v>6700</v>
      </c>
      <c r="B679" s="62" t="s">
        <v>24</v>
      </c>
      <c r="C679" s="63">
        <v>34123</v>
      </c>
      <c r="D679" s="64" t="s">
        <v>583</v>
      </c>
      <c r="E679" s="51" t="str">
        <f>IF(VLOOKUP(A679,'חישוב בזב'!$H$2:$K$188,4,FALSE)=FALSE,"No","Yes")</f>
        <v>Yes</v>
      </c>
      <c r="F679" s="65" t="s">
        <v>1558</v>
      </c>
      <c r="G679" s="66"/>
      <c r="H679" s="67">
        <v>28487</v>
      </c>
      <c r="I679" s="68">
        <v>28487</v>
      </c>
      <c r="J679" s="69">
        <v>2.2466388177063224E-3</v>
      </c>
      <c r="K679" s="70">
        <v>64</v>
      </c>
      <c r="L679" s="71">
        <v>2.2466388177063224E-3</v>
      </c>
      <c r="M679" s="72">
        <v>64</v>
      </c>
    </row>
    <row r="680" spans="1:13" ht="15" hidden="1" thickTop="1" thickBot="1" x14ac:dyDescent="0.35">
      <c r="A680" s="61">
        <v>962</v>
      </c>
      <c r="B680" s="62" t="s">
        <v>1559</v>
      </c>
      <c r="C680" s="63">
        <v>3869</v>
      </c>
      <c r="D680" s="64" t="s">
        <v>572</v>
      </c>
      <c r="E680" s="51" t="str">
        <f>IF(VLOOKUP(A680,'חישוב בזב'!$H$2:$K$188,4,FALSE)=FALSE,"No","Yes")</f>
        <v>No</v>
      </c>
      <c r="F680" s="65" t="s">
        <v>1560</v>
      </c>
      <c r="G680" s="66" t="s">
        <v>1561</v>
      </c>
      <c r="H680" s="67">
        <v>3000</v>
      </c>
      <c r="I680" s="68">
        <v>3000</v>
      </c>
      <c r="J680" s="69">
        <v>0.57966666666666666</v>
      </c>
      <c r="K680" s="70">
        <v>1739</v>
      </c>
      <c r="L680" s="71">
        <v>0.57966666666666666</v>
      </c>
      <c r="M680" s="72">
        <v>1739</v>
      </c>
    </row>
    <row r="681" spans="1:13" ht="15" hidden="1" thickTop="1" thickBot="1" x14ac:dyDescent="0.35">
      <c r="A681" s="61">
        <v>962</v>
      </c>
      <c r="B681" s="62" t="s">
        <v>1559</v>
      </c>
      <c r="C681" s="63">
        <v>3869</v>
      </c>
      <c r="D681" s="64" t="s">
        <v>1095</v>
      </c>
      <c r="E681" s="51" t="str">
        <f>IF(VLOOKUP(A681,'חישוב בזב'!$H$2:$K$188,4,FALSE)=FALSE,"No","Yes")</f>
        <v>No</v>
      </c>
      <c r="F681" s="65" t="s">
        <v>1562</v>
      </c>
      <c r="G681" s="66" t="s">
        <v>1563</v>
      </c>
      <c r="H681" s="67">
        <v>3000</v>
      </c>
      <c r="I681" s="68">
        <v>3000</v>
      </c>
      <c r="J681" s="69">
        <v>0.38766666666666666</v>
      </c>
      <c r="K681" s="70">
        <v>1163</v>
      </c>
      <c r="L681" s="71">
        <v>0.38766666666666666</v>
      </c>
      <c r="M681" s="72">
        <v>1163</v>
      </c>
    </row>
    <row r="682" spans="1:13" ht="15" hidden="1" thickTop="1" thickBot="1" x14ac:dyDescent="0.35">
      <c r="A682" s="61">
        <v>962</v>
      </c>
      <c r="B682" s="62" t="s">
        <v>1559</v>
      </c>
      <c r="C682" s="63">
        <v>3869</v>
      </c>
      <c r="D682" s="64" t="s">
        <v>585</v>
      </c>
      <c r="E682" s="51" t="str">
        <f>IF(VLOOKUP(A682,'חישוב בזב'!$H$2:$K$188,4,FALSE)=FALSE,"No","Yes")</f>
        <v>No</v>
      </c>
      <c r="F682" s="65" t="s">
        <v>874</v>
      </c>
      <c r="G682" s="66" t="s">
        <v>1564</v>
      </c>
      <c r="H682" s="67">
        <v>3000</v>
      </c>
      <c r="I682" s="68">
        <v>3000</v>
      </c>
      <c r="J682" s="69">
        <v>3.2666666666666663E-2</v>
      </c>
      <c r="K682" s="70">
        <v>98</v>
      </c>
      <c r="L682" s="71">
        <v>3.2666666666666663E-2</v>
      </c>
      <c r="M682" s="72">
        <v>97.999999999999986</v>
      </c>
    </row>
    <row r="683" spans="1:13" ht="15" hidden="1" thickTop="1" thickBot="1" x14ac:dyDescent="0.35">
      <c r="A683" s="61">
        <v>498</v>
      </c>
      <c r="B683" s="62" t="s">
        <v>1565</v>
      </c>
      <c r="C683" s="63">
        <v>8134</v>
      </c>
      <c r="D683" s="64" t="s">
        <v>506</v>
      </c>
      <c r="E683" s="51" t="str">
        <f>IF(VLOOKUP(A683,'חישוב בזב'!$H$2:$K$188,4,FALSE)=FALSE,"No","Yes")</f>
        <v>No</v>
      </c>
      <c r="F683" s="65" t="s">
        <v>507</v>
      </c>
      <c r="G683" s="66"/>
      <c r="H683" s="67">
        <v>7268</v>
      </c>
      <c r="I683" s="68">
        <v>7268</v>
      </c>
      <c r="J683" s="69">
        <v>0.20418271876719868</v>
      </c>
      <c r="K683" s="70">
        <v>1484</v>
      </c>
      <c r="L683" s="71">
        <v>0.20418271876719868</v>
      </c>
      <c r="M683" s="72">
        <v>1484</v>
      </c>
    </row>
    <row r="684" spans="1:13" ht="15" hidden="1" thickTop="1" thickBot="1" x14ac:dyDescent="0.35">
      <c r="A684" s="61">
        <v>498</v>
      </c>
      <c r="B684" s="62" t="s">
        <v>1565</v>
      </c>
      <c r="C684" s="63">
        <v>8134</v>
      </c>
      <c r="D684" s="64" t="s">
        <v>583</v>
      </c>
      <c r="E684" s="51" t="str">
        <f>IF(VLOOKUP(A684,'חישוב בזב'!$H$2:$K$188,4,FALSE)=FALSE,"No","Yes")</f>
        <v>No</v>
      </c>
      <c r="F684" s="65" t="s">
        <v>1566</v>
      </c>
      <c r="G684" s="66"/>
      <c r="H684" s="67">
        <v>7268</v>
      </c>
      <c r="I684" s="68">
        <v>7268</v>
      </c>
      <c r="J684" s="69">
        <v>0.17143643368189324</v>
      </c>
      <c r="K684" s="70">
        <v>1246</v>
      </c>
      <c r="L684" s="71">
        <v>0.17143643368189324</v>
      </c>
      <c r="M684" s="72">
        <v>1246</v>
      </c>
    </row>
    <row r="685" spans="1:13" ht="15" hidden="1" thickTop="1" thickBot="1" x14ac:dyDescent="0.35">
      <c r="A685" s="61">
        <v>498</v>
      </c>
      <c r="B685" s="62" t="s">
        <v>1565</v>
      </c>
      <c r="C685" s="63">
        <v>8134</v>
      </c>
      <c r="D685" s="64" t="s">
        <v>525</v>
      </c>
      <c r="E685" s="51" t="str">
        <f>IF(VLOOKUP(A685,'חישוב בזב'!$H$2:$K$188,4,FALSE)=FALSE,"No","Yes")</f>
        <v>No</v>
      </c>
      <c r="F685" s="65" t="s">
        <v>1567</v>
      </c>
      <c r="G685" s="66"/>
      <c r="H685" s="67">
        <v>7268</v>
      </c>
      <c r="I685" s="68">
        <v>7268</v>
      </c>
      <c r="J685" s="69">
        <v>0.14157952669235002</v>
      </c>
      <c r="K685" s="70">
        <v>1029</v>
      </c>
      <c r="L685" s="71">
        <v>0.14157952669235002</v>
      </c>
      <c r="M685" s="72">
        <v>1029</v>
      </c>
    </row>
    <row r="686" spans="1:13" ht="15" hidden="1" thickTop="1" thickBot="1" x14ac:dyDescent="0.35">
      <c r="A686" s="61">
        <v>498</v>
      </c>
      <c r="B686" s="62" t="s">
        <v>1565</v>
      </c>
      <c r="C686" s="63">
        <v>8134</v>
      </c>
      <c r="D686" s="64" t="s">
        <v>1568</v>
      </c>
      <c r="E686" s="51" t="str">
        <f>IF(VLOOKUP(A686,'חישוב בזב'!$H$2:$K$188,4,FALSE)=FALSE,"No","Yes")</f>
        <v>No</v>
      </c>
      <c r="F686" s="65" t="s">
        <v>1569</v>
      </c>
      <c r="G686" s="66"/>
      <c r="H686" s="67">
        <v>7268</v>
      </c>
      <c r="I686" s="68">
        <v>7268</v>
      </c>
      <c r="J686" s="69">
        <v>0.12149146945514584</v>
      </c>
      <c r="K686" s="70">
        <v>883</v>
      </c>
      <c r="L686" s="71">
        <v>0.12149146945514584</v>
      </c>
      <c r="M686" s="72">
        <v>883</v>
      </c>
    </row>
    <row r="687" spans="1:13" ht="15" hidden="1" thickTop="1" thickBot="1" x14ac:dyDescent="0.35">
      <c r="A687" s="61">
        <v>498</v>
      </c>
      <c r="B687" s="62" t="s">
        <v>1565</v>
      </c>
      <c r="C687" s="63">
        <v>8134</v>
      </c>
      <c r="D687" s="64" t="s">
        <v>689</v>
      </c>
      <c r="E687" s="51" t="str">
        <f>IF(VLOOKUP(A687,'חישוב בזב'!$H$2:$K$188,4,FALSE)=FALSE,"No","Yes")</f>
        <v>No</v>
      </c>
      <c r="F687" s="65" t="s">
        <v>1570</v>
      </c>
      <c r="G687" s="66"/>
      <c r="H687" s="67">
        <v>7268</v>
      </c>
      <c r="I687" s="68">
        <v>7268</v>
      </c>
      <c r="J687" s="69">
        <v>0.12039075399009357</v>
      </c>
      <c r="K687" s="70">
        <v>875</v>
      </c>
      <c r="L687" s="71">
        <v>0.12039075399009357</v>
      </c>
      <c r="M687" s="72">
        <v>875</v>
      </c>
    </row>
    <row r="688" spans="1:13" ht="15" hidden="1" thickTop="1" thickBot="1" x14ac:dyDescent="0.35">
      <c r="A688" s="61">
        <v>498</v>
      </c>
      <c r="B688" s="62" t="s">
        <v>1565</v>
      </c>
      <c r="C688" s="63">
        <v>8134</v>
      </c>
      <c r="D688" s="64" t="s">
        <v>501</v>
      </c>
      <c r="E688" s="51" t="str">
        <f>IF(VLOOKUP(A688,'חישוב בזב'!$H$2:$K$188,4,FALSE)=FALSE,"No","Yes")</f>
        <v>No</v>
      </c>
      <c r="F688" s="65" t="s">
        <v>1571</v>
      </c>
      <c r="G688" s="66"/>
      <c r="H688" s="67">
        <v>7268</v>
      </c>
      <c r="I688" s="68">
        <v>7268</v>
      </c>
      <c r="J688" s="69">
        <v>9.2184920198128781E-2</v>
      </c>
      <c r="K688" s="70">
        <v>670</v>
      </c>
      <c r="L688" s="71">
        <v>9.2184920198128781E-2</v>
      </c>
      <c r="M688" s="72">
        <v>670</v>
      </c>
    </row>
    <row r="689" spans="1:13" ht="15" hidden="1" thickTop="1" thickBot="1" x14ac:dyDescent="0.35">
      <c r="A689" s="61">
        <v>498</v>
      </c>
      <c r="B689" s="62" t="s">
        <v>1565</v>
      </c>
      <c r="C689" s="63">
        <v>8134</v>
      </c>
      <c r="D689" s="64" t="s">
        <v>676</v>
      </c>
      <c r="E689" s="51" t="str">
        <f>IF(VLOOKUP(A689,'חישוב בזב'!$H$2:$K$188,4,FALSE)=FALSE,"No","Yes")</f>
        <v>No</v>
      </c>
      <c r="F689" s="65" t="s">
        <v>1572</v>
      </c>
      <c r="G689" s="66"/>
      <c r="H689" s="67">
        <v>7268</v>
      </c>
      <c r="I689" s="68">
        <v>7268</v>
      </c>
      <c r="J689" s="69">
        <v>6.9345074298293896E-2</v>
      </c>
      <c r="K689" s="70">
        <v>504</v>
      </c>
      <c r="L689" s="71">
        <v>6.9345074298293896E-2</v>
      </c>
      <c r="M689" s="72">
        <v>504.00000000000006</v>
      </c>
    </row>
    <row r="690" spans="1:13" ht="15" hidden="1" thickTop="1" thickBot="1" x14ac:dyDescent="0.35">
      <c r="A690" s="61">
        <v>498</v>
      </c>
      <c r="B690" s="62" t="s">
        <v>1565</v>
      </c>
      <c r="C690" s="63">
        <v>8134</v>
      </c>
      <c r="D690" s="64" t="s">
        <v>562</v>
      </c>
      <c r="E690" s="51" t="str">
        <f>IF(VLOOKUP(A690,'חישוב בזב'!$H$2:$K$188,4,FALSE)=FALSE,"No","Yes")</f>
        <v>No</v>
      </c>
      <c r="F690" s="65" t="s">
        <v>1573</v>
      </c>
      <c r="G690" s="66"/>
      <c r="H690" s="67">
        <v>7268</v>
      </c>
      <c r="I690" s="68">
        <v>7268</v>
      </c>
      <c r="J690" s="69">
        <v>6.439185470555861E-2</v>
      </c>
      <c r="K690" s="70">
        <v>468</v>
      </c>
      <c r="L690" s="71">
        <v>6.439185470555861E-2</v>
      </c>
      <c r="M690" s="72">
        <v>468</v>
      </c>
    </row>
    <row r="691" spans="1:13" ht="15" hidden="1" thickTop="1" thickBot="1" x14ac:dyDescent="0.35">
      <c r="A691" s="61">
        <v>498</v>
      </c>
      <c r="B691" s="62" t="s">
        <v>1565</v>
      </c>
      <c r="C691" s="63">
        <v>8134</v>
      </c>
      <c r="D691" s="64" t="s">
        <v>1290</v>
      </c>
      <c r="E691" s="51" t="str">
        <f>IF(VLOOKUP(A691,'חישוב בזב'!$H$2:$K$188,4,FALSE)=FALSE,"No","Yes")</f>
        <v>No</v>
      </c>
      <c r="F691" s="65" t="s">
        <v>1574</v>
      </c>
      <c r="G691" s="66" t="s">
        <v>1575</v>
      </c>
      <c r="H691" s="67">
        <v>7268</v>
      </c>
      <c r="I691" s="68">
        <v>7268</v>
      </c>
      <c r="J691" s="69">
        <v>1.0181618051733628E-2</v>
      </c>
      <c r="K691" s="70">
        <v>74</v>
      </c>
      <c r="L691" s="71">
        <v>1.0181618051733628E-2</v>
      </c>
      <c r="M691" s="72">
        <v>74</v>
      </c>
    </row>
    <row r="692" spans="1:13" ht="15" hidden="1" thickTop="1" thickBot="1" x14ac:dyDescent="0.35">
      <c r="A692" s="61">
        <v>498</v>
      </c>
      <c r="B692" s="62" t="s">
        <v>1565</v>
      </c>
      <c r="C692" s="63">
        <v>8134</v>
      </c>
      <c r="D692" s="64" t="s">
        <v>533</v>
      </c>
      <c r="E692" s="51" t="str">
        <f>IF(VLOOKUP(A692,'חישוב בזב'!$H$2:$K$188,4,FALSE)=FALSE,"No","Yes")</f>
        <v>No</v>
      </c>
      <c r="F692" s="65" t="s">
        <v>1576</v>
      </c>
      <c r="G692" s="66" t="s">
        <v>1577</v>
      </c>
      <c r="H692" s="67">
        <v>7268</v>
      </c>
      <c r="I692" s="68">
        <v>7268</v>
      </c>
      <c r="J692" s="69">
        <v>2.6141992294991746E-3</v>
      </c>
      <c r="K692" s="70">
        <v>19</v>
      </c>
      <c r="L692" s="71">
        <v>2.6141992294991746E-3</v>
      </c>
      <c r="M692" s="72">
        <v>19</v>
      </c>
    </row>
    <row r="693" spans="1:13" ht="15" hidden="1" thickTop="1" thickBot="1" x14ac:dyDescent="0.35">
      <c r="A693" s="61">
        <v>498</v>
      </c>
      <c r="B693" s="62" t="s">
        <v>1565</v>
      </c>
      <c r="C693" s="63">
        <v>8134</v>
      </c>
      <c r="D693" s="64" t="s">
        <v>636</v>
      </c>
      <c r="E693" s="51" t="str">
        <f>IF(VLOOKUP(A693,'חישוב בזב'!$H$2:$K$188,4,FALSE)=FALSE,"No","Yes")</f>
        <v>No</v>
      </c>
      <c r="F693" s="65" t="s">
        <v>1578</v>
      </c>
      <c r="G693" s="66" t="s">
        <v>1579</v>
      </c>
      <c r="H693" s="67">
        <v>7268</v>
      </c>
      <c r="I693" s="68">
        <v>7268</v>
      </c>
      <c r="J693" s="69">
        <v>2.2014309301045679E-3</v>
      </c>
      <c r="K693" s="70">
        <v>16</v>
      </c>
      <c r="L693" s="71">
        <v>2.2014309301045679E-3</v>
      </c>
      <c r="M693" s="72">
        <v>16</v>
      </c>
    </row>
    <row r="694" spans="1:13" ht="15" thickTop="1" thickBot="1" x14ac:dyDescent="0.35">
      <c r="A694" s="61">
        <v>2720</v>
      </c>
      <c r="B694" s="62" t="s">
        <v>26</v>
      </c>
      <c r="C694" s="63">
        <v>16395</v>
      </c>
      <c r="D694" s="64" t="s">
        <v>514</v>
      </c>
      <c r="E694" s="51" t="str">
        <f>IF(VLOOKUP(A694,'חישוב בזב'!$H$2:$K$188,4,FALSE)=FALSE,"No","Yes")</f>
        <v>Yes</v>
      </c>
      <c r="F694" s="65" t="s">
        <v>1179</v>
      </c>
      <c r="G694" s="66"/>
      <c r="H694" s="67">
        <v>13446</v>
      </c>
      <c r="I694" s="68">
        <v>13446</v>
      </c>
      <c r="J694" s="69">
        <v>0.12479547820913282</v>
      </c>
      <c r="K694" s="70">
        <v>1678</v>
      </c>
      <c r="L694" s="71">
        <v>0.12479547820913282</v>
      </c>
      <c r="M694" s="72">
        <v>1678</v>
      </c>
    </row>
    <row r="695" spans="1:13" ht="15" thickTop="1" thickBot="1" x14ac:dyDescent="0.35">
      <c r="A695" s="61">
        <v>2720</v>
      </c>
      <c r="B695" s="62" t="s">
        <v>26</v>
      </c>
      <c r="C695" s="63">
        <v>16395</v>
      </c>
      <c r="D695" s="64" t="s">
        <v>506</v>
      </c>
      <c r="E695" s="51" t="str">
        <f>IF(VLOOKUP(A695,'חישוב בזב'!$H$2:$K$188,4,FALSE)=FALSE,"No","Yes")</f>
        <v>Yes</v>
      </c>
      <c r="F695" s="65" t="s">
        <v>1314</v>
      </c>
      <c r="G695" s="66"/>
      <c r="H695" s="67">
        <v>13446</v>
      </c>
      <c r="I695" s="68">
        <v>13446</v>
      </c>
      <c r="J695" s="69">
        <v>0.10850810650007438</v>
      </c>
      <c r="K695" s="70">
        <v>1459</v>
      </c>
      <c r="L695" s="71">
        <v>0.10850810650007438</v>
      </c>
      <c r="M695" s="72">
        <v>1459</v>
      </c>
    </row>
    <row r="696" spans="1:13" ht="15" thickTop="1" thickBot="1" x14ac:dyDescent="0.35">
      <c r="A696" s="61">
        <v>2720</v>
      </c>
      <c r="B696" s="62" t="s">
        <v>26</v>
      </c>
      <c r="C696" s="63">
        <v>16395</v>
      </c>
      <c r="D696" s="64" t="s">
        <v>1580</v>
      </c>
      <c r="E696" s="51" t="str">
        <f>IF(VLOOKUP(A696,'חישוב בזב'!$H$2:$K$188,4,FALSE)=FALSE,"No","Yes")</f>
        <v>Yes</v>
      </c>
      <c r="F696" s="65" t="s">
        <v>1581</v>
      </c>
      <c r="G696" s="66"/>
      <c r="H696" s="67">
        <v>13446</v>
      </c>
      <c r="I696" s="68">
        <v>13446</v>
      </c>
      <c r="J696" s="69">
        <v>0.10486390004462294</v>
      </c>
      <c r="K696" s="70">
        <v>1410</v>
      </c>
      <c r="L696" s="71">
        <v>0.10486390004462294</v>
      </c>
      <c r="M696" s="72">
        <v>1410</v>
      </c>
    </row>
    <row r="697" spans="1:13" ht="15" thickTop="1" thickBot="1" x14ac:dyDescent="0.35">
      <c r="A697" s="61">
        <v>2720</v>
      </c>
      <c r="B697" s="62" t="s">
        <v>26</v>
      </c>
      <c r="C697" s="63">
        <v>16395</v>
      </c>
      <c r="D697" s="64" t="s">
        <v>920</v>
      </c>
      <c r="E697" s="51" t="str">
        <f>IF(VLOOKUP(A697,'חישוב בזב'!$H$2:$K$188,4,FALSE)=FALSE,"No","Yes")</f>
        <v>Yes</v>
      </c>
      <c r="F697" s="65" t="s">
        <v>1582</v>
      </c>
      <c r="G697" s="66" t="s">
        <v>1583</v>
      </c>
      <c r="H697" s="67">
        <v>13446</v>
      </c>
      <c r="I697" s="68">
        <v>13446</v>
      </c>
      <c r="J697" s="69">
        <v>8.560166592295107E-2</v>
      </c>
      <c r="K697" s="70">
        <v>1151</v>
      </c>
      <c r="L697" s="71">
        <v>8.560166592295107E-2</v>
      </c>
      <c r="M697" s="72">
        <v>1151</v>
      </c>
    </row>
    <row r="698" spans="1:13" ht="15" thickTop="1" thickBot="1" x14ac:dyDescent="0.35">
      <c r="A698" s="61">
        <v>2720</v>
      </c>
      <c r="B698" s="62" t="s">
        <v>26</v>
      </c>
      <c r="C698" s="63">
        <v>16395</v>
      </c>
      <c r="D698" s="64" t="s">
        <v>679</v>
      </c>
      <c r="E698" s="51" t="str">
        <f>IF(VLOOKUP(A698,'חישוב בזב'!$H$2:$K$188,4,FALSE)=FALSE,"No","Yes")</f>
        <v>Yes</v>
      </c>
      <c r="F698" s="65" t="s">
        <v>849</v>
      </c>
      <c r="G698" s="66"/>
      <c r="H698" s="67">
        <v>13446</v>
      </c>
      <c r="I698" s="68">
        <v>13446</v>
      </c>
      <c r="J698" s="69">
        <v>7.9503197977093557E-2</v>
      </c>
      <c r="K698" s="70">
        <v>1069</v>
      </c>
      <c r="L698" s="71">
        <v>7.9503197977093557E-2</v>
      </c>
      <c r="M698" s="72">
        <v>1069</v>
      </c>
    </row>
    <row r="699" spans="1:13" ht="15" thickTop="1" thickBot="1" x14ac:dyDescent="0.35">
      <c r="A699" s="61">
        <v>2720</v>
      </c>
      <c r="B699" s="62" t="s">
        <v>26</v>
      </c>
      <c r="C699" s="63">
        <v>16395</v>
      </c>
      <c r="D699" s="64" t="s">
        <v>755</v>
      </c>
      <c r="E699" s="51" t="str">
        <f>IF(VLOOKUP(A699,'חישוב בזב'!$H$2:$K$188,4,FALSE)=FALSE,"No","Yes")</f>
        <v>Yes</v>
      </c>
      <c r="F699" s="65" t="s">
        <v>1031</v>
      </c>
      <c r="G699" s="66"/>
      <c r="H699" s="67">
        <v>13446</v>
      </c>
      <c r="I699" s="68">
        <v>13446</v>
      </c>
      <c r="J699" s="69">
        <v>7.4743418116912097E-2</v>
      </c>
      <c r="K699" s="70">
        <v>1005</v>
      </c>
      <c r="L699" s="71">
        <v>7.4743418116912097E-2</v>
      </c>
      <c r="M699" s="72">
        <v>1005</v>
      </c>
    </row>
    <row r="700" spans="1:13" ht="15" thickTop="1" thickBot="1" x14ac:dyDescent="0.35">
      <c r="A700" s="61">
        <v>2720</v>
      </c>
      <c r="B700" s="62" t="s">
        <v>26</v>
      </c>
      <c r="C700" s="63">
        <v>16395</v>
      </c>
      <c r="D700" s="64" t="s">
        <v>503</v>
      </c>
      <c r="E700" s="51" t="str">
        <f>IF(VLOOKUP(A700,'חישוב בזב'!$H$2:$K$188,4,FALSE)=FALSE,"No","Yes")</f>
        <v>Yes</v>
      </c>
      <c r="F700" s="65" t="s">
        <v>1584</v>
      </c>
      <c r="G700" s="66"/>
      <c r="H700" s="67">
        <v>13446</v>
      </c>
      <c r="I700" s="68">
        <v>13446</v>
      </c>
      <c r="J700" s="69">
        <v>7.3850959393128066E-2</v>
      </c>
      <c r="K700" s="70">
        <v>993</v>
      </c>
      <c r="L700" s="71">
        <v>7.3850959393128066E-2</v>
      </c>
      <c r="M700" s="72">
        <v>993</v>
      </c>
    </row>
    <row r="701" spans="1:13" ht="15" thickTop="1" thickBot="1" x14ac:dyDescent="0.35">
      <c r="A701" s="61">
        <v>2720</v>
      </c>
      <c r="B701" s="62" t="s">
        <v>26</v>
      </c>
      <c r="C701" s="63">
        <v>16395</v>
      </c>
      <c r="D701" s="64" t="s">
        <v>598</v>
      </c>
      <c r="E701" s="51" t="str">
        <f>IF(VLOOKUP(A701,'חישוב בזב'!$H$2:$K$188,4,FALSE)=FALSE,"No","Yes")</f>
        <v>Yes</v>
      </c>
      <c r="F701" s="65" t="s">
        <v>1585</v>
      </c>
      <c r="G701" s="66"/>
      <c r="H701" s="67">
        <v>13446</v>
      </c>
      <c r="I701" s="68">
        <v>13446</v>
      </c>
      <c r="J701" s="69">
        <v>7.109921166146066E-2</v>
      </c>
      <c r="K701" s="70">
        <v>956</v>
      </c>
      <c r="L701" s="71">
        <v>7.109921166146066E-2</v>
      </c>
      <c r="M701" s="72">
        <v>956</v>
      </c>
    </row>
    <row r="702" spans="1:13" ht="15" thickTop="1" thickBot="1" x14ac:dyDescent="0.35">
      <c r="A702" s="61">
        <v>2720</v>
      </c>
      <c r="B702" s="62" t="s">
        <v>26</v>
      </c>
      <c r="C702" s="63">
        <v>16395</v>
      </c>
      <c r="D702" s="64" t="s">
        <v>868</v>
      </c>
      <c r="E702" s="51" t="str">
        <f>IF(VLOOKUP(A702,'חישוב בזב'!$H$2:$K$188,4,FALSE)=FALSE,"No","Yes")</f>
        <v>Yes</v>
      </c>
      <c r="F702" s="65" t="s">
        <v>1586</v>
      </c>
      <c r="G702" s="66"/>
      <c r="H702" s="67">
        <v>13446</v>
      </c>
      <c r="I702" s="68">
        <v>13446</v>
      </c>
      <c r="J702" s="69">
        <v>6.6785661163171209E-2</v>
      </c>
      <c r="K702" s="70">
        <v>898</v>
      </c>
      <c r="L702" s="71">
        <v>6.6785661163171209E-2</v>
      </c>
      <c r="M702" s="72">
        <v>898.00000000000011</v>
      </c>
    </row>
    <row r="703" spans="1:13" ht="15" thickTop="1" thickBot="1" x14ac:dyDescent="0.35">
      <c r="A703" s="61">
        <v>2720</v>
      </c>
      <c r="B703" s="62" t="s">
        <v>26</v>
      </c>
      <c r="C703" s="63">
        <v>16395</v>
      </c>
      <c r="D703" s="64" t="s">
        <v>1587</v>
      </c>
      <c r="E703" s="51" t="str">
        <f>IF(VLOOKUP(A703,'חישוב בזב'!$H$2:$K$188,4,FALSE)=FALSE,"No","Yes")</f>
        <v>Yes</v>
      </c>
      <c r="F703" s="65" t="s">
        <v>1588</v>
      </c>
      <c r="G703" s="66"/>
      <c r="H703" s="67">
        <v>13446</v>
      </c>
      <c r="I703" s="68">
        <v>13446</v>
      </c>
      <c r="J703" s="69">
        <v>5.8456046407853637E-2</v>
      </c>
      <c r="K703" s="70">
        <v>786</v>
      </c>
      <c r="L703" s="71">
        <v>5.8456046407853637E-2</v>
      </c>
      <c r="M703" s="72">
        <v>786</v>
      </c>
    </row>
    <row r="704" spans="1:13" ht="15" thickTop="1" thickBot="1" x14ac:dyDescent="0.35">
      <c r="A704" s="61">
        <v>2720</v>
      </c>
      <c r="B704" s="62" t="s">
        <v>26</v>
      </c>
      <c r="C704" s="63">
        <v>16395</v>
      </c>
      <c r="D704" s="64" t="s">
        <v>583</v>
      </c>
      <c r="E704" s="51" t="str">
        <f>IF(VLOOKUP(A704,'חישוב בזב'!$H$2:$K$188,4,FALSE)=FALSE,"No","Yes")</f>
        <v>Yes</v>
      </c>
      <c r="F704" s="65" t="s">
        <v>1589</v>
      </c>
      <c r="G704" s="66"/>
      <c r="H704" s="67">
        <v>13446</v>
      </c>
      <c r="I704" s="68">
        <v>13446</v>
      </c>
      <c r="J704" s="69">
        <v>5.615052803807824E-2</v>
      </c>
      <c r="K704" s="70">
        <v>755</v>
      </c>
      <c r="L704" s="71">
        <v>5.615052803807824E-2</v>
      </c>
      <c r="M704" s="72">
        <v>755</v>
      </c>
    </row>
    <row r="705" spans="1:13" ht="15" thickTop="1" thickBot="1" x14ac:dyDescent="0.35">
      <c r="A705" s="61">
        <v>2720</v>
      </c>
      <c r="B705" s="62" t="s">
        <v>26</v>
      </c>
      <c r="C705" s="63">
        <v>16395</v>
      </c>
      <c r="D705" s="64" t="s">
        <v>508</v>
      </c>
      <c r="E705" s="51" t="str">
        <f>IF(VLOOKUP(A705,'חישוב בזב'!$H$2:$K$188,4,FALSE)=FALSE,"No","Yes")</f>
        <v>Yes</v>
      </c>
      <c r="F705" s="65" t="s">
        <v>1590</v>
      </c>
      <c r="G705" s="66"/>
      <c r="H705" s="67">
        <v>13446</v>
      </c>
      <c r="I705" s="68">
        <v>13446</v>
      </c>
      <c r="J705" s="69">
        <v>3.3169715900639593E-2</v>
      </c>
      <c r="K705" s="70">
        <v>446</v>
      </c>
      <c r="L705" s="71">
        <v>3.3169715900639593E-2</v>
      </c>
      <c r="M705" s="72">
        <v>445.99999999999994</v>
      </c>
    </row>
    <row r="706" spans="1:13" ht="15" thickTop="1" thickBot="1" x14ac:dyDescent="0.35">
      <c r="A706" s="61">
        <v>2720</v>
      </c>
      <c r="B706" s="62" t="s">
        <v>26</v>
      </c>
      <c r="C706" s="63">
        <v>16395</v>
      </c>
      <c r="D706" s="64" t="s">
        <v>611</v>
      </c>
      <c r="E706" s="51" t="str">
        <f>IF(VLOOKUP(A706,'חישוב בזב'!$H$2:$K$188,4,FALSE)=FALSE,"No","Yes")</f>
        <v>Yes</v>
      </c>
      <c r="F706" s="65" t="s">
        <v>1146</v>
      </c>
      <c r="G706" s="66"/>
      <c r="H706" s="67">
        <v>13446</v>
      </c>
      <c r="I706" s="68">
        <v>13446</v>
      </c>
      <c r="J706" s="69">
        <v>3.2351628737170908E-2</v>
      </c>
      <c r="K706" s="70">
        <v>435</v>
      </c>
      <c r="L706" s="71">
        <v>3.2351628737170908E-2</v>
      </c>
      <c r="M706" s="72">
        <v>435.00000000000006</v>
      </c>
    </row>
    <row r="707" spans="1:13" ht="15" thickTop="1" thickBot="1" x14ac:dyDescent="0.35">
      <c r="A707" s="61">
        <v>2720</v>
      </c>
      <c r="B707" s="62" t="s">
        <v>26</v>
      </c>
      <c r="C707" s="63">
        <v>16395</v>
      </c>
      <c r="D707" s="64" t="s">
        <v>802</v>
      </c>
      <c r="E707" s="51" t="str">
        <f>IF(VLOOKUP(A707,'חישוב בזב'!$H$2:$K$188,4,FALSE)=FALSE,"No","Yes")</f>
        <v>Yes</v>
      </c>
      <c r="F707" s="65" t="s">
        <v>1591</v>
      </c>
      <c r="G707" s="66"/>
      <c r="H707" s="67">
        <v>13446</v>
      </c>
      <c r="I707" s="68">
        <v>13446</v>
      </c>
      <c r="J707" s="69">
        <v>2.9153651643611483E-2</v>
      </c>
      <c r="K707" s="70">
        <v>392</v>
      </c>
      <c r="L707" s="71">
        <v>2.9153651643611483E-2</v>
      </c>
      <c r="M707" s="72">
        <v>392</v>
      </c>
    </row>
    <row r="708" spans="1:13" ht="15" thickTop="1" thickBot="1" x14ac:dyDescent="0.35">
      <c r="A708" s="61">
        <v>2720</v>
      </c>
      <c r="B708" s="62" t="s">
        <v>26</v>
      </c>
      <c r="C708" s="63">
        <v>16395</v>
      </c>
      <c r="D708" s="64" t="s">
        <v>525</v>
      </c>
      <c r="E708" s="51" t="str">
        <f>IF(VLOOKUP(A708,'חישוב בזב'!$H$2:$K$188,4,FALSE)=FALSE,"No","Yes")</f>
        <v>Yes</v>
      </c>
      <c r="F708" s="65" t="s">
        <v>1073</v>
      </c>
      <c r="G708" s="66" t="s">
        <v>1592</v>
      </c>
      <c r="H708" s="67">
        <v>13446</v>
      </c>
      <c r="I708" s="68">
        <v>13446</v>
      </c>
      <c r="J708" s="69">
        <v>5.949724825226833E-4</v>
      </c>
      <c r="K708" s="70">
        <v>8</v>
      </c>
      <c r="L708" s="71">
        <v>5.949724825226833E-4</v>
      </c>
      <c r="M708" s="72">
        <v>8</v>
      </c>
    </row>
    <row r="709" spans="1:13" ht="15" thickTop="1" thickBot="1" x14ac:dyDescent="0.35">
      <c r="A709" s="61">
        <v>2720</v>
      </c>
      <c r="B709" s="62" t="s">
        <v>26</v>
      </c>
      <c r="C709" s="63">
        <v>16395</v>
      </c>
      <c r="D709" s="64" t="s">
        <v>1593</v>
      </c>
      <c r="E709" s="51" t="str">
        <f>IF(VLOOKUP(A709,'חישוב בזב'!$H$2:$K$188,4,FALSE)=FALSE,"No","Yes")</f>
        <v>Yes</v>
      </c>
      <c r="F709" s="65" t="s">
        <v>1594</v>
      </c>
      <c r="G709" s="66" t="s">
        <v>1595</v>
      </c>
      <c r="H709" s="67">
        <v>13446</v>
      </c>
      <c r="I709" s="68">
        <v>13446</v>
      </c>
      <c r="J709" s="69">
        <v>3.7185780157667706E-4</v>
      </c>
      <c r="K709" s="70">
        <v>5</v>
      </c>
      <c r="L709" s="71">
        <v>3.7185780157667706E-4</v>
      </c>
      <c r="M709" s="72">
        <v>5</v>
      </c>
    </row>
    <row r="710" spans="1:13" ht="15" thickTop="1" thickBot="1" x14ac:dyDescent="0.35">
      <c r="A710" s="61">
        <v>2100</v>
      </c>
      <c r="B710" s="62" t="s">
        <v>27</v>
      </c>
      <c r="C710" s="63">
        <v>16320</v>
      </c>
      <c r="D710" s="64" t="s">
        <v>572</v>
      </c>
      <c r="E710" s="51" t="str">
        <f>IF(VLOOKUP(A710,'חישוב בזב'!$H$2:$K$188,4,FALSE)=FALSE,"No","Yes")</f>
        <v>Yes</v>
      </c>
      <c r="F710" s="65" t="s">
        <v>1596</v>
      </c>
      <c r="G710" s="66" t="s">
        <v>1597</v>
      </c>
      <c r="H710" s="67">
        <v>10131</v>
      </c>
      <c r="I710" s="68">
        <v>10131</v>
      </c>
      <c r="J710" s="69">
        <v>0.21468759253775541</v>
      </c>
      <c r="K710" s="70">
        <v>2175</v>
      </c>
      <c r="L710" s="71">
        <v>0.21468759253775541</v>
      </c>
      <c r="M710" s="72">
        <v>2175</v>
      </c>
    </row>
    <row r="711" spans="1:13" ht="15" thickTop="1" thickBot="1" x14ac:dyDescent="0.35">
      <c r="A711" s="61">
        <v>2100</v>
      </c>
      <c r="B711" s="62" t="s">
        <v>27</v>
      </c>
      <c r="C711" s="63">
        <v>16320</v>
      </c>
      <c r="D711" s="64" t="s">
        <v>546</v>
      </c>
      <c r="E711" s="51" t="str">
        <f>IF(VLOOKUP(A711,'חישוב בזב'!$H$2:$K$188,4,FALSE)=FALSE,"No","Yes")</f>
        <v>Yes</v>
      </c>
      <c r="F711" s="65" t="s">
        <v>547</v>
      </c>
      <c r="G711" s="66"/>
      <c r="H711" s="67">
        <v>10131</v>
      </c>
      <c r="I711" s="68">
        <v>10131</v>
      </c>
      <c r="J711" s="69">
        <v>0.16622248544072649</v>
      </c>
      <c r="K711" s="70">
        <v>1684</v>
      </c>
      <c r="L711" s="71">
        <v>0.16622248544072649</v>
      </c>
      <c r="M711" s="72">
        <v>1684</v>
      </c>
    </row>
    <row r="712" spans="1:13" ht="15" thickTop="1" thickBot="1" x14ac:dyDescent="0.35">
      <c r="A712" s="61">
        <v>2100</v>
      </c>
      <c r="B712" s="62" t="s">
        <v>27</v>
      </c>
      <c r="C712" s="63">
        <v>16320</v>
      </c>
      <c r="D712" s="64" t="s">
        <v>548</v>
      </c>
      <c r="E712" s="51" t="str">
        <f>IF(VLOOKUP(A712,'חישוב בזב'!$H$2:$K$188,4,FALSE)=FALSE,"No","Yes")</f>
        <v>Yes</v>
      </c>
      <c r="F712" s="65" t="s">
        <v>1598</v>
      </c>
      <c r="G712" s="66" t="s">
        <v>1599</v>
      </c>
      <c r="H712" s="67">
        <v>10131</v>
      </c>
      <c r="I712" s="68">
        <v>10131</v>
      </c>
      <c r="J712" s="69">
        <v>0.12891126246175105</v>
      </c>
      <c r="K712" s="70">
        <v>1306</v>
      </c>
      <c r="L712" s="71">
        <v>0.12891126246175105</v>
      </c>
      <c r="M712" s="72">
        <v>1306</v>
      </c>
    </row>
    <row r="713" spans="1:13" ht="15" thickTop="1" thickBot="1" x14ac:dyDescent="0.35">
      <c r="A713" s="61">
        <v>2100</v>
      </c>
      <c r="B713" s="62" t="s">
        <v>27</v>
      </c>
      <c r="C713" s="63">
        <v>16320</v>
      </c>
      <c r="D713" s="64" t="s">
        <v>598</v>
      </c>
      <c r="E713" s="51" t="str">
        <f>IF(VLOOKUP(A713,'חישוב בזב'!$H$2:$K$188,4,FALSE)=FALSE,"No","Yes")</f>
        <v>Yes</v>
      </c>
      <c r="F713" s="65" t="s">
        <v>1600</v>
      </c>
      <c r="G713" s="66"/>
      <c r="H713" s="67">
        <v>10131</v>
      </c>
      <c r="I713" s="68">
        <v>10131</v>
      </c>
      <c r="J713" s="69">
        <v>7.7583654130885402E-2</v>
      </c>
      <c r="K713" s="70">
        <v>786</v>
      </c>
      <c r="L713" s="71">
        <v>7.7583654130885402E-2</v>
      </c>
      <c r="M713" s="72">
        <v>786</v>
      </c>
    </row>
    <row r="714" spans="1:13" ht="15" thickTop="1" thickBot="1" x14ac:dyDescent="0.35">
      <c r="A714" s="61">
        <v>2100</v>
      </c>
      <c r="B714" s="62" t="s">
        <v>27</v>
      </c>
      <c r="C714" s="63">
        <v>16320</v>
      </c>
      <c r="D714" s="64" t="s">
        <v>567</v>
      </c>
      <c r="E714" s="51" t="str">
        <f>IF(VLOOKUP(A714,'חישוב בזב'!$H$2:$K$188,4,FALSE)=FALSE,"No","Yes")</f>
        <v>Yes</v>
      </c>
      <c r="F714" s="65" t="s">
        <v>1601</v>
      </c>
      <c r="G714" s="66" t="s">
        <v>1602</v>
      </c>
      <c r="H714" s="67">
        <v>10131</v>
      </c>
      <c r="I714" s="68">
        <v>10131</v>
      </c>
      <c r="J714" s="69">
        <v>7.5806929227124661E-2</v>
      </c>
      <c r="K714" s="70">
        <v>768</v>
      </c>
      <c r="L714" s="71">
        <v>7.5806929227124661E-2</v>
      </c>
      <c r="M714" s="72">
        <v>768</v>
      </c>
    </row>
    <row r="715" spans="1:13" ht="15" thickTop="1" thickBot="1" x14ac:dyDescent="0.35">
      <c r="A715" s="61">
        <v>2100</v>
      </c>
      <c r="B715" s="62" t="s">
        <v>27</v>
      </c>
      <c r="C715" s="63">
        <v>16320</v>
      </c>
      <c r="D715" s="64" t="s">
        <v>814</v>
      </c>
      <c r="E715" s="51" t="str">
        <f>IF(VLOOKUP(A715,'חישוב בזב'!$H$2:$K$188,4,FALSE)=FALSE,"No","Yes")</f>
        <v>Yes</v>
      </c>
      <c r="F715" s="65" t="s">
        <v>1603</v>
      </c>
      <c r="G715" s="66"/>
      <c r="H715" s="67">
        <v>10131</v>
      </c>
      <c r="I715" s="68">
        <v>10131</v>
      </c>
      <c r="J715" s="69">
        <v>7.5017273714342123E-2</v>
      </c>
      <c r="K715" s="70">
        <v>760</v>
      </c>
      <c r="L715" s="71">
        <v>7.5017273714342123E-2</v>
      </c>
      <c r="M715" s="72">
        <v>760</v>
      </c>
    </row>
    <row r="716" spans="1:13" ht="15" thickTop="1" thickBot="1" x14ac:dyDescent="0.35">
      <c r="A716" s="61">
        <v>2100</v>
      </c>
      <c r="B716" s="62" t="s">
        <v>27</v>
      </c>
      <c r="C716" s="63">
        <v>16320</v>
      </c>
      <c r="D716" s="64" t="s">
        <v>501</v>
      </c>
      <c r="E716" s="51" t="str">
        <f>IF(VLOOKUP(A716,'חישוב בזב'!$H$2:$K$188,4,FALSE)=FALSE,"No","Yes")</f>
        <v>Yes</v>
      </c>
      <c r="F716" s="65" t="s">
        <v>1604</v>
      </c>
      <c r="G716" s="66"/>
      <c r="H716" s="67">
        <v>10131</v>
      </c>
      <c r="I716" s="68">
        <v>10131</v>
      </c>
      <c r="J716" s="69">
        <v>7.2648307175994478E-2</v>
      </c>
      <c r="K716" s="70">
        <v>736</v>
      </c>
      <c r="L716" s="71">
        <v>7.2648307175994478E-2</v>
      </c>
      <c r="M716" s="72">
        <v>736.00000000000011</v>
      </c>
    </row>
    <row r="717" spans="1:13" ht="15" thickTop="1" thickBot="1" x14ac:dyDescent="0.35">
      <c r="A717" s="61">
        <v>2100</v>
      </c>
      <c r="B717" s="62" t="s">
        <v>27</v>
      </c>
      <c r="C717" s="63">
        <v>16320</v>
      </c>
      <c r="D717" s="64" t="s">
        <v>581</v>
      </c>
      <c r="E717" s="51" t="str">
        <f>IF(VLOOKUP(A717,'חישוב בזב'!$H$2:$K$188,4,FALSE)=FALSE,"No","Yes")</f>
        <v>Yes</v>
      </c>
      <c r="F717" s="65" t="s">
        <v>1605</v>
      </c>
      <c r="G717" s="66"/>
      <c r="H717" s="67">
        <v>10131</v>
      </c>
      <c r="I717" s="68">
        <v>10131</v>
      </c>
      <c r="J717" s="69">
        <v>6.3172441022603887E-2</v>
      </c>
      <c r="K717" s="70">
        <v>640</v>
      </c>
      <c r="L717" s="71">
        <v>6.3172441022603887E-2</v>
      </c>
      <c r="M717" s="72">
        <v>640</v>
      </c>
    </row>
    <row r="718" spans="1:13" ht="15" thickTop="1" thickBot="1" x14ac:dyDescent="0.35">
      <c r="A718" s="61">
        <v>2100</v>
      </c>
      <c r="B718" s="62" t="s">
        <v>27</v>
      </c>
      <c r="C718" s="63">
        <v>16320</v>
      </c>
      <c r="D718" s="64" t="s">
        <v>1606</v>
      </c>
      <c r="E718" s="51" t="str">
        <f>IF(VLOOKUP(A718,'חישוב בזב'!$H$2:$K$188,4,FALSE)=FALSE,"No","Yes")</f>
        <v>Yes</v>
      </c>
      <c r="F718" s="65" t="s">
        <v>1607</v>
      </c>
      <c r="G718" s="66" t="s">
        <v>1608</v>
      </c>
      <c r="H718" s="67">
        <v>10131</v>
      </c>
      <c r="I718" s="68">
        <v>10131</v>
      </c>
      <c r="J718" s="69">
        <v>4.6589675254170369E-2</v>
      </c>
      <c r="K718" s="70">
        <v>472</v>
      </c>
      <c r="L718" s="71">
        <v>4.6589675254170369E-2</v>
      </c>
      <c r="M718" s="72">
        <v>472</v>
      </c>
    </row>
    <row r="719" spans="1:13" ht="15" thickTop="1" thickBot="1" x14ac:dyDescent="0.35">
      <c r="A719" s="61">
        <v>2100</v>
      </c>
      <c r="B719" s="62" t="s">
        <v>27</v>
      </c>
      <c r="C719" s="63">
        <v>16320</v>
      </c>
      <c r="D719" s="64" t="s">
        <v>585</v>
      </c>
      <c r="E719" s="51" t="str">
        <f>IF(VLOOKUP(A719,'חישוב בזב'!$H$2:$K$188,4,FALSE)=FALSE,"No","Yes")</f>
        <v>Yes</v>
      </c>
      <c r="F719" s="65" t="s">
        <v>1609</v>
      </c>
      <c r="G719" s="66"/>
      <c r="H719" s="67">
        <v>10131</v>
      </c>
      <c r="I719" s="68">
        <v>10131</v>
      </c>
      <c r="J719" s="69">
        <v>2.6848287434606651E-2</v>
      </c>
      <c r="K719" s="70">
        <v>272</v>
      </c>
      <c r="L719" s="71">
        <v>2.6848287434606651E-2</v>
      </c>
      <c r="M719" s="72">
        <v>272</v>
      </c>
    </row>
    <row r="720" spans="1:13" ht="15" thickTop="1" thickBot="1" x14ac:dyDescent="0.35">
      <c r="A720" s="61">
        <v>2100</v>
      </c>
      <c r="B720" s="62" t="s">
        <v>27</v>
      </c>
      <c r="C720" s="63">
        <v>16320</v>
      </c>
      <c r="D720" s="64" t="s">
        <v>684</v>
      </c>
      <c r="E720" s="51" t="str">
        <f>IF(VLOOKUP(A720,'חישוב בזב'!$H$2:$K$188,4,FALSE)=FALSE,"No","Yes")</f>
        <v>Yes</v>
      </c>
      <c r="F720" s="65" t="s">
        <v>967</v>
      </c>
      <c r="G720" s="66"/>
      <c r="H720" s="67">
        <v>10131</v>
      </c>
      <c r="I720" s="68">
        <v>10131</v>
      </c>
      <c r="J720" s="69">
        <v>2.0432336393248447E-2</v>
      </c>
      <c r="K720" s="70">
        <v>207</v>
      </c>
      <c r="L720" s="71">
        <v>2.0432336393248447E-2</v>
      </c>
      <c r="M720" s="72">
        <v>207</v>
      </c>
    </row>
    <row r="721" spans="1:13" ht="15" thickTop="1" thickBot="1" x14ac:dyDescent="0.35">
      <c r="A721" s="61">
        <v>2100</v>
      </c>
      <c r="B721" s="62" t="s">
        <v>27</v>
      </c>
      <c r="C721" s="63">
        <v>16320</v>
      </c>
      <c r="D721" s="64" t="s">
        <v>583</v>
      </c>
      <c r="E721" s="51" t="str">
        <f>IF(VLOOKUP(A721,'חישוב בזב'!$H$2:$K$188,4,FALSE)=FALSE,"No","Yes")</f>
        <v>Yes</v>
      </c>
      <c r="F721" s="65" t="s">
        <v>1610</v>
      </c>
      <c r="G721" s="66"/>
      <c r="H721" s="67">
        <v>10131</v>
      </c>
      <c r="I721" s="68">
        <v>10131</v>
      </c>
      <c r="J721" s="69">
        <v>1.8853025367683348E-2</v>
      </c>
      <c r="K721" s="70">
        <v>191</v>
      </c>
      <c r="L721" s="71">
        <v>1.8853025367683348E-2</v>
      </c>
      <c r="M721" s="72">
        <v>191</v>
      </c>
    </row>
    <row r="722" spans="1:13" ht="15" thickTop="1" thickBot="1" x14ac:dyDescent="0.35">
      <c r="A722" s="61">
        <v>2100</v>
      </c>
      <c r="B722" s="62" t="s">
        <v>27</v>
      </c>
      <c r="C722" s="63">
        <v>16320</v>
      </c>
      <c r="D722" s="64" t="s">
        <v>525</v>
      </c>
      <c r="E722" s="51" t="str">
        <f>IF(VLOOKUP(A722,'חישוב בזב'!$H$2:$K$188,4,FALSE)=FALSE,"No","Yes")</f>
        <v>Yes</v>
      </c>
      <c r="F722" s="65" t="s">
        <v>1611</v>
      </c>
      <c r="G722" s="66"/>
      <c r="H722" s="67">
        <v>10131</v>
      </c>
      <c r="I722" s="68">
        <v>10131</v>
      </c>
      <c r="J722" s="69">
        <v>1.3226729839107689E-2</v>
      </c>
      <c r="K722" s="70">
        <v>134</v>
      </c>
      <c r="L722" s="71">
        <v>1.3226729839107689E-2</v>
      </c>
      <c r="M722" s="72">
        <v>134</v>
      </c>
    </row>
    <row r="723" spans="1:13" ht="15" thickTop="1" thickBot="1" x14ac:dyDescent="0.35">
      <c r="A723" s="61">
        <v>8900</v>
      </c>
      <c r="B723" s="62" t="s">
        <v>28</v>
      </c>
      <c r="C723" s="63">
        <v>19719</v>
      </c>
      <c r="D723" s="64" t="s">
        <v>1612</v>
      </c>
      <c r="E723" s="51" t="str">
        <f>IF(VLOOKUP(A723,'חישוב בזב'!$H$2:$K$188,4,FALSE)=FALSE,"No","Yes")</f>
        <v>Yes</v>
      </c>
      <c r="F723" s="65" t="s">
        <v>1613</v>
      </c>
      <c r="G723" s="66"/>
      <c r="H723" s="67">
        <v>17697</v>
      </c>
      <c r="I723" s="68">
        <v>17697</v>
      </c>
      <c r="J723" s="69">
        <v>7.2272136520314181E-2</v>
      </c>
      <c r="K723" s="70">
        <v>1279</v>
      </c>
      <c r="L723" s="71">
        <v>7.2272136520314181E-2</v>
      </c>
      <c r="M723" s="72">
        <v>1279</v>
      </c>
    </row>
    <row r="724" spans="1:13" ht="15" thickTop="1" thickBot="1" x14ac:dyDescent="0.35">
      <c r="A724" s="61">
        <v>8900</v>
      </c>
      <c r="B724" s="62" t="s">
        <v>28</v>
      </c>
      <c r="C724" s="63">
        <v>19719</v>
      </c>
      <c r="D724" s="64" t="s">
        <v>530</v>
      </c>
      <c r="E724" s="51" t="str">
        <f>IF(VLOOKUP(A724,'חישוב בזב'!$H$2:$K$188,4,FALSE)=FALSE,"No","Yes")</f>
        <v>Yes</v>
      </c>
      <c r="F724" s="65" t="s">
        <v>1614</v>
      </c>
      <c r="G724" s="66"/>
      <c r="H724" s="67">
        <v>17697</v>
      </c>
      <c r="I724" s="68">
        <v>17697</v>
      </c>
      <c r="J724" s="69">
        <v>7.1876589252415662E-2</v>
      </c>
      <c r="K724" s="70">
        <v>1272</v>
      </c>
      <c r="L724" s="71">
        <v>7.1876589252415662E-2</v>
      </c>
      <c r="M724" s="72">
        <v>1272</v>
      </c>
    </row>
    <row r="725" spans="1:13" ht="15" thickTop="1" thickBot="1" x14ac:dyDescent="0.35">
      <c r="A725" s="61">
        <v>8900</v>
      </c>
      <c r="B725" s="62" t="s">
        <v>28</v>
      </c>
      <c r="C725" s="63">
        <v>19719</v>
      </c>
      <c r="D725" s="64" t="s">
        <v>501</v>
      </c>
      <c r="E725" s="51" t="str">
        <f>IF(VLOOKUP(A725,'חישוב בזב'!$H$2:$K$188,4,FALSE)=FALSE,"No","Yes")</f>
        <v>Yes</v>
      </c>
      <c r="F725" s="65" t="s">
        <v>1615</v>
      </c>
      <c r="G725" s="66"/>
      <c r="H725" s="67">
        <v>17697</v>
      </c>
      <c r="I725" s="68">
        <v>17697</v>
      </c>
      <c r="J725" s="69">
        <v>7.0915974458947845E-2</v>
      </c>
      <c r="K725" s="70">
        <v>1255</v>
      </c>
      <c r="L725" s="71">
        <v>7.0915974458947845E-2</v>
      </c>
      <c r="M725" s="72">
        <v>1255</v>
      </c>
    </row>
    <row r="726" spans="1:13" ht="15" thickTop="1" thickBot="1" x14ac:dyDescent="0.35">
      <c r="A726" s="61">
        <v>8900</v>
      </c>
      <c r="B726" s="62" t="s">
        <v>28</v>
      </c>
      <c r="C726" s="63">
        <v>19719</v>
      </c>
      <c r="D726" s="64" t="s">
        <v>1616</v>
      </c>
      <c r="E726" s="51" t="str">
        <f>IF(VLOOKUP(A726,'חישוב בזב'!$H$2:$K$188,4,FALSE)=FALSE,"No","Yes")</f>
        <v>Yes</v>
      </c>
      <c r="F726" s="65" t="s">
        <v>917</v>
      </c>
      <c r="G726" s="66"/>
      <c r="H726" s="67">
        <v>17697</v>
      </c>
      <c r="I726" s="68">
        <v>17697</v>
      </c>
      <c r="J726" s="69">
        <v>7.0633440696163188E-2</v>
      </c>
      <c r="K726" s="70">
        <v>1250</v>
      </c>
      <c r="L726" s="71">
        <v>7.0633440696163188E-2</v>
      </c>
      <c r="M726" s="72">
        <v>1250</v>
      </c>
    </row>
    <row r="727" spans="1:13" ht="15" thickTop="1" thickBot="1" x14ac:dyDescent="0.35">
      <c r="A727" s="61">
        <v>8900</v>
      </c>
      <c r="B727" s="62" t="s">
        <v>28</v>
      </c>
      <c r="C727" s="63">
        <v>19719</v>
      </c>
      <c r="D727" s="64" t="s">
        <v>1617</v>
      </c>
      <c r="E727" s="51" t="str">
        <f>IF(VLOOKUP(A727,'חישוב בזב'!$H$2:$K$188,4,FALSE)=FALSE,"No","Yes")</f>
        <v>Yes</v>
      </c>
      <c r="F727" s="65" t="s">
        <v>1618</v>
      </c>
      <c r="G727" s="66"/>
      <c r="H727" s="67">
        <v>17697</v>
      </c>
      <c r="I727" s="68">
        <v>17697</v>
      </c>
      <c r="J727" s="69">
        <v>6.6508447759507261E-2</v>
      </c>
      <c r="K727" s="70">
        <v>1177</v>
      </c>
      <c r="L727" s="71">
        <v>6.6508447759507261E-2</v>
      </c>
      <c r="M727" s="72">
        <v>1177</v>
      </c>
    </row>
    <row r="728" spans="1:13" ht="15" thickTop="1" thickBot="1" x14ac:dyDescent="0.35">
      <c r="A728" s="61">
        <v>8900</v>
      </c>
      <c r="B728" s="62" t="s">
        <v>28</v>
      </c>
      <c r="C728" s="63">
        <v>19719</v>
      </c>
      <c r="D728" s="64" t="s">
        <v>1619</v>
      </c>
      <c r="E728" s="51" t="str">
        <f>IF(VLOOKUP(A728,'חישוב בזב'!$H$2:$K$188,4,FALSE)=FALSE,"No","Yes")</f>
        <v>Yes</v>
      </c>
      <c r="F728" s="65" t="s">
        <v>1620</v>
      </c>
      <c r="G728" s="66"/>
      <c r="H728" s="67">
        <v>17697</v>
      </c>
      <c r="I728" s="68">
        <v>17697</v>
      </c>
      <c r="J728" s="69">
        <v>6.6169407244165673E-2</v>
      </c>
      <c r="K728" s="70">
        <v>1171</v>
      </c>
      <c r="L728" s="71">
        <v>6.6169407244165673E-2</v>
      </c>
      <c r="M728" s="72">
        <v>1171</v>
      </c>
    </row>
    <row r="729" spans="1:13" ht="15" thickTop="1" thickBot="1" x14ac:dyDescent="0.35">
      <c r="A729" s="61">
        <v>8900</v>
      </c>
      <c r="B729" s="62" t="s">
        <v>28</v>
      </c>
      <c r="C729" s="63">
        <v>19719</v>
      </c>
      <c r="D729" s="64" t="s">
        <v>503</v>
      </c>
      <c r="E729" s="51" t="str">
        <f>IF(VLOOKUP(A729,'חישוב בזב'!$H$2:$K$188,4,FALSE)=FALSE,"No","Yes")</f>
        <v>Yes</v>
      </c>
      <c r="F729" s="65" t="s">
        <v>1408</v>
      </c>
      <c r="G729" s="66"/>
      <c r="H729" s="67">
        <v>17697</v>
      </c>
      <c r="I729" s="68">
        <v>17697</v>
      </c>
      <c r="J729" s="69">
        <v>6.390913714188845E-2</v>
      </c>
      <c r="K729" s="70">
        <v>1131</v>
      </c>
      <c r="L729" s="71">
        <v>6.390913714188845E-2</v>
      </c>
      <c r="M729" s="72">
        <v>1131</v>
      </c>
    </row>
    <row r="730" spans="1:13" ht="15" thickTop="1" thickBot="1" x14ac:dyDescent="0.35">
      <c r="A730" s="61">
        <v>8900</v>
      </c>
      <c r="B730" s="62" t="s">
        <v>28</v>
      </c>
      <c r="C730" s="63">
        <v>19719</v>
      </c>
      <c r="D730" s="64" t="s">
        <v>1621</v>
      </c>
      <c r="E730" s="51" t="str">
        <f>IF(VLOOKUP(A730,'חישוב בזב'!$H$2:$K$188,4,FALSE)=FALSE,"No","Yes")</f>
        <v>Yes</v>
      </c>
      <c r="F730" s="65" t="s">
        <v>1622</v>
      </c>
      <c r="G730" s="66"/>
      <c r="H730" s="67">
        <v>17697</v>
      </c>
      <c r="I730" s="68">
        <v>17697</v>
      </c>
      <c r="J730" s="69">
        <v>6.3400576368876083E-2</v>
      </c>
      <c r="K730" s="70">
        <v>1122</v>
      </c>
      <c r="L730" s="71">
        <v>6.3400576368876083E-2</v>
      </c>
      <c r="M730" s="72">
        <v>1122</v>
      </c>
    </row>
    <row r="731" spans="1:13" ht="15" thickTop="1" thickBot="1" x14ac:dyDescent="0.35">
      <c r="A731" s="61">
        <v>8900</v>
      </c>
      <c r="B731" s="62" t="s">
        <v>28</v>
      </c>
      <c r="C731" s="63">
        <v>19719</v>
      </c>
      <c r="D731" s="64" t="s">
        <v>495</v>
      </c>
      <c r="E731" s="51" t="str">
        <f>IF(VLOOKUP(A731,'חישוב בזב'!$H$2:$K$188,4,FALSE)=FALSE,"No","Yes")</f>
        <v>Yes</v>
      </c>
      <c r="F731" s="65" t="s">
        <v>1623</v>
      </c>
      <c r="G731" s="66"/>
      <c r="H731" s="67">
        <v>17697</v>
      </c>
      <c r="I731" s="68">
        <v>17697</v>
      </c>
      <c r="J731" s="69">
        <v>6.0857772503814203E-2</v>
      </c>
      <c r="K731" s="70">
        <v>1077</v>
      </c>
      <c r="L731" s="71">
        <v>6.0857772503814203E-2</v>
      </c>
      <c r="M731" s="72">
        <v>1077</v>
      </c>
    </row>
    <row r="732" spans="1:13" ht="15" thickTop="1" thickBot="1" x14ac:dyDescent="0.35">
      <c r="A732" s="61">
        <v>8900</v>
      </c>
      <c r="B732" s="62" t="s">
        <v>28</v>
      </c>
      <c r="C732" s="63">
        <v>19719</v>
      </c>
      <c r="D732" s="64" t="s">
        <v>522</v>
      </c>
      <c r="E732" s="51" t="str">
        <f>IF(VLOOKUP(A732,'חישוב בזב'!$H$2:$K$188,4,FALSE)=FALSE,"No","Yes")</f>
        <v>Yes</v>
      </c>
      <c r="F732" s="65" t="s">
        <v>1624</v>
      </c>
      <c r="G732" s="66"/>
      <c r="H732" s="67">
        <v>17697</v>
      </c>
      <c r="I732" s="68">
        <v>17697</v>
      </c>
      <c r="J732" s="69">
        <v>5.2833813640730067E-2</v>
      </c>
      <c r="K732" s="70">
        <v>935</v>
      </c>
      <c r="L732" s="71">
        <v>5.2833813640730067E-2</v>
      </c>
      <c r="M732" s="72">
        <v>935</v>
      </c>
    </row>
    <row r="733" spans="1:13" ht="15" thickTop="1" thickBot="1" x14ac:dyDescent="0.35">
      <c r="A733" s="61">
        <v>8900</v>
      </c>
      <c r="B733" s="62" t="s">
        <v>28</v>
      </c>
      <c r="C733" s="63">
        <v>19719</v>
      </c>
      <c r="D733" s="64" t="s">
        <v>679</v>
      </c>
      <c r="E733" s="51" t="str">
        <f>IF(VLOOKUP(A733,'חישוב בזב'!$H$2:$K$188,4,FALSE)=FALSE,"No","Yes")</f>
        <v>Yes</v>
      </c>
      <c r="F733" s="65" t="s">
        <v>1625</v>
      </c>
      <c r="G733" s="66"/>
      <c r="H733" s="67">
        <v>17697</v>
      </c>
      <c r="I733" s="68">
        <v>17697</v>
      </c>
      <c r="J733" s="69">
        <v>5.0291009775668194E-2</v>
      </c>
      <c r="K733" s="70">
        <v>890</v>
      </c>
      <c r="L733" s="71">
        <v>5.0291009775668194E-2</v>
      </c>
      <c r="M733" s="72">
        <v>890</v>
      </c>
    </row>
    <row r="734" spans="1:13" ht="15" thickTop="1" thickBot="1" x14ac:dyDescent="0.35">
      <c r="A734" s="61">
        <v>8900</v>
      </c>
      <c r="B734" s="62" t="s">
        <v>28</v>
      </c>
      <c r="C734" s="63">
        <v>19719</v>
      </c>
      <c r="D734" s="64" t="s">
        <v>525</v>
      </c>
      <c r="E734" s="51" t="str">
        <f>IF(VLOOKUP(A734,'חישוב בזב'!$H$2:$K$188,4,FALSE)=FALSE,"No","Yes")</f>
        <v>Yes</v>
      </c>
      <c r="F734" s="65" t="s">
        <v>1626</v>
      </c>
      <c r="G734" s="66"/>
      <c r="H734" s="67">
        <v>17697</v>
      </c>
      <c r="I734" s="68">
        <v>17697</v>
      </c>
      <c r="J734" s="69">
        <v>4.7522178900378596E-2</v>
      </c>
      <c r="K734" s="70">
        <v>841</v>
      </c>
      <c r="L734" s="71">
        <v>4.7522178900378596E-2</v>
      </c>
      <c r="M734" s="72">
        <v>841</v>
      </c>
    </row>
    <row r="735" spans="1:13" ht="15" thickTop="1" thickBot="1" x14ac:dyDescent="0.35">
      <c r="A735" s="61">
        <v>8900</v>
      </c>
      <c r="B735" s="62" t="s">
        <v>28</v>
      </c>
      <c r="C735" s="63">
        <v>19719</v>
      </c>
      <c r="D735" s="64" t="s">
        <v>516</v>
      </c>
      <c r="E735" s="51" t="str">
        <f>IF(VLOOKUP(A735,'חישוב בזב'!$H$2:$K$188,4,FALSE)=FALSE,"No","Yes")</f>
        <v>Yes</v>
      </c>
      <c r="F735" s="65" t="s">
        <v>1627</v>
      </c>
      <c r="G735" s="66"/>
      <c r="H735" s="67">
        <v>17697</v>
      </c>
      <c r="I735" s="68">
        <v>17697</v>
      </c>
      <c r="J735" s="69">
        <v>4.5261908798101373E-2</v>
      </c>
      <c r="K735" s="70">
        <v>801</v>
      </c>
      <c r="L735" s="71">
        <v>4.5261908798101373E-2</v>
      </c>
      <c r="M735" s="72">
        <v>801</v>
      </c>
    </row>
    <row r="736" spans="1:13" ht="15" thickTop="1" thickBot="1" x14ac:dyDescent="0.35">
      <c r="A736" s="61">
        <v>8900</v>
      </c>
      <c r="B736" s="62" t="s">
        <v>28</v>
      </c>
      <c r="C736" s="63">
        <v>19719</v>
      </c>
      <c r="D736" s="64" t="s">
        <v>508</v>
      </c>
      <c r="E736" s="51" t="str">
        <f>IF(VLOOKUP(A736,'חישוב בזב'!$H$2:$K$188,4,FALSE)=FALSE,"No","Yes")</f>
        <v>Yes</v>
      </c>
      <c r="F736" s="65" t="s">
        <v>1628</v>
      </c>
      <c r="G736" s="66"/>
      <c r="H736" s="67">
        <v>17697</v>
      </c>
      <c r="I736" s="68">
        <v>17697</v>
      </c>
      <c r="J736" s="69">
        <v>3.9667740294965247E-2</v>
      </c>
      <c r="K736" s="70">
        <v>702</v>
      </c>
      <c r="L736" s="71">
        <v>3.9667740294965247E-2</v>
      </c>
      <c r="M736" s="72">
        <v>702</v>
      </c>
    </row>
    <row r="737" spans="1:13" ht="15" thickTop="1" thickBot="1" x14ac:dyDescent="0.35">
      <c r="A737" s="61">
        <v>8900</v>
      </c>
      <c r="B737" s="62" t="s">
        <v>28</v>
      </c>
      <c r="C737" s="63">
        <v>19719</v>
      </c>
      <c r="D737" s="64" t="s">
        <v>1629</v>
      </c>
      <c r="E737" s="51" t="str">
        <f>IF(VLOOKUP(A737,'חישוב בזב'!$H$2:$K$188,4,FALSE)=FALSE,"No","Yes")</f>
        <v>Yes</v>
      </c>
      <c r="F737" s="65" t="s">
        <v>1630</v>
      </c>
      <c r="G737" s="66"/>
      <c r="H737" s="67">
        <v>17697</v>
      </c>
      <c r="I737" s="68">
        <v>17697</v>
      </c>
      <c r="J737" s="69">
        <v>3.9611233542408315E-2</v>
      </c>
      <c r="K737" s="70">
        <v>701</v>
      </c>
      <c r="L737" s="71">
        <v>3.9611233542408315E-2</v>
      </c>
      <c r="M737" s="72">
        <v>701</v>
      </c>
    </row>
    <row r="738" spans="1:13" ht="15" thickTop="1" thickBot="1" x14ac:dyDescent="0.35">
      <c r="A738" s="61">
        <v>8900</v>
      </c>
      <c r="B738" s="62" t="s">
        <v>28</v>
      </c>
      <c r="C738" s="63">
        <v>19719</v>
      </c>
      <c r="D738" s="64" t="s">
        <v>583</v>
      </c>
      <c r="E738" s="51" t="str">
        <f>IF(VLOOKUP(A738,'חישוב בזב'!$H$2:$K$188,4,FALSE)=FALSE,"No","Yes")</f>
        <v>Yes</v>
      </c>
      <c r="F738" s="65" t="s">
        <v>1631</v>
      </c>
      <c r="G738" s="66"/>
      <c r="H738" s="67">
        <v>17697</v>
      </c>
      <c r="I738" s="68">
        <v>17697</v>
      </c>
      <c r="J738" s="69">
        <v>3.3791038029044471E-2</v>
      </c>
      <c r="K738" s="70">
        <v>598</v>
      </c>
      <c r="L738" s="71">
        <v>3.3791038029044471E-2</v>
      </c>
      <c r="M738" s="72">
        <v>598</v>
      </c>
    </row>
    <row r="739" spans="1:13" ht="15" thickTop="1" thickBot="1" x14ac:dyDescent="0.35">
      <c r="A739" s="61">
        <v>8900</v>
      </c>
      <c r="B739" s="62" t="s">
        <v>28</v>
      </c>
      <c r="C739" s="63">
        <v>19719</v>
      </c>
      <c r="D739" s="64" t="s">
        <v>1632</v>
      </c>
      <c r="E739" s="51" t="str">
        <f>IF(VLOOKUP(A739,'חישוב בזב'!$H$2:$K$188,4,FALSE)=FALSE,"No","Yes")</f>
        <v>Yes</v>
      </c>
      <c r="F739" s="65" t="s">
        <v>656</v>
      </c>
      <c r="G739" s="66"/>
      <c r="H739" s="67">
        <v>17697</v>
      </c>
      <c r="I739" s="68">
        <v>17697</v>
      </c>
      <c r="J739" s="69">
        <v>3.1982821947222691E-2</v>
      </c>
      <c r="K739" s="70">
        <v>566</v>
      </c>
      <c r="L739" s="71">
        <v>3.1982821947222691E-2</v>
      </c>
      <c r="M739" s="72">
        <v>566</v>
      </c>
    </row>
    <row r="740" spans="1:13" ht="15" thickTop="1" thickBot="1" x14ac:dyDescent="0.35">
      <c r="A740" s="61">
        <v>8900</v>
      </c>
      <c r="B740" s="62" t="s">
        <v>28</v>
      </c>
      <c r="C740" s="63">
        <v>19719</v>
      </c>
      <c r="D740" s="64" t="s">
        <v>579</v>
      </c>
      <c r="E740" s="51" t="str">
        <f>IF(VLOOKUP(A740,'חישוב בזב'!$H$2:$K$188,4,FALSE)=FALSE,"No","Yes")</f>
        <v>Yes</v>
      </c>
      <c r="F740" s="65" t="s">
        <v>1633</v>
      </c>
      <c r="G740" s="66"/>
      <c r="H740" s="67">
        <v>17697</v>
      </c>
      <c r="I740" s="68">
        <v>17697</v>
      </c>
      <c r="J740" s="69">
        <v>2.7801322258009832E-2</v>
      </c>
      <c r="K740" s="70">
        <v>492</v>
      </c>
      <c r="L740" s="71">
        <v>2.7801322258009832E-2</v>
      </c>
      <c r="M740" s="72">
        <v>492</v>
      </c>
    </row>
    <row r="741" spans="1:13" ht="15" thickTop="1" thickBot="1" x14ac:dyDescent="0.35">
      <c r="A741" s="61">
        <v>8900</v>
      </c>
      <c r="B741" s="62" t="s">
        <v>28</v>
      </c>
      <c r="C741" s="63">
        <v>19719</v>
      </c>
      <c r="D741" s="64" t="s">
        <v>562</v>
      </c>
      <c r="E741" s="51" t="str">
        <f>IF(VLOOKUP(A741,'חישוב בזב'!$H$2:$K$188,4,FALSE)=FALSE,"No","Yes")</f>
        <v>Yes</v>
      </c>
      <c r="F741" s="65" t="s">
        <v>1634</v>
      </c>
      <c r="G741" s="66"/>
      <c r="H741" s="67">
        <v>17697</v>
      </c>
      <c r="I741" s="68">
        <v>17697</v>
      </c>
      <c r="J741" s="69">
        <v>2.4128383341809344E-2</v>
      </c>
      <c r="K741" s="70">
        <v>427</v>
      </c>
      <c r="L741" s="71">
        <v>2.4128383341809344E-2</v>
      </c>
      <c r="M741" s="72">
        <v>426.99999999999994</v>
      </c>
    </row>
    <row r="742" spans="1:13" ht="15" thickTop="1" thickBot="1" x14ac:dyDescent="0.35">
      <c r="A742" s="61">
        <v>8900</v>
      </c>
      <c r="B742" s="62" t="s">
        <v>28</v>
      </c>
      <c r="C742" s="63">
        <v>19719</v>
      </c>
      <c r="D742" s="64" t="s">
        <v>533</v>
      </c>
      <c r="E742" s="51" t="str">
        <f>IF(VLOOKUP(A742,'חישוב בזב'!$H$2:$K$188,4,FALSE)=FALSE,"No","Yes")</f>
        <v>Yes</v>
      </c>
      <c r="F742" s="65" t="s">
        <v>1635</v>
      </c>
      <c r="G742" s="66" t="s">
        <v>1636</v>
      </c>
      <c r="H742" s="67">
        <v>17697</v>
      </c>
      <c r="I742" s="68">
        <v>17697</v>
      </c>
      <c r="J742" s="69">
        <v>5.6506752556930557E-4</v>
      </c>
      <c r="K742" s="70">
        <v>10</v>
      </c>
      <c r="L742" s="71">
        <v>5.6506752556930557E-4</v>
      </c>
      <c r="M742" s="72">
        <v>10</v>
      </c>
    </row>
    <row r="743" spans="1:13" ht="15" thickTop="1" thickBot="1" x14ac:dyDescent="0.35">
      <c r="A743" s="61">
        <v>8900</v>
      </c>
      <c r="B743" s="62" t="s">
        <v>28</v>
      </c>
      <c r="C743" s="63">
        <v>19719</v>
      </c>
      <c r="D743" s="64" t="s">
        <v>506</v>
      </c>
      <c r="E743" s="51" t="str">
        <f>IF(VLOOKUP(A743,'חישוב בזב'!$H$2:$K$188,4,FALSE)=FALSE,"No","Yes")</f>
        <v>Yes</v>
      </c>
      <c r="F743" s="65" t="s">
        <v>1637</v>
      </c>
      <c r="G743" s="66" t="s">
        <v>1638</v>
      </c>
      <c r="H743" s="67">
        <v>17697</v>
      </c>
      <c r="I743" s="68">
        <v>17697</v>
      </c>
      <c r="J743" s="69">
        <v>0</v>
      </c>
      <c r="K743" s="70">
        <v>0</v>
      </c>
      <c r="L743" s="71">
        <v>0</v>
      </c>
      <c r="M743" s="72">
        <v>0</v>
      </c>
    </row>
    <row r="744" spans="1:13" ht="15" thickTop="1" thickBot="1" x14ac:dyDescent="0.35">
      <c r="A744" s="61">
        <v>8900</v>
      </c>
      <c r="B744" s="62" t="s">
        <v>28</v>
      </c>
      <c r="C744" s="63">
        <v>19719</v>
      </c>
      <c r="D744" s="64" t="s">
        <v>1117</v>
      </c>
      <c r="E744" s="51" t="str">
        <f>IF(VLOOKUP(A744,'חישוב בזב'!$H$2:$K$188,4,FALSE)=FALSE,"No","Yes")</f>
        <v>Yes</v>
      </c>
      <c r="F744" s="65" t="s">
        <v>1639</v>
      </c>
      <c r="G744" s="66" t="s">
        <v>1640</v>
      </c>
      <c r="H744" s="67">
        <v>17697</v>
      </c>
      <c r="I744" s="68">
        <v>17697</v>
      </c>
      <c r="J744" s="69">
        <v>0</v>
      </c>
      <c r="K744" s="70">
        <v>0</v>
      </c>
      <c r="L744" s="71">
        <v>0</v>
      </c>
      <c r="M744" s="72">
        <v>0</v>
      </c>
    </row>
    <row r="745" spans="1:13" ht="15" thickTop="1" thickBot="1" x14ac:dyDescent="0.35">
      <c r="A745" s="61">
        <v>8900</v>
      </c>
      <c r="B745" s="62" t="s">
        <v>28</v>
      </c>
      <c r="C745" s="63">
        <v>19719</v>
      </c>
      <c r="D745" s="64" t="s">
        <v>794</v>
      </c>
      <c r="E745" s="51" t="str">
        <f>IF(VLOOKUP(A745,'חישוב בזב'!$H$2:$K$188,4,FALSE)=FALSE,"No","Yes")</f>
        <v>Yes</v>
      </c>
      <c r="F745" s="65" t="s">
        <v>1641</v>
      </c>
      <c r="G745" s="66" t="s">
        <v>1642</v>
      </c>
      <c r="H745" s="67">
        <v>17697</v>
      </c>
      <c r="I745" s="68">
        <v>17697</v>
      </c>
      <c r="J745" s="69">
        <v>0</v>
      </c>
      <c r="K745" s="70">
        <v>0</v>
      </c>
      <c r="L745" s="71">
        <v>0</v>
      </c>
      <c r="M745" s="72">
        <v>0</v>
      </c>
    </row>
    <row r="746" spans="1:13" ht="15" thickTop="1" thickBot="1" x14ac:dyDescent="0.35">
      <c r="A746" s="61">
        <v>8900</v>
      </c>
      <c r="B746" s="62" t="s">
        <v>28</v>
      </c>
      <c r="C746" s="63">
        <v>19719</v>
      </c>
      <c r="D746" s="64" t="s">
        <v>1643</v>
      </c>
      <c r="E746" s="51" t="str">
        <f>IF(VLOOKUP(A746,'חישוב בזב'!$H$2:$K$188,4,FALSE)=FALSE,"No","Yes")</f>
        <v>Yes</v>
      </c>
      <c r="F746" s="65" t="s">
        <v>1644</v>
      </c>
      <c r="G746" s="66" t="s">
        <v>1645</v>
      </c>
      <c r="H746" s="67">
        <v>17697</v>
      </c>
      <c r="I746" s="68">
        <v>17697</v>
      </c>
      <c r="J746" s="69">
        <v>0</v>
      </c>
      <c r="K746" s="70">
        <v>0</v>
      </c>
      <c r="L746" s="71">
        <v>0</v>
      </c>
      <c r="M746" s="72">
        <v>0</v>
      </c>
    </row>
    <row r="747" spans="1:13" ht="15" thickTop="1" thickBot="1" x14ac:dyDescent="0.35">
      <c r="A747" s="61">
        <v>8900</v>
      </c>
      <c r="B747" s="62" t="s">
        <v>28</v>
      </c>
      <c r="C747" s="63">
        <v>19719</v>
      </c>
      <c r="D747" s="64" t="s">
        <v>1646</v>
      </c>
      <c r="E747" s="51" t="str">
        <f>IF(VLOOKUP(A747,'חישוב בזב'!$H$2:$K$188,4,FALSE)=FALSE,"No","Yes")</f>
        <v>Yes</v>
      </c>
      <c r="F747" s="65" t="s">
        <v>1647</v>
      </c>
      <c r="G747" s="66" t="s">
        <v>1648</v>
      </c>
      <c r="H747" s="67">
        <v>17697</v>
      </c>
      <c r="I747" s="68">
        <v>17697</v>
      </c>
      <c r="J747" s="69">
        <v>0</v>
      </c>
      <c r="K747" s="70">
        <v>0</v>
      </c>
      <c r="L747" s="71">
        <v>0</v>
      </c>
      <c r="M747" s="72">
        <v>0</v>
      </c>
    </row>
    <row r="748" spans="1:13" ht="15" thickTop="1" thickBot="1" x14ac:dyDescent="0.35">
      <c r="A748" s="61">
        <v>8900</v>
      </c>
      <c r="B748" s="62" t="s">
        <v>28</v>
      </c>
      <c r="C748" s="63">
        <v>19719</v>
      </c>
      <c r="D748" s="64" t="s">
        <v>755</v>
      </c>
      <c r="E748" s="51" t="str">
        <f>IF(VLOOKUP(A748,'חישוב בזב'!$H$2:$K$188,4,FALSE)=FALSE,"No","Yes")</f>
        <v>Yes</v>
      </c>
      <c r="F748" s="65" t="s">
        <v>1649</v>
      </c>
      <c r="G748" s="66" t="s">
        <v>1650</v>
      </c>
      <c r="H748" s="67">
        <v>17697</v>
      </c>
      <c r="I748" s="68">
        <v>17697</v>
      </c>
      <c r="J748" s="69">
        <v>0</v>
      </c>
      <c r="K748" s="70">
        <v>0</v>
      </c>
      <c r="L748" s="71">
        <v>0</v>
      </c>
      <c r="M748" s="72">
        <v>0</v>
      </c>
    </row>
    <row r="749" spans="1:13" ht="15" thickTop="1" thickBot="1" x14ac:dyDescent="0.35">
      <c r="A749" s="61">
        <v>8900</v>
      </c>
      <c r="B749" s="62" t="s">
        <v>28</v>
      </c>
      <c r="C749" s="63">
        <v>19719</v>
      </c>
      <c r="D749" s="64" t="s">
        <v>1032</v>
      </c>
      <c r="E749" s="51" t="str">
        <f>IF(VLOOKUP(A749,'חישוב בזב'!$H$2:$K$188,4,FALSE)=FALSE,"No","Yes")</f>
        <v>Yes</v>
      </c>
      <c r="F749" s="65" t="s">
        <v>1651</v>
      </c>
      <c r="G749" s="66" t="s">
        <v>1652</v>
      </c>
      <c r="H749" s="67">
        <v>17697</v>
      </c>
      <c r="I749" s="68">
        <v>17697</v>
      </c>
      <c r="J749" s="69">
        <v>0</v>
      </c>
      <c r="K749" s="70">
        <v>0</v>
      </c>
      <c r="L749" s="71">
        <v>0</v>
      </c>
      <c r="M749" s="72">
        <v>0</v>
      </c>
    </row>
    <row r="750" spans="1:13" ht="15" thickTop="1" thickBot="1" x14ac:dyDescent="0.35">
      <c r="A750" s="61">
        <v>8900</v>
      </c>
      <c r="B750" s="62" t="s">
        <v>28</v>
      </c>
      <c r="C750" s="63">
        <v>19719</v>
      </c>
      <c r="D750" s="64" t="s">
        <v>611</v>
      </c>
      <c r="E750" s="51" t="str">
        <f>IF(VLOOKUP(A750,'חישוב בזב'!$H$2:$K$188,4,FALSE)=FALSE,"No","Yes")</f>
        <v>Yes</v>
      </c>
      <c r="F750" s="65" t="s">
        <v>1653</v>
      </c>
      <c r="G750" s="66" t="s">
        <v>1654</v>
      </c>
      <c r="H750" s="67">
        <v>17697</v>
      </c>
      <c r="I750" s="68">
        <v>17697</v>
      </c>
      <c r="J750" s="69">
        <v>0</v>
      </c>
      <c r="K750" s="70">
        <v>0</v>
      </c>
      <c r="L750" s="71">
        <v>0</v>
      </c>
      <c r="M750" s="72">
        <v>0</v>
      </c>
    </row>
    <row r="751" spans="1:13" ht="15" hidden="1" thickTop="1" thickBot="1" x14ac:dyDescent="0.35">
      <c r="A751" s="61">
        <v>1295</v>
      </c>
      <c r="B751" s="62" t="s">
        <v>1655</v>
      </c>
      <c r="C751" s="63">
        <v>3994</v>
      </c>
      <c r="D751" s="64" t="s">
        <v>562</v>
      </c>
      <c r="E751" s="51" t="str">
        <f>IF(VLOOKUP(A751,'חישוב בזב'!$H$2:$K$188,4,FALSE)=FALSE,"No","Yes")</f>
        <v>No</v>
      </c>
      <c r="F751" s="65" t="s">
        <v>1656</v>
      </c>
      <c r="G751" s="66"/>
      <c r="H751" s="67">
        <v>3637</v>
      </c>
      <c r="I751" s="68">
        <v>3637</v>
      </c>
      <c r="J751" s="69">
        <v>0.10833104206763816</v>
      </c>
      <c r="K751" s="70">
        <v>394</v>
      </c>
      <c r="L751" s="71">
        <v>0.10833104206763816</v>
      </c>
      <c r="M751" s="72">
        <v>394</v>
      </c>
    </row>
    <row r="752" spans="1:13" ht="15" hidden="1" thickTop="1" thickBot="1" x14ac:dyDescent="0.35">
      <c r="A752" s="61">
        <v>1295</v>
      </c>
      <c r="B752" s="62" t="s">
        <v>1655</v>
      </c>
      <c r="C752" s="63">
        <v>3994</v>
      </c>
      <c r="D752" s="64" t="s">
        <v>530</v>
      </c>
      <c r="E752" s="51" t="str">
        <f>IF(VLOOKUP(A752,'חישוב בזב'!$H$2:$K$188,4,FALSE)=FALSE,"No","Yes")</f>
        <v>No</v>
      </c>
      <c r="F752" s="65" t="s">
        <v>1657</v>
      </c>
      <c r="G752" s="66"/>
      <c r="H752" s="67">
        <v>3637</v>
      </c>
      <c r="I752" s="68">
        <v>3637</v>
      </c>
      <c r="J752" s="69">
        <v>0.10613142700027495</v>
      </c>
      <c r="K752" s="70">
        <v>386</v>
      </c>
      <c r="L752" s="71">
        <v>0.10613142700027495</v>
      </c>
      <c r="M752" s="72">
        <v>386</v>
      </c>
    </row>
    <row r="753" spans="1:13" ht="15" hidden="1" thickTop="1" thickBot="1" x14ac:dyDescent="0.35">
      <c r="A753" s="61">
        <v>1295</v>
      </c>
      <c r="B753" s="62" t="s">
        <v>1655</v>
      </c>
      <c r="C753" s="63">
        <v>3994</v>
      </c>
      <c r="D753" s="64" t="s">
        <v>495</v>
      </c>
      <c r="E753" s="51" t="str">
        <f>IF(VLOOKUP(A753,'חישוב בזב'!$H$2:$K$188,4,FALSE)=FALSE,"No","Yes")</f>
        <v>No</v>
      </c>
      <c r="F753" s="65" t="s">
        <v>1658</v>
      </c>
      <c r="G753" s="66"/>
      <c r="H753" s="67">
        <v>3637</v>
      </c>
      <c r="I753" s="68">
        <v>3637</v>
      </c>
      <c r="J753" s="69">
        <v>0.10585647511685455</v>
      </c>
      <c r="K753" s="70">
        <v>385</v>
      </c>
      <c r="L753" s="71">
        <v>0.10585647511685455</v>
      </c>
      <c r="M753" s="72">
        <v>385</v>
      </c>
    </row>
    <row r="754" spans="1:13" ht="15" hidden="1" thickTop="1" thickBot="1" x14ac:dyDescent="0.35">
      <c r="A754" s="61">
        <v>1295</v>
      </c>
      <c r="B754" s="62" t="s">
        <v>1655</v>
      </c>
      <c r="C754" s="63">
        <v>3994</v>
      </c>
      <c r="D754" s="64" t="s">
        <v>525</v>
      </c>
      <c r="E754" s="51" t="str">
        <f>IF(VLOOKUP(A754,'חישוב בזב'!$H$2:$K$188,4,FALSE)=FALSE,"No","Yes")</f>
        <v>No</v>
      </c>
      <c r="F754" s="65" t="s">
        <v>1659</v>
      </c>
      <c r="G754" s="66"/>
      <c r="H754" s="67">
        <v>3637</v>
      </c>
      <c r="I754" s="68">
        <v>3637</v>
      </c>
      <c r="J754" s="69">
        <v>0.10475666758317294</v>
      </c>
      <c r="K754" s="70">
        <v>381</v>
      </c>
      <c r="L754" s="71">
        <v>0.10475666758317294</v>
      </c>
      <c r="M754" s="72">
        <v>381</v>
      </c>
    </row>
    <row r="755" spans="1:13" ht="15" hidden="1" thickTop="1" thickBot="1" x14ac:dyDescent="0.35">
      <c r="A755" s="61">
        <v>1295</v>
      </c>
      <c r="B755" s="62" t="s">
        <v>1655</v>
      </c>
      <c r="C755" s="63">
        <v>3994</v>
      </c>
      <c r="D755" s="64" t="s">
        <v>579</v>
      </c>
      <c r="E755" s="51" t="str">
        <f>IF(VLOOKUP(A755,'חישוב בזב'!$H$2:$K$188,4,FALSE)=FALSE,"No","Yes")</f>
        <v>No</v>
      </c>
      <c r="F755" s="65" t="s">
        <v>1660</v>
      </c>
      <c r="G755" s="66"/>
      <c r="H755" s="67">
        <v>3637</v>
      </c>
      <c r="I755" s="68">
        <v>3637</v>
      </c>
      <c r="J755" s="69">
        <v>0.10310695628265054</v>
      </c>
      <c r="K755" s="70">
        <v>375</v>
      </c>
      <c r="L755" s="71">
        <v>0.10310695628265054</v>
      </c>
      <c r="M755" s="72">
        <v>375</v>
      </c>
    </row>
    <row r="756" spans="1:13" ht="15" hidden="1" thickTop="1" thickBot="1" x14ac:dyDescent="0.35">
      <c r="A756" s="61">
        <v>1295</v>
      </c>
      <c r="B756" s="62" t="s">
        <v>1655</v>
      </c>
      <c r="C756" s="63">
        <v>3994</v>
      </c>
      <c r="D756" s="64" t="s">
        <v>583</v>
      </c>
      <c r="E756" s="51" t="str">
        <f>IF(VLOOKUP(A756,'חישוב בזב'!$H$2:$K$188,4,FALSE)=FALSE,"No","Yes")</f>
        <v>No</v>
      </c>
      <c r="F756" s="65" t="s">
        <v>1661</v>
      </c>
      <c r="G756" s="66"/>
      <c r="H756" s="67">
        <v>3637</v>
      </c>
      <c r="I756" s="68">
        <v>3637</v>
      </c>
      <c r="J756" s="69">
        <v>9.7332966730822104E-2</v>
      </c>
      <c r="K756" s="70">
        <v>354</v>
      </c>
      <c r="L756" s="71">
        <v>9.7332966730822104E-2</v>
      </c>
      <c r="M756" s="72">
        <v>354</v>
      </c>
    </row>
    <row r="757" spans="1:13" ht="15" hidden="1" thickTop="1" thickBot="1" x14ac:dyDescent="0.35">
      <c r="A757" s="61">
        <v>1295</v>
      </c>
      <c r="B757" s="62" t="s">
        <v>1655</v>
      </c>
      <c r="C757" s="63">
        <v>3994</v>
      </c>
      <c r="D757" s="64" t="s">
        <v>501</v>
      </c>
      <c r="E757" s="51" t="str">
        <f>IF(VLOOKUP(A757,'חישוב בזב'!$H$2:$K$188,4,FALSE)=FALSE,"No","Yes")</f>
        <v>No</v>
      </c>
      <c r="F757" s="65" t="s">
        <v>1655</v>
      </c>
      <c r="G757" s="66"/>
      <c r="H757" s="67">
        <v>3637</v>
      </c>
      <c r="I757" s="68">
        <v>3637</v>
      </c>
      <c r="J757" s="69">
        <v>9.5683255430299693E-2</v>
      </c>
      <c r="K757" s="70">
        <v>348</v>
      </c>
      <c r="L757" s="71">
        <v>9.5683255430299693E-2</v>
      </c>
      <c r="M757" s="72">
        <v>348</v>
      </c>
    </row>
    <row r="758" spans="1:13" ht="15" hidden="1" thickTop="1" thickBot="1" x14ac:dyDescent="0.35">
      <c r="A758" s="61">
        <v>1295</v>
      </c>
      <c r="B758" s="62" t="s">
        <v>1655</v>
      </c>
      <c r="C758" s="63">
        <v>3994</v>
      </c>
      <c r="D758" s="64" t="s">
        <v>1032</v>
      </c>
      <c r="E758" s="51" t="str">
        <f>IF(VLOOKUP(A758,'חישוב בזב'!$H$2:$K$188,4,FALSE)=FALSE,"No","Yes")</f>
        <v>No</v>
      </c>
      <c r="F758" s="65" t="s">
        <v>1112</v>
      </c>
      <c r="G758" s="66"/>
      <c r="H758" s="67">
        <v>3637</v>
      </c>
      <c r="I758" s="68">
        <v>3637</v>
      </c>
      <c r="J758" s="69">
        <v>9.513335166345889E-2</v>
      </c>
      <c r="K758" s="70">
        <v>346</v>
      </c>
      <c r="L758" s="71">
        <v>9.513335166345889E-2</v>
      </c>
      <c r="M758" s="72">
        <v>346</v>
      </c>
    </row>
    <row r="759" spans="1:13" ht="15" hidden="1" thickTop="1" thickBot="1" x14ac:dyDescent="0.35">
      <c r="A759" s="61">
        <v>1295</v>
      </c>
      <c r="B759" s="62" t="s">
        <v>1655</v>
      </c>
      <c r="C759" s="63">
        <v>3994</v>
      </c>
      <c r="D759" s="64" t="s">
        <v>857</v>
      </c>
      <c r="E759" s="51" t="str">
        <f>IF(VLOOKUP(A759,'חישוב בזב'!$H$2:$K$188,4,FALSE)=FALSE,"No","Yes")</f>
        <v>No</v>
      </c>
      <c r="F759" s="65" t="s">
        <v>1662</v>
      </c>
      <c r="G759" s="66"/>
      <c r="H759" s="67">
        <v>3637</v>
      </c>
      <c r="I759" s="68">
        <v>3637</v>
      </c>
      <c r="J759" s="69">
        <v>9.2383832829254886E-2</v>
      </c>
      <c r="K759" s="70">
        <v>336</v>
      </c>
      <c r="L759" s="71">
        <v>9.2383832829254886E-2</v>
      </c>
      <c r="M759" s="72">
        <v>336</v>
      </c>
    </row>
    <row r="760" spans="1:13" ht="15" hidden="1" thickTop="1" thickBot="1" x14ac:dyDescent="0.35">
      <c r="A760" s="61">
        <v>1295</v>
      </c>
      <c r="B760" s="62" t="s">
        <v>1655</v>
      </c>
      <c r="C760" s="63">
        <v>3994</v>
      </c>
      <c r="D760" s="64" t="s">
        <v>1663</v>
      </c>
      <c r="E760" s="51" t="str">
        <f>IF(VLOOKUP(A760,'חישוב בזב'!$H$2:$K$188,4,FALSE)=FALSE,"No","Yes")</f>
        <v>No</v>
      </c>
      <c r="F760" s="65" t="s">
        <v>1664</v>
      </c>
      <c r="G760" s="66"/>
      <c r="H760" s="67">
        <v>3637</v>
      </c>
      <c r="I760" s="68">
        <v>3637</v>
      </c>
      <c r="J760" s="69">
        <v>9.0459169645312074E-2</v>
      </c>
      <c r="K760" s="70">
        <v>329</v>
      </c>
      <c r="L760" s="71">
        <v>9.0459169645312074E-2</v>
      </c>
      <c r="M760" s="72">
        <v>329</v>
      </c>
    </row>
    <row r="761" spans="1:13" ht="15" hidden="1" thickTop="1" thickBot="1" x14ac:dyDescent="0.35">
      <c r="A761" s="61">
        <v>1295</v>
      </c>
      <c r="B761" s="62" t="s">
        <v>1655</v>
      </c>
      <c r="C761" s="63">
        <v>3994</v>
      </c>
      <c r="D761" s="64" t="s">
        <v>585</v>
      </c>
      <c r="E761" s="51" t="str">
        <f>IF(VLOOKUP(A761,'חישוב בזב'!$H$2:$K$188,4,FALSE)=FALSE,"No","Yes")</f>
        <v>No</v>
      </c>
      <c r="F761" s="65" t="s">
        <v>882</v>
      </c>
      <c r="G761" s="66" t="s">
        <v>1665</v>
      </c>
      <c r="H761" s="67">
        <v>3637</v>
      </c>
      <c r="I761" s="68">
        <v>3637</v>
      </c>
      <c r="J761" s="69">
        <v>5.499037668408029E-4</v>
      </c>
      <c r="K761" s="70">
        <v>2</v>
      </c>
      <c r="L761" s="71">
        <v>5.499037668408029E-4</v>
      </c>
      <c r="M761" s="72">
        <v>2</v>
      </c>
    </row>
    <row r="762" spans="1:13" ht="15" hidden="1" thickTop="1" thickBot="1" x14ac:dyDescent="0.35">
      <c r="A762" s="61">
        <v>1295</v>
      </c>
      <c r="B762" s="62" t="s">
        <v>1655</v>
      </c>
      <c r="C762" s="63">
        <v>3994</v>
      </c>
      <c r="D762" s="64" t="s">
        <v>1666</v>
      </c>
      <c r="E762" s="51" t="str">
        <f>IF(VLOOKUP(A762,'חישוב בזב'!$H$2:$K$188,4,FALSE)=FALSE,"No","Yes")</f>
        <v>No</v>
      </c>
      <c r="F762" s="65" t="s">
        <v>557</v>
      </c>
      <c r="G762" s="66" t="s">
        <v>1667</v>
      </c>
      <c r="H762" s="67">
        <v>3637</v>
      </c>
      <c r="I762" s="68">
        <v>3637</v>
      </c>
      <c r="J762" s="69">
        <v>2.7495188342040145E-4</v>
      </c>
      <c r="K762" s="70">
        <v>1</v>
      </c>
      <c r="L762" s="71">
        <v>2.7495188342040145E-4</v>
      </c>
      <c r="M762" s="72">
        <v>1</v>
      </c>
    </row>
    <row r="763" spans="1:13" ht="15" hidden="1" thickTop="1" thickBot="1" x14ac:dyDescent="0.35">
      <c r="A763" s="61">
        <v>46</v>
      </c>
      <c r="B763" s="62" t="s">
        <v>1668</v>
      </c>
      <c r="C763" s="63">
        <v>2404</v>
      </c>
      <c r="D763" s="64" t="s">
        <v>546</v>
      </c>
      <c r="E763" s="51" t="str">
        <f>IF(VLOOKUP(A763,'חישוב בזב'!$H$2:$K$188,4,FALSE)=FALSE,"No","Yes")</f>
        <v>No</v>
      </c>
      <c r="F763" s="65" t="s">
        <v>547</v>
      </c>
      <c r="G763" s="66"/>
      <c r="H763" s="67">
        <v>1920</v>
      </c>
      <c r="I763" s="68">
        <v>1920</v>
      </c>
      <c r="J763" s="69">
        <v>0.42135416666666664</v>
      </c>
      <c r="K763" s="70">
        <v>809</v>
      </c>
      <c r="L763" s="71">
        <v>0.42135416666666664</v>
      </c>
      <c r="M763" s="72">
        <v>809</v>
      </c>
    </row>
    <row r="764" spans="1:13" ht="15" hidden="1" thickTop="1" thickBot="1" x14ac:dyDescent="0.35">
      <c r="A764" s="61">
        <v>46</v>
      </c>
      <c r="B764" s="62" t="s">
        <v>1668</v>
      </c>
      <c r="C764" s="63">
        <v>2404</v>
      </c>
      <c r="D764" s="64" t="s">
        <v>525</v>
      </c>
      <c r="E764" s="51" t="str">
        <f>IF(VLOOKUP(A764,'חישוב בזב'!$H$2:$K$188,4,FALSE)=FALSE,"No","Yes")</f>
        <v>No</v>
      </c>
      <c r="F764" s="65" t="s">
        <v>1669</v>
      </c>
      <c r="G764" s="66"/>
      <c r="H764" s="67">
        <v>1920</v>
      </c>
      <c r="I764" s="68">
        <v>1920</v>
      </c>
      <c r="J764" s="69">
        <v>0.29583333333333334</v>
      </c>
      <c r="K764" s="70">
        <v>568</v>
      </c>
      <c r="L764" s="71">
        <v>0.29583333333333334</v>
      </c>
      <c r="M764" s="72">
        <v>568</v>
      </c>
    </row>
    <row r="765" spans="1:13" ht="15" hidden="1" thickTop="1" thickBot="1" x14ac:dyDescent="0.35">
      <c r="A765" s="61">
        <v>46</v>
      </c>
      <c r="B765" s="62" t="s">
        <v>1668</v>
      </c>
      <c r="C765" s="63">
        <v>2404</v>
      </c>
      <c r="D765" s="64" t="s">
        <v>585</v>
      </c>
      <c r="E765" s="51" t="str">
        <f>IF(VLOOKUP(A765,'חישוב בזב'!$H$2:$K$188,4,FALSE)=FALSE,"No","Yes")</f>
        <v>No</v>
      </c>
      <c r="F765" s="65" t="s">
        <v>1670</v>
      </c>
      <c r="G765" s="66"/>
      <c r="H765" s="67">
        <v>1920</v>
      </c>
      <c r="I765" s="68">
        <v>1920</v>
      </c>
      <c r="J765" s="69">
        <v>0.15416666666666667</v>
      </c>
      <c r="K765" s="70">
        <v>296</v>
      </c>
      <c r="L765" s="71">
        <v>0.15416666666666667</v>
      </c>
      <c r="M765" s="72">
        <v>296</v>
      </c>
    </row>
    <row r="766" spans="1:13" ht="15" hidden="1" thickTop="1" thickBot="1" x14ac:dyDescent="0.35">
      <c r="A766" s="61">
        <v>46</v>
      </c>
      <c r="B766" s="62" t="s">
        <v>1668</v>
      </c>
      <c r="C766" s="63">
        <v>2404</v>
      </c>
      <c r="D766" s="64" t="s">
        <v>583</v>
      </c>
      <c r="E766" s="51" t="str">
        <f>IF(VLOOKUP(A766,'חישוב בזב'!$H$2:$K$188,4,FALSE)=FALSE,"No","Yes")</f>
        <v>No</v>
      </c>
      <c r="F766" s="65" t="s">
        <v>1671</v>
      </c>
      <c r="G766" s="66" t="s">
        <v>1672</v>
      </c>
      <c r="H766" s="67">
        <v>1920</v>
      </c>
      <c r="I766" s="68">
        <v>1920</v>
      </c>
      <c r="J766" s="69">
        <v>5.8333333333333334E-2</v>
      </c>
      <c r="K766" s="70">
        <v>112</v>
      </c>
      <c r="L766" s="71">
        <v>5.8333333333333334E-2</v>
      </c>
      <c r="M766" s="72">
        <v>112</v>
      </c>
    </row>
    <row r="767" spans="1:13" ht="15" hidden="1" thickTop="1" thickBot="1" x14ac:dyDescent="0.35">
      <c r="A767" s="61">
        <v>46</v>
      </c>
      <c r="B767" s="62" t="s">
        <v>1668</v>
      </c>
      <c r="C767" s="63">
        <v>2404</v>
      </c>
      <c r="D767" s="64" t="s">
        <v>501</v>
      </c>
      <c r="E767" s="51" t="str">
        <f>IF(VLOOKUP(A767,'חישוב בזב'!$H$2:$K$188,4,FALSE)=FALSE,"No","Yes")</f>
        <v>No</v>
      </c>
      <c r="F767" s="65" t="s">
        <v>620</v>
      </c>
      <c r="G767" s="66" t="s">
        <v>1673</v>
      </c>
      <c r="H767" s="67">
        <v>1920</v>
      </c>
      <c r="I767" s="68">
        <v>1920</v>
      </c>
      <c r="J767" s="69">
        <v>3.3333333333333333E-2</v>
      </c>
      <c r="K767" s="70">
        <v>64</v>
      </c>
      <c r="L767" s="71">
        <v>3.3333333333333333E-2</v>
      </c>
      <c r="M767" s="72">
        <v>64</v>
      </c>
    </row>
    <row r="768" spans="1:13" ht="15" hidden="1" thickTop="1" thickBot="1" x14ac:dyDescent="0.35">
      <c r="A768" s="61">
        <v>46</v>
      </c>
      <c r="B768" s="62" t="s">
        <v>1668</v>
      </c>
      <c r="C768" s="63">
        <v>2404</v>
      </c>
      <c r="D768" s="64" t="s">
        <v>893</v>
      </c>
      <c r="E768" s="51" t="str">
        <f>IF(VLOOKUP(A768,'חישוב בזב'!$H$2:$K$188,4,FALSE)=FALSE,"No","Yes")</f>
        <v>No</v>
      </c>
      <c r="F768" s="65" t="s">
        <v>1228</v>
      </c>
      <c r="G768" s="66"/>
      <c r="H768" s="67">
        <v>1920</v>
      </c>
      <c r="I768" s="68">
        <v>1920</v>
      </c>
      <c r="J768" s="69">
        <v>2.8125000000000001E-2</v>
      </c>
      <c r="K768" s="70">
        <v>54</v>
      </c>
      <c r="L768" s="71">
        <v>2.8125000000000001E-2</v>
      </c>
      <c r="M768" s="72">
        <v>54</v>
      </c>
    </row>
    <row r="769" spans="1:13" ht="15" hidden="1" thickTop="1" thickBot="1" x14ac:dyDescent="0.35">
      <c r="A769" s="61">
        <v>46</v>
      </c>
      <c r="B769" s="62" t="s">
        <v>1668</v>
      </c>
      <c r="C769" s="63">
        <v>2404</v>
      </c>
      <c r="D769" s="64" t="s">
        <v>572</v>
      </c>
      <c r="E769" s="51" t="str">
        <f>IF(VLOOKUP(A769,'חישוב בזב'!$H$2:$K$188,4,FALSE)=FALSE,"No","Yes")</f>
        <v>No</v>
      </c>
      <c r="F769" s="65" t="s">
        <v>950</v>
      </c>
      <c r="G769" s="66" t="s">
        <v>1674</v>
      </c>
      <c r="H769" s="67">
        <v>1920</v>
      </c>
      <c r="I769" s="68">
        <v>1920</v>
      </c>
      <c r="J769" s="69">
        <v>8.8541666666666664E-3</v>
      </c>
      <c r="K769" s="70">
        <v>17</v>
      </c>
      <c r="L769" s="71">
        <v>8.8541666666666664E-3</v>
      </c>
      <c r="M769" s="72">
        <v>17</v>
      </c>
    </row>
    <row r="770" spans="1:13" ht="15" thickTop="1" thickBot="1" x14ac:dyDescent="0.35">
      <c r="A770" s="61">
        <v>2660</v>
      </c>
      <c r="B770" s="62" t="s">
        <v>29</v>
      </c>
      <c r="C770" s="63">
        <v>27839</v>
      </c>
      <c r="D770" s="64" t="s">
        <v>695</v>
      </c>
      <c r="E770" s="51" t="str">
        <f>IF(VLOOKUP(A770,'חישוב בזב'!$H$2:$K$188,4,FALSE)=FALSE,"No","Yes")</f>
        <v>Yes</v>
      </c>
      <c r="F770" s="65" t="s">
        <v>1675</v>
      </c>
      <c r="G770" s="66" t="s">
        <v>1676</v>
      </c>
      <c r="H770" s="67">
        <v>15209</v>
      </c>
      <c r="I770" s="68">
        <v>15209</v>
      </c>
      <c r="J770" s="69">
        <v>0.28535735419817215</v>
      </c>
      <c r="K770" s="70">
        <v>4340</v>
      </c>
      <c r="L770" s="71">
        <v>0.28535735419817215</v>
      </c>
      <c r="M770" s="72">
        <v>4340</v>
      </c>
    </row>
    <row r="771" spans="1:13" ht="15" thickTop="1" thickBot="1" x14ac:dyDescent="0.35">
      <c r="A771" s="61">
        <v>2660</v>
      </c>
      <c r="B771" s="62" t="s">
        <v>29</v>
      </c>
      <c r="C771" s="63">
        <v>27839</v>
      </c>
      <c r="D771" s="64" t="s">
        <v>546</v>
      </c>
      <c r="E771" s="51" t="str">
        <f>IF(VLOOKUP(A771,'חישוב בזב'!$H$2:$K$188,4,FALSE)=FALSE,"No","Yes")</f>
        <v>Yes</v>
      </c>
      <c r="F771" s="65" t="s">
        <v>1677</v>
      </c>
      <c r="G771" s="66"/>
      <c r="H771" s="67">
        <v>15209</v>
      </c>
      <c r="I771" s="68">
        <v>15209</v>
      </c>
      <c r="J771" s="69">
        <v>0.19291209152475508</v>
      </c>
      <c r="K771" s="70">
        <v>2934</v>
      </c>
      <c r="L771" s="71">
        <v>0.19291209152475508</v>
      </c>
      <c r="M771" s="72">
        <v>2934</v>
      </c>
    </row>
    <row r="772" spans="1:13" ht="15" thickTop="1" thickBot="1" x14ac:dyDescent="0.35">
      <c r="A772" s="61">
        <v>2660</v>
      </c>
      <c r="B772" s="62" t="s">
        <v>29</v>
      </c>
      <c r="C772" s="63">
        <v>27839</v>
      </c>
      <c r="D772" s="64" t="s">
        <v>518</v>
      </c>
      <c r="E772" s="51" t="str">
        <f>IF(VLOOKUP(A772,'חישוב בזב'!$H$2:$K$188,4,FALSE)=FALSE,"No","Yes")</f>
        <v>Yes</v>
      </c>
      <c r="F772" s="65" t="s">
        <v>1678</v>
      </c>
      <c r="G772" s="66" t="s">
        <v>1679</v>
      </c>
      <c r="H772" s="67">
        <v>15209</v>
      </c>
      <c r="I772" s="68">
        <v>15209</v>
      </c>
      <c r="J772" s="69">
        <v>9.8428562035636796E-2</v>
      </c>
      <c r="K772" s="70">
        <v>1497</v>
      </c>
      <c r="L772" s="71">
        <v>9.8428562035636796E-2</v>
      </c>
      <c r="M772" s="72">
        <v>1497</v>
      </c>
    </row>
    <row r="773" spans="1:13" ht="15" thickTop="1" thickBot="1" x14ac:dyDescent="0.35">
      <c r="A773" s="61">
        <v>2660</v>
      </c>
      <c r="B773" s="62" t="s">
        <v>29</v>
      </c>
      <c r="C773" s="63">
        <v>27839</v>
      </c>
      <c r="D773" s="64" t="s">
        <v>548</v>
      </c>
      <c r="E773" s="51" t="str">
        <f>IF(VLOOKUP(A773,'חישוב בזב'!$H$2:$K$188,4,FALSE)=FALSE,"No","Yes")</f>
        <v>Yes</v>
      </c>
      <c r="F773" s="65" t="s">
        <v>1680</v>
      </c>
      <c r="G773" s="66"/>
      <c r="H773" s="67">
        <v>15209</v>
      </c>
      <c r="I773" s="68">
        <v>15209</v>
      </c>
      <c r="J773" s="69">
        <v>6.8183312512328231E-2</v>
      </c>
      <c r="K773" s="70">
        <v>1037</v>
      </c>
      <c r="L773" s="71">
        <v>6.8183312512328231E-2</v>
      </c>
      <c r="M773" s="72">
        <v>1037</v>
      </c>
    </row>
    <row r="774" spans="1:13" ht="15" thickTop="1" thickBot="1" x14ac:dyDescent="0.35">
      <c r="A774" s="61">
        <v>2660</v>
      </c>
      <c r="B774" s="62" t="s">
        <v>29</v>
      </c>
      <c r="C774" s="63">
        <v>27839</v>
      </c>
      <c r="D774" s="64" t="s">
        <v>772</v>
      </c>
      <c r="E774" s="51" t="str">
        <f>IF(VLOOKUP(A774,'חישוב בזב'!$H$2:$K$188,4,FALSE)=FALSE,"No","Yes")</f>
        <v>Yes</v>
      </c>
      <c r="F774" s="65" t="s">
        <v>1681</v>
      </c>
      <c r="G774" s="66"/>
      <c r="H774" s="67">
        <v>15209</v>
      </c>
      <c r="I774" s="68">
        <v>15209</v>
      </c>
      <c r="J774" s="69">
        <v>6.7460056545466496E-2</v>
      </c>
      <c r="K774" s="70">
        <v>1026</v>
      </c>
      <c r="L774" s="71">
        <v>6.7460056545466496E-2</v>
      </c>
      <c r="M774" s="72">
        <v>1026</v>
      </c>
    </row>
    <row r="775" spans="1:13" ht="15" thickTop="1" thickBot="1" x14ac:dyDescent="0.35">
      <c r="A775" s="61">
        <v>2660</v>
      </c>
      <c r="B775" s="62" t="s">
        <v>29</v>
      </c>
      <c r="C775" s="63">
        <v>27839</v>
      </c>
      <c r="D775" s="64" t="s">
        <v>691</v>
      </c>
      <c r="E775" s="51" t="str">
        <f>IF(VLOOKUP(A775,'חישוב בזב'!$H$2:$K$188,4,FALSE)=FALSE,"No","Yes")</f>
        <v>Yes</v>
      </c>
      <c r="F775" s="65" t="s">
        <v>1682</v>
      </c>
      <c r="G775" s="66" t="s">
        <v>1683</v>
      </c>
      <c r="H775" s="67">
        <v>15209</v>
      </c>
      <c r="I775" s="68">
        <v>15209</v>
      </c>
      <c r="J775" s="69">
        <v>6.6802551121046744E-2</v>
      </c>
      <c r="K775" s="70">
        <v>1016</v>
      </c>
      <c r="L775" s="71">
        <v>6.6802551121046744E-2</v>
      </c>
      <c r="M775" s="72">
        <v>1015.9999999999999</v>
      </c>
    </row>
    <row r="776" spans="1:13" ht="15" thickTop="1" thickBot="1" x14ac:dyDescent="0.35">
      <c r="A776" s="61">
        <v>2660</v>
      </c>
      <c r="B776" s="62" t="s">
        <v>29</v>
      </c>
      <c r="C776" s="63">
        <v>27839</v>
      </c>
      <c r="D776" s="64" t="s">
        <v>572</v>
      </c>
      <c r="E776" s="51" t="str">
        <f>IF(VLOOKUP(A776,'חישוב בזב'!$H$2:$K$188,4,FALSE)=FALSE,"No","Yes")</f>
        <v>Yes</v>
      </c>
      <c r="F776" s="65" t="s">
        <v>950</v>
      </c>
      <c r="G776" s="66"/>
      <c r="H776" s="67">
        <v>15209</v>
      </c>
      <c r="I776" s="68">
        <v>15209</v>
      </c>
      <c r="J776" s="69">
        <v>6.417252942336775E-2</v>
      </c>
      <c r="K776" s="70">
        <v>976</v>
      </c>
      <c r="L776" s="71">
        <v>6.417252942336775E-2</v>
      </c>
      <c r="M776" s="72">
        <v>976.00000000000011</v>
      </c>
    </row>
    <row r="777" spans="1:13" ht="15" thickTop="1" thickBot="1" x14ac:dyDescent="0.35">
      <c r="A777" s="61">
        <v>2660</v>
      </c>
      <c r="B777" s="62" t="s">
        <v>29</v>
      </c>
      <c r="C777" s="63">
        <v>27839</v>
      </c>
      <c r="D777" s="64" t="s">
        <v>567</v>
      </c>
      <c r="E777" s="51" t="str">
        <f>IF(VLOOKUP(A777,'חישוב בזב'!$H$2:$K$188,4,FALSE)=FALSE,"No","Yes")</f>
        <v>Yes</v>
      </c>
      <c r="F777" s="65" t="s">
        <v>990</v>
      </c>
      <c r="G777" s="66"/>
      <c r="H777" s="67">
        <v>15209</v>
      </c>
      <c r="I777" s="68">
        <v>15209</v>
      </c>
      <c r="J777" s="69">
        <v>6.1739759353014664E-2</v>
      </c>
      <c r="K777" s="70">
        <v>939</v>
      </c>
      <c r="L777" s="71">
        <v>6.1739759353014664E-2</v>
      </c>
      <c r="M777" s="72">
        <v>939</v>
      </c>
    </row>
    <row r="778" spans="1:13" ht="15" thickTop="1" thickBot="1" x14ac:dyDescent="0.35">
      <c r="A778" s="61">
        <v>2660</v>
      </c>
      <c r="B778" s="62" t="s">
        <v>29</v>
      </c>
      <c r="C778" s="63">
        <v>27839</v>
      </c>
      <c r="D778" s="64" t="s">
        <v>689</v>
      </c>
      <c r="E778" s="51" t="str">
        <f>IF(VLOOKUP(A778,'חישוב בזב'!$H$2:$K$188,4,FALSE)=FALSE,"No","Yes")</f>
        <v>Yes</v>
      </c>
      <c r="F778" s="65" t="s">
        <v>1684</v>
      </c>
      <c r="G778" s="66"/>
      <c r="H778" s="67">
        <v>15209</v>
      </c>
      <c r="I778" s="68">
        <v>15209</v>
      </c>
      <c r="J778" s="69">
        <v>3.9450325465185086E-2</v>
      </c>
      <c r="K778" s="70">
        <v>600</v>
      </c>
      <c r="L778" s="71">
        <v>3.9450325465185086E-2</v>
      </c>
      <c r="M778" s="72">
        <v>600</v>
      </c>
    </row>
    <row r="779" spans="1:13" ht="15" thickTop="1" thickBot="1" x14ac:dyDescent="0.35">
      <c r="A779" s="61">
        <v>2660</v>
      </c>
      <c r="B779" s="62" t="s">
        <v>29</v>
      </c>
      <c r="C779" s="63">
        <v>27839</v>
      </c>
      <c r="D779" s="64" t="s">
        <v>1685</v>
      </c>
      <c r="E779" s="51" t="str">
        <f>IF(VLOOKUP(A779,'חישוב בזב'!$H$2:$K$188,4,FALSE)=FALSE,"No","Yes")</f>
        <v>Yes</v>
      </c>
      <c r="F779" s="65" t="s">
        <v>1686</v>
      </c>
      <c r="G779" s="66"/>
      <c r="H779" s="67">
        <v>15209</v>
      </c>
      <c r="I779" s="68">
        <v>15209</v>
      </c>
      <c r="J779" s="69">
        <v>3.9187323295417187E-2</v>
      </c>
      <c r="K779" s="70">
        <v>596</v>
      </c>
      <c r="L779" s="71">
        <v>3.9187323295417187E-2</v>
      </c>
      <c r="M779" s="72">
        <v>596</v>
      </c>
    </row>
    <row r="780" spans="1:13" ht="15" thickTop="1" thickBot="1" x14ac:dyDescent="0.35">
      <c r="A780" s="61">
        <v>2660</v>
      </c>
      <c r="B780" s="62" t="s">
        <v>29</v>
      </c>
      <c r="C780" s="63">
        <v>27839</v>
      </c>
      <c r="D780" s="64" t="s">
        <v>503</v>
      </c>
      <c r="E780" s="51" t="str">
        <f>IF(VLOOKUP(A780,'חישוב בזב'!$H$2:$K$188,4,FALSE)=FALSE,"No","Yes")</f>
        <v>Yes</v>
      </c>
      <c r="F780" s="65" t="s">
        <v>1687</v>
      </c>
      <c r="G780" s="66"/>
      <c r="H780" s="67">
        <v>15209</v>
      </c>
      <c r="I780" s="68">
        <v>15209</v>
      </c>
      <c r="J780" s="69">
        <v>1.6306134525609837E-2</v>
      </c>
      <c r="K780" s="70">
        <v>248</v>
      </c>
      <c r="L780" s="71">
        <v>1.6306134525609837E-2</v>
      </c>
      <c r="M780" s="72">
        <v>248</v>
      </c>
    </row>
    <row r="781" spans="1:13" ht="15" thickTop="1" thickBot="1" x14ac:dyDescent="0.35">
      <c r="A781" s="61">
        <v>9400</v>
      </c>
      <c r="B781" s="62" t="s">
        <v>1688</v>
      </c>
      <c r="C781" s="63">
        <v>22222</v>
      </c>
      <c r="D781" s="64" t="s">
        <v>633</v>
      </c>
      <c r="E781" s="51" t="str">
        <f>IF(VLOOKUP(A781,'חישוב בזב'!$H$2:$K$188,4,FALSE)=FALSE,"No","Yes")</f>
        <v>Yes</v>
      </c>
      <c r="F781" s="65" t="s">
        <v>1689</v>
      </c>
      <c r="G781" s="66" t="s">
        <v>1690</v>
      </c>
      <c r="H781" s="67">
        <v>12190</v>
      </c>
      <c r="I781" s="68">
        <v>12190</v>
      </c>
      <c r="J781" s="69">
        <v>0.21041837571780148</v>
      </c>
      <c r="K781" s="70">
        <v>2565</v>
      </c>
      <c r="L781" s="71">
        <v>0.21041837571780148</v>
      </c>
      <c r="M781" s="72">
        <v>2565</v>
      </c>
    </row>
    <row r="782" spans="1:13" ht="15" thickTop="1" thickBot="1" x14ac:dyDescent="0.35">
      <c r="A782" s="61">
        <v>9400</v>
      </c>
      <c r="B782" s="62" t="s">
        <v>1688</v>
      </c>
      <c r="C782" s="63">
        <v>22222</v>
      </c>
      <c r="D782" s="64" t="s">
        <v>743</v>
      </c>
      <c r="E782" s="51" t="str">
        <f>IF(VLOOKUP(A782,'חישוב בזב'!$H$2:$K$188,4,FALSE)=FALSE,"No","Yes")</f>
        <v>Yes</v>
      </c>
      <c r="F782" s="65" t="s">
        <v>1691</v>
      </c>
      <c r="G782" s="66" t="s">
        <v>1547</v>
      </c>
      <c r="H782" s="67">
        <v>12190</v>
      </c>
      <c r="I782" s="68">
        <v>12190</v>
      </c>
      <c r="J782" s="69">
        <v>0.16127973748974569</v>
      </c>
      <c r="K782" s="70">
        <v>1966</v>
      </c>
      <c r="L782" s="71">
        <v>0.16127973748974569</v>
      </c>
      <c r="M782" s="72">
        <v>1966</v>
      </c>
    </row>
    <row r="783" spans="1:13" ht="15" thickTop="1" thickBot="1" x14ac:dyDescent="0.35">
      <c r="A783" s="61">
        <v>9400</v>
      </c>
      <c r="B783" s="62" t="s">
        <v>1688</v>
      </c>
      <c r="C783" s="63">
        <v>22222</v>
      </c>
      <c r="D783" s="64" t="s">
        <v>755</v>
      </c>
      <c r="E783" s="51" t="str">
        <f>IF(VLOOKUP(A783,'חישוב בזב'!$H$2:$K$188,4,FALSE)=FALSE,"No","Yes")</f>
        <v>Yes</v>
      </c>
      <c r="F783" s="65" t="s">
        <v>1692</v>
      </c>
      <c r="G783" s="66"/>
      <c r="H783" s="67">
        <v>12190</v>
      </c>
      <c r="I783" s="68">
        <v>12190</v>
      </c>
      <c r="J783" s="69">
        <v>0.11517637407711238</v>
      </c>
      <c r="K783" s="70">
        <v>1404</v>
      </c>
      <c r="L783" s="71">
        <v>0.11517637407711238</v>
      </c>
      <c r="M783" s="72">
        <v>1404</v>
      </c>
    </row>
    <row r="784" spans="1:13" ht="15" thickTop="1" thickBot="1" x14ac:dyDescent="0.35">
      <c r="A784" s="61">
        <v>9400</v>
      </c>
      <c r="B784" s="62" t="s">
        <v>1688</v>
      </c>
      <c r="C784" s="63">
        <v>22222</v>
      </c>
      <c r="D784" s="64" t="s">
        <v>503</v>
      </c>
      <c r="E784" s="51" t="str">
        <f>IF(VLOOKUP(A784,'חישוב בזב'!$H$2:$K$188,4,FALSE)=FALSE,"No","Yes")</f>
        <v>Yes</v>
      </c>
      <c r="F784" s="65" t="s">
        <v>1693</v>
      </c>
      <c r="G784" s="66" t="s">
        <v>1694</v>
      </c>
      <c r="H784" s="67">
        <v>12190</v>
      </c>
      <c r="I784" s="68">
        <v>12190</v>
      </c>
      <c r="J784" s="69">
        <v>8.6464315012305171E-2</v>
      </c>
      <c r="K784" s="70">
        <v>1054</v>
      </c>
      <c r="L784" s="71">
        <v>8.6464315012305171E-2</v>
      </c>
      <c r="M784" s="72">
        <v>1054</v>
      </c>
    </row>
    <row r="785" spans="1:13" ht="15" thickTop="1" thickBot="1" x14ac:dyDescent="0.35">
      <c r="A785" s="61">
        <v>9400</v>
      </c>
      <c r="B785" s="62" t="s">
        <v>1688</v>
      </c>
      <c r="C785" s="63">
        <v>22222</v>
      </c>
      <c r="D785" s="64" t="s">
        <v>501</v>
      </c>
      <c r="E785" s="51" t="str">
        <f>IF(VLOOKUP(A785,'חישוב בזב'!$H$2:$K$188,4,FALSE)=FALSE,"No","Yes")</f>
        <v>Yes</v>
      </c>
      <c r="F785" s="65" t="s">
        <v>1695</v>
      </c>
      <c r="G785" s="66" t="s">
        <v>1696</v>
      </c>
      <c r="H785" s="67">
        <v>12190</v>
      </c>
      <c r="I785" s="68">
        <v>12190</v>
      </c>
      <c r="J785" s="69">
        <v>8.2034454470877774E-2</v>
      </c>
      <c r="K785" s="70">
        <v>1000</v>
      </c>
      <c r="L785" s="71">
        <v>8.2034454470877774E-2</v>
      </c>
      <c r="M785" s="72">
        <v>1000.0000000000001</v>
      </c>
    </row>
    <row r="786" spans="1:13" ht="15" thickTop="1" thickBot="1" x14ac:dyDescent="0.35">
      <c r="A786" s="61">
        <v>9400</v>
      </c>
      <c r="B786" s="62" t="s">
        <v>1688</v>
      </c>
      <c r="C786" s="63">
        <v>22222</v>
      </c>
      <c r="D786" s="64" t="s">
        <v>546</v>
      </c>
      <c r="E786" s="51" t="str">
        <f>IF(VLOOKUP(A786,'חישוב בזב'!$H$2:$K$188,4,FALSE)=FALSE,"No","Yes")</f>
        <v>Yes</v>
      </c>
      <c r="F786" s="65" t="s">
        <v>1372</v>
      </c>
      <c r="G786" s="66"/>
      <c r="H786" s="67">
        <v>12190</v>
      </c>
      <c r="I786" s="68">
        <v>12190</v>
      </c>
      <c r="J786" s="69">
        <v>7.1287940935192778E-2</v>
      </c>
      <c r="K786" s="70">
        <v>869</v>
      </c>
      <c r="L786" s="71">
        <v>7.1287940935192778E-2</v>
      </c>
      <c r="M786" s="72">
        <v>869</v>
      </c>
    </row>
    <row r="787" spans="1:13" ht="15" thickTop="1" thickBot="1" x14ac:dyDescent="0.35">
      <c r="A787" s="61">
        <v>9400</v>
      </c>
      <c r="B787" s="62" t="s">
        <v>1688</v>
      </c>
      <c r="C787" s="63">
        <v>22222</v>
      </c>
      <c r="D787" s="64" t="s">
        <v>548</v>
      </c>
      <c r="E787" s="51" t="str">
        <f>IF(VLOOKUP(A787,'חישוב בזב'!$H$2:$K$188,4,FALSE)=FALSE,"No","Yes")</f>
        <v>Yes</v>
      </c>
      <c r="F787" s="65" t="s">
        <v>1697</v>
      </c>
      <c r="G787" s="66"/>
      <c r="H787" s="67">
        <v>12190</v>
      </c>
      <c r="I787" s="68">
        <v>12190</v>
      </c>
      <c r="J787" s="69">
        <v>6.7514356029532402E-2</v>
      </c>
      <c r="K787" s="70">
        <v>823</v>
      </c>
      <c r="L787" s="71">
        <v>6.7514356029532402E-2</v>
      </c>
      <c r="M787" s="72">
        <v>823</v>
      </c>
    </row>
    <row r="788" spans="1:13" ht="15" thickTop="1" thickBot="1" x14ac:dyDescent="0.35">
      <c r="A788" s="61">
        <v>9400</v>
      </c>
      <c r="B788" s="62" t="s">
        <v>1688</v>
      </c>
      <c r="C788" s="63">
        <v>22222</v>
      </c>
      <c r="D788" s="64" t="s">
        <v>1646</v>
      </c>
      <c r="E788" s="51" t="str">
        <f>IF(VLOOKUP(A788,'חישוב בזב'!$H$2:$K$188,4,FALSE)=FALSE,"No","Yes")</f>
        <v>Yes</v>
      </c>
      <c r="F788" s="65" t="s">
        <v>1698</v>
      </c>
      <c r="G788" s="66" t="s">
        <v>1699</v>
      </c>
      <c r="H788" s="67">
        <v>12190</v>
      </c>
      <c r="I788" s="68">
        <v>12190</v>
      </c>
      <c r="J788" s="69">
        <v>5.914684167350287E-2</v>
      </c>
      <c r="K788" s="70">
        <v>721</v>
      </c>
      <c r="L788" s="71">
        <v>5.914684167350287E-2</v>
      </c>
      <c r="M788" s="72">
        <v>721</v>
      </c>
    </row>
    <row r="789" spans="1:13" ht="15" thickTop="1" thickBot="1" x14ac:dyDescent="0.35">
      <c r="A789" s="61">
        <v>9400</v>
      </c>
      <c r="B789" s="62" t="s">
        <v>1688</v>
      </c>
      <c r="C789" s="63">
        <v>22222</v>
      </c>
      <c r="D789" s="64" t="s">
        <v>572</v>
      </c>
      <c r="E789" s="51" t="str">
        <f>IF(VLOOKUP(A789,'חישוב בזב'!$H$2:$K$188,4,FALSE)=FALSE,"No","Yes")</f>
        <v>Yes</v>
      </c>
      <c r="F789" s="65" t="s">
        <v>1700</v>
      </c>
      <c r="G789" s="66"/>
      <c r="H789" s="67">
        <v>12190</v>
      </c>
      <c r="I789" s="68">
        <v>12190</v>
      </c>
      <c r="J789" s="69">
        <v>5.3650533223954064E-2</v>
      </c>
      <c r="K789" s="70">
        <v>654</v>
      </c>
      <c r="L789" s="71">
        <v>5.3650533223954064E-2</v>
      </c>
      <c r="M789" s="72">
        <v>654</v>
      </c>
    </row>
    <row r="790" spans="1:13" ht="15" thickTop="1" thickBot="1" x14ac:dyDescent="0.35">
      <c r="A790" s="61">
        <v>9400</v>
      </c>
      <c r="B790" s="62" t="s">
        <v>1688</v>
      </c>
      <c r="C790" s="63">
        <v>22222</v>
      </c>
      <c r="D790" s="64" t="s">
        <v>518</v>
      </c>
      <c r="E790" s="51" t="str">
        <f>IF(VLOOKUP(A790,'חישוב בזב'!$H$2:$K$188,4,FALSE)=FALSE,"No","Yes")</f>
        <v>Yes</v>
      </c>
      <c r="F790" s="65" t="s">
        <v>1701</v>
      </c>
      <c r="G790" s="66"/>
      <c r="H790" s="67">
        <v>12190</v>
      </c>
      <c r="I790" s="68">
        <v>12190</v>
      </c>
      <c r="J790" s="69">
        <v>4.003281378178835E-2</v>
      </c>
      <c r="K790" s="70">
        <v>488</v>
      </c>
      <c r="L790" s="71">
        <v>4.003281378178835E-2</v>
      </c>
      <c r="M790" s="72">
        <v>488</v>
      </c>
    </row>
    <row r="791" spans="1:13" ht="15" thickTop="1" thickBot="1" x14ac:dyDescent="0.35">
      <c r="A791" s="61">
        <v>9400</v>
      </c>
      <c r="B791" s="62" t="s">
        <v>1688</v>
      </c>
      <c r="C791" s="63">
        <v>22222</v>
      </c>
      <c r="D791" s="64" t="s">
        <v>1702</v>
      </c>
      <c r="E791" s="51" t="str">
        <f>IF(VLOOKUP(A791,'חישוב בזב'!$H$2:$K$188,4,FALSE)=FALSE,"No","Yes")</f>
        <v>Yes</v>
      </c>
      <c r="F791" s="65" t="s">
        <v>1703</v>
      </c>
      <c r="G791" s="66" t="s">
        <v>1704</v>
      </c>
      <c r="H791" s="67">
        <v>12190</v>
      </c>
      <c r="I791" s="68">
        <v>12190</v>
      </c>
      <c r="J791" s="69">
        <v>1.9360131255127155E-2</v>
      </c>
      <c r="K791" s="70">
        <v>236</v>
      </c>
      <c r="L791" s="71">
        <v>1.9360131255127155E-2</v>
      </c>
      <c r="M791" s="72">
        <v>236.00000000000003</v>
      </c>
    </row>
    <row r="792" spans="1:13" ht="15" thickTop="1" thickBot="1" x14ac:dyDescent="0.35">
      <c r="A792" s="61">
        <v>9400</v>
      </c>
      <c r="B792" s="62" t="s">
        <v>1688</v>
      </c>
      <c r="C792" s="63">
        <v>22222</v>
      </c>
      <c r="D792" s="64" t="s">
        <v>820</v>
      </c>
      <c r="E792" s="51" t="str">
        <f>IF(VLOOKUP(A792,'חישוב בזב'!$H$2:$K$188,4,FALSE)=FALSE,"No","Yes")</f>
        <v>Yes</v>
      </c>
      <c r="F792" s="65" t="s">
        <v>1705</v>
      </c>
      <c r="G792" s="66"/>
      <c r="H792" s="67">
        <v>12190</v>
      </c>
      <c r="I792" s="68">
        <v>12190</v>
      </c>
      <c r="J792" s="69">
        <v>1.7473338802296966E-2</v>
      </c>
      <c r="K792" s="70">
        <v>213</v>
      </c>
      <c r="L792" s="71">
        <v>1.7473338802296966E-2</v>
      </c>
      <c r="M792" s="72">
        <v>213.00000000000003</v>
      </c>
    </row>
    <row r="793" spans="1:13" ht="15" thickTop="1" thickBot="1" x14ac:dyDescent="0.35">
      <c r="A793" s="61">
        <v>9400</v>
      </c>
      <c r="B793" s="62" t="s">
        <v>1688</v>
      </c>
      <c r="C793" s="63">
        <v>22222</v>
      </c>
      <c r="D793" s="64" t="s">
        <v>530</v>
      </c>
      <c r="E793" s="51" t="str">
        <f>IF(VLOOKUP(A793,'חישוב בזב'!$H$2:$K$188,4,FALSE)=FALSE,"No","Yes")</f>
        <v>Yes</v>
      </c>
      <c r="F793" s="65" t="s">
        <v>1706</v>
      </c>
      <c r="G793" s="66" t="s">
        <v>1707</v>
      </c>
      <c r="H793" s="67">
        <v>12190</v>
      </c>
      <c r="I793" s="68">
        <v>12190</v>
      </c>
      <c r="J793" s="69">
        <v>1.6160787530762919E-2</v>
      </c>
      <c r="K793" s="70">
        <v>197</v>
      </c>
      <c r="L793" s="71">
        <v>1.6160787530762919E-2</v>
      </c>
      <c r="M793" s="72">
        <v>196.99999999999997</v>
      </c>
    </row>
    <row r="794" spans="1:13" ht="15" thickTop="1" thickBot="1" x14ac:dyDescent="0.35">
      <c r="A794" s="61">
        <v>9400</v>
      </c>
      <c r="B794" s="62" t="s">
        <v>1688</v>
      </c>
      <c r="C794" s="63">
        <v>22222</v>
      </c>
      <c r="D794" s="64" t="s">
        <v>922</v>
      </c>
      <c r="E794" s="51" t="str">
        <f>IF(VLOOKUP(A794,'חישוב בזב'!$H$2:$K$188,4,FALSE)=FALSE,"No","Yes")</f>
        <v>Yes</v>
      </c>
      <c r="F794" s="65" t="s">
        <v>1708</v>
      </c>
      <c r="G794" s="66"/>
      <c r="H794" s="67">
        <v>12190</v>
      </c>
      <c r="I794" s="68">
        <v>12190</v>
      </c>
      <c r="J794" s="69">
        <v>0</v>
      </c>
      <c r="K794" s="70">
        <v>0</v>
      </c>
      <c r="L794" s="71">
        <v>0</v>
      </c>
      <c r="M794" s="72">
        <v>0</v>
      </c>
    </row>
    <row r="795" spans="1:13" ht="15" hidden="1" thickTop="1" thickBot="1" x14ac:dyDescent="0.35">
      <c r="A795" s="61">
        <v>29</v>
      </c>
      <c r="B795" s="62" t="s">
        <v>1709</v>
      </c>
      <c r="C795" s="63">
        <v>1145</v>
      </c>
      <c r="D795" s="64" t="s">
        <v>585</v>
      </c>
      <c r="E795" s="51" t="str">
        <f>IF(VLOOKUP(A795,'חישוב בזב'!$H$2:$K$188,4,FALSE)=FALSE,"No","Yes")</f>
        <v>No</v>
      </c>
      <c r="F795" s="65" t="s">
        <v>1710</v>
      </c>
      <c r="G795" s="66" t="s">
        <v>1711</v>
      </c>
      <c r="H795" s="67">
        <v>828</v>
      </c>
      <c r="I795" s="68">
        <v>828</v>
      </c>
      <c r="J795" s="69">
        <v>0.48671497584541062</v>
      </c>
      <c r="K795" s="70">
        <v>403</v>
      </c>
      <c r="L795" s="71">
        <v>0.48671497584541062</v>
      </c>
      <c r="M795" s="72">
        <v>403</v>
      </c>
    </row>
    <row r="796" spans="1:13" ht="15" hidden="1" thickTop="1" thickBot="1" x14ac:dyDescent="0.35">
      <c r="A796" s="61">
        <v>29</v>
      </c>
      <c r="B796" s="62" t="s">
        <v>1709</v>
      </c>
      <c r="C796" s="63">
        <v>1145</v>
      </c>
      <c r="D796" s="64" t="s">
        <v>1277</v>
      </c>
      <c r="E796" s="51" t="str">
        <f>IF(VLOOKUP(A796,'חישוב בזב'!$H$2:$K$188,4,FALSE)=FALSE,"No","Yes")</f>
        <v>No</v>
      </c>
      <c r="F796" s="65" t="s">
        <v>1712</v>
      </c>
      <c r="G796" s="66" t="s">
        <v>1713</v>
      </c>
      <c r="H796" s="67">
        <v>828</v>
      </c>
      <c r="I796" s="68">
        <v>828</v>
      </c>
      <c r="J796" s="69">
        <v>0.22826086956521738</v>
      </c>
      <c r="K796" s="70">
        <v>189</v>
      </c>
      <c r="L796" s="71">
        <v>0.22826086956521738</v>
      </c>
      <c r="M796" s="72">
        <v>189</v>
      </c>
    </row>
    <row r="797" spans="1:13" ht="15" hidden="1" thickTop="1" thickBot="1" x14ac:dyDescent="0.35">
      <c r="A797" s="61">
        <v>29</v>
      </c>
      <c r="B797" s="62" t="s">
        <v>1709</v>
      </c>
      <c r="C797" s="63">
        <v>1145</v>
      </c>
      <c r="D797" s="64" t="s">
        <v>501</v>
      </c>
      <c r="E797" s="51" t="str">
        <f>IF(VLOOKUP(A797,'חישוב בזב'!$H$2:$K$188,4,FALSE)=FALSE,"No","Yes")</f>
        <v>No</v>
      </c>
      <c r="F797" s="65" t="s">
        <v>1714</v>
      </c>
      <c r="G797" s="66"/>
      <c r="H797" s="67">
        <v>828</v>
      </c>
      <c r="I797" s="68">
        <v>828</v>
      </c>
      <c r="J797" s="69">
        <v>0.19806763285024154</v>
      </c>
      <c r="K797" s="70">
        <v>164</v>
      </c>
      <c r="L797" s="71">
        <v>0.19806763285024154</v>
      </c>
      <c r="M797" s="72">
        <v>164</v>
      </c>
    </row>
    <row r="798" spans="1:13" ht="15" hidden="1" thickTop="1" thickBot="1" x14ac:dyDescent="0.35">
      <c r="A798" s="61">
        <v>29</v>
      </c>
      <c r="B798" s="62" t="s">
        <v>1709</v>
      </c>
      <c r="C798" s="63">
        <v>1145</v>
      </c>
      <c r="D798" s="64" t="s">
        <v>730</v>
      </c>
      <c r="E798" s="51" t="str">
        <f>IF(VLOOKUP(A798,'חישוב בזב'!$H$2:$K$188,4,FALSE)=FALSE,"No","Yes")</f>
        <v>No</v>
      </c>
      <c r="F798" s="65" t="s">
        <v>1715</v>
      </c>
      <c r="G798" s="66" t="s">
        <v>1716</v>
      </c>
      <c r="H798" s="67">
        <v>828</v>
      </c>
      <c r="I798" s="68">
        <v>828</v>
      </c>
      <c r="J798" s="69">
        <v>8.6956521739130432E-2</v>
      </c>
      <c r="K798" s="70">
        <v>72</v>
      </c>
      <c r="L798" s="71">
        <v>8.6956521739130432E-2</v>
      </c>
      <c r="M798" s="72">
        <v>72</v>
      </c>
    </row>
    <row r="799" spans="1:13" ht="15" hidden="1" thickTop="1" thickBot="1" x14ac:dyDescent="0.35">
      <c r="A799" s="61">
        <v>499</v>
      </c>
      <c r="B799" s="62" t="s">
        <v>1717</v>
      </c>
      <c r="C799" s="63">
        <v>11611</v>
      </c>
      <c r="D799" s="64" t="s">
        <v>665</v>
      </c>
      <c r="E799" s="51" t="str">
        <f>IF(VLOOKUP(A799,'חישוב בזב'!$H$2:$K$188,4,FALSE)=FALSE,"No","Yes")</f>
        <v>No</v>
      </c>
      <c r="F799" s="65" t="s">
        <v>1718</v>
      </c>
      <c r="G799" s="66"/>
      <c r="H799" s="67">
        <v>8609</v>
      </c>
      <c r="I799" s="68">
        <v>8609</v>
      </c>
      <c r="J799" s="69">
        <v>0.33035195725403649</v>
      </c>
      <c r="K799" s="70">
        <v>2844</v>
      </c>
      <c r="L799" s="71">
        <v>0.33035195725403649</v>
      </c>
      <c r="M799" s="72">
        <v>2844</v>
      </c>
    </row>
    <row r="800" spans="1:13" ht="15" hidden="1" thickTop="1" thickBot="1" x14ac:dyDescent="0.35">
      <c r="A800" s="61">
        <v>499</v>
      </c>
      <c r="B800" s="62" t="s">
        <v>1717</v>
      </c>
      <c r="C800" s="63">
        <v>11611</v>
      </c>
      <c r="D800" s="64" t="s">
        <v>525</v>
      </c>
      <c r="E800" s="51" t="str">
        <f>IF(VLOOKUP(A800,'חישוב בזב'!$H$2:$K$188,4,FALSE)=FALSE,"No","Yes")</f>
        <v>No</v>
      </c>
      <c r="F800" s="65" t="s">
        <v>1719</v>
      </c>
      <c r="G800" s="66" t="s">
        <v>1720</v>
      </c>
      <c r="H800" s="67">
        <v>8609</v>
      </c>
      <c r="I800" s="68">
        <v>8609</v>
      </c>
      <c r="J800" s="69">
        <v>0.29376234173539317</v>
      </c>
      <c r="K800" s="70">
        <v>2529</v>
      </c>
      <c r="L800" s="71">
        <v>0.29376234173539317</v>
      </c>
      <c r="M800" s="72">
        <v>2529</v>
      </c>
    </row>
    <row r="801" spans="1:13" ht="15" hidden="1" thickTop="1" thickBot="1" x14ac:dyDescent="0.35">
      <c r="A801" s="61">
        <v>499</v>
      </c>
      <c r="B801" s="62" t="s">
        <v>1717</v>
      </c>
      <c r="C801" s="63">
        <v>11611</v>
      </c>
      <c r="D801" s="64" t="s">
        <v>1721</v>
      </c>
      <c r="E801" s="51" t="str">
        <f>IF(VLOOKUP(A801,'חישוב בזב'!$H$2:$K$188,4,FALSE)=FALSE,"No","Yes")</f>
        <v>No</v>
      </c>
      <c r="F801" s="65" t="s">
        <v>1722</v>
      </c>
      <c r="G801" s="66" t="s">
        <v>1723</v>
      </c>
      <c r="H801" s="67">
        <v>8609</v>
      </c>
      <c r="I801" s="68">
        <v>8609</v>
      </c>
      <c r="J801" s="69">
        <v>0.18898826809153213</v>
      </c>
      <c r="K801" s="70">
        <v>1627</v>
      </c>
      <c r="L801" s="71">
        <v>0.18898826809153213</v>
      </c>
      <c r="M801" s="72">
        <v>1627</v>
      </c>
    </row>
    <row r="802" spans="1:13" ht="15" hidden="1" thickTop="1" thickBot="1" x14ac:dyDescent="0.35">
      <c r="A802" s="61">
        <v>499</v>
      </c>
      <c r="B802" s="62" t="s">
        <v>1717</v>
      </c>
      <c r="C802" s="63">
        <v>11611</v>
      </c>
      <c r="D802" s="64" t="s">
        <v>1501</v>
      </c>
      <c r="E802" s="51" t="str">
        <f>IF(VLOOKUP(A802,'חישוב בזב'!$H$2:$K$188,4,FALSE)=FALSE,"No","Yes")</f>
        <v>No</v>
      </c>
      <c r="F802" s="65" t="s">
        <v>1724</v>
      </c>
      <c r="G802" s="66"/>
      <c r="H802" s="67">
        <v>8609</v>
      </c>
      <c r="I802" s="68">
        <v>8609</v>
      </c>
      <c r="J802" s="69">
        <v>8.444650946683703E-2</v>
      </c>
      <c r="K802" s="70">
        <v>727</v>
      </c>
      <c r="L802" s="71">
        <v>8.444650946683703E-2</v>
      </c>
      <c r="M802" s="72">
        <v>727</v>
      </c>
    </row>
    <row r="803" spans="1:13" ht="15" hidden="1" thickTop="1" thickBot="1" x14ac:dyDescent="0.35">
      <c r="A803" s="61">
        <v>499</v>
      </c>
      <c r="B803" s="62" t="s">
        <v>1717</v>
      </c>
      <c r="C803" s="63">
        <v>11611</v>
      </c>
      <c r="D803" s="64" t="s">
        <v>583</v>
      </c>
      <c r="E803" s="51" t="str">
        <f>IF(VLOOKUP(A803,'חישוב בזב'!$H$2:$K$188,4,FALSE)=FALSE,"No","Yes")</f>
        <v>No</v>
      </c>
      <c r="F803" s="65" t="s">
        <v>1725</v>
      </c>
      <c r="G803" s="66"/>
      <c r="H803" s="67">
        <v>8609</v>
      </c>
      <c r="I803" s="68">
        <v>8609</v>
      </c>
      <c r="J803" s="69">
        <v>7.3063073527703568E-2</v>
      </c>
      <c r="K803" s="70">
        <v>629</v>
      </c>
      <c r="L803" s="71">
        <v>7.3063073527703568E-2</v>
      </c>
      <c r="M803" s="72">
        <v>629</v>
      </c>
    </row>
    <row r="804" spans="1:13" ht="15" hidden="1" thickTop="1" thickBot="1" x14ac:dyDescent="0.35">
      <c r="A804" s="61">
        <v>499</v>
      </c>
      <c r="B804" s="62" t="s">
        <v>1717</v>
      </c>
      <c r="C804" s="63">
        <v>11611</v>
      </c>
      <c r="D804" s="64" t="s">
        <v>501</v>
      </c>
      <c r="E804" s="51" t="str">
        <f>IF(VLOOKUP(A804,'חישוב בזב'!$H$2:$K$188,4,FALSE)=FALSE,"No","Yes")</f>
        <v>No</v>
      </c>
      <c r="F804" s="65" t="s">
        <v>1726</v>
      </c>
      <c r="G804" s="66"/>
      <c r="H804" s="67">
        <v>8609</v>
      </c>
      <c r="I804" s="68">
        <v>8609</v>
      </c>
      <c r="J804" s="69">
        <v>2.741317226158671E-2</v>
      </c>
      <c r="K804" s="70">
        <v>236</v>
      </c>
      <c r="L804" s="71">
        <v>2.741317226158671E-2</v>
      </c>
      <c r="M804" s="72">
        <v>236</v>
      </c>
    </row>
    <row r="805" spans="1:13" ht="15" hidden="1" thickTop="1" thickBot="1" x14ac:dyDescent="0.35">
      <c r="A805" s="61">
        <v>499</v>
      </c>
      <c r="B805" s="62" t="s">
        <v>1717</v>
      </c>
      <c r="C805" s="63">
        <v>11611</v>
      </c>
      <c r="D805" s="64" t="s">
        <v>520</v>
      </c>
      <c r="E805" s="51" t="str">
        <f>IF(VLOOKUP(A805,'חישוב בזב'!$H$2:$K$188,4,FALSE)=FALSE,"No","Yes")</f>
        <v>No</v>
      </c>
      <c r="F805" s="65" t="s">
        <v>1727</v>
      </c>
      <c r="G805" s="66" t="s">
        <v>1728</v>
      </c>
      <c r="H805" s="67">
        <v>8609</v>
      </c>
      <c r="I805" s="68">
        <v>8609</v>
      </c>
      <c r="J805" s="69">
        <v>1.9746776629109074E-3</v>
      </c>
      <c r="K805" s="70">
        <v>17</v>
      </c>
      <c r="L805" s="71">
        <v>1.9746776629109074E-3</v>
      </c>
      <c r="M805" s="72">
        <v>17</v>
      </c>
    </row>
    <row r="806" spans="1:13" ht="15" thickTop="1" thickBot="1" x14ac:dyDescent="0.35">
      <c r="A806" s="61">
        <v>240</v>
      </c>
      <c r="B806" s="62" t="s">
        <v>31</v>
      </c>
      <c r="C806" s="63">
        <v>15377</v>
      </c>
      <c r="D806" s="64" t="s">
        <v>1729</v>
      </c>
      <c r="E806" s="51" t="str">
        <f>IF(VLOOKUP(A806,'חישוב בזב'!$H$2:$K$188,4,FALSE)=FALSE,"No","Yes")</f>
        <v>Yes</v>
      </c>
      <c r="F806" s="65" t="s">
        <v>1730</v>
      </c>
      <c r="G806" s="66" t="s">
        <v>1731</v>
      </c>
      <c r="H806" s="67">
        <v>8006</v>
      </c>
      <c r="I806" s="68">
        <v>8006</v>
      </c>
      <c r="J806" s="69">
        <v>0.23707219585311018</v>
      </c>
      <c r="K806" s="70">
        <v>1898</v>
      </c>
      <c r="L806" s="71">
        <v>0.23707219585311018</v>
      </c>
      <c r="M806" s="72">
        <v>1898</v>
      </c>
    </row>
    <row r="807" spans="1:13" ht="15" thickTop="1" thickBot="1" x14ac:dyDescent="0.35">
      <c r="A807" s="61">
        <v>240</v>
      </c>
      <c r="B807" s="62" t="s">
        <v>31</v>
      </c>
      <c r="C807" s="63">
        <v>15377</v>
      </c>
      <c r="D807" s="64" t="s">
        <v>581</v>
      </c>
      <c r="E807" s="51" t="str">
        <f>IF(VLOOKUP(A807,'חישוב בזב'!$H$2:$K$188,4,FALSE)=FALSE,"No","Yes")</f>
        <v>Yes</v>
      </c>
      <c r="F807" s="65" t="s">
        <v>1732</v>
      </c>
      <c r="G807" s="66"/>
      <c r="H807" s="67">
        <v>8006</v>
      </c>
      <c r="I807" s="68">
        <v>8006</v>
      </c>
      <c r="J807" s="69">
        <v>0.1944791406445166</v>
      </c>
      <c r="K807" s="70">
        <v>1557</v>
      </c>
      <c r="L807" s="71">
        <v>0.1944791406445166</v>
      </c>
      <c r="M807" s="72">
        <v>1557</v>
      </c>
    </row>
    <row r="808" spans="1:13" ht="15" thickTop="1" thickBot="1" x14ac:dyDescent="0.35">
      <c r="A808" s="61">
        <v>240</v>
      </c>
      <c r="B808" s="62" t="s">
        <v>31</v>
      </c>
      <c r="C808" s="63">
        <v>15377</v>
      </c>
      <c r="D808" s="64" t="s">
        <v>746</v>
      </c>
      <c r="E808" s="51" t="str">
        <f>IF(VLOOKUP(A808,'חישוב בזב'!$H$2:$K$188,4,FALSE)=FALSE,"No","Yes")</f>
        <v>Yes</v>
      </c>
      <c r="F808" s="65" t="s">
        <v>1733</v>
      </c>
      <c r="G808" s="66"/>
      <c r="H808" s="67">
        <v>8006</v>
      </c>
      <c r="I808" s="68">
        <v>8006</v>
      </c>
      <c r="J808" s="69">
        <v>0.16212840369722709</v>
      </c>
      <c r="K808" s="70">
        <v>1298</v>
      </c>
      <c r="L808" s="71">
        <v>0.16212840369722709</v>
      </c>
      <c r="M808" s="72">
        <v>1298</v>
      </c>
    </row>
    <row r="809" spans="1:13" ht="15" thickTop="1" thickBot="1" x14ac:dyDescent="0.35">
      <c r="A809" s="61">
        <v>240</v>
      </c>
      <c r="B809" s="62" t="s">
        <v>31</v>
      </c>
      <c r="C809" s="63">
        <v>15377</v>
      </c>
      <c r="D809" s="64" t="s">
        <v>508</v>
      </c>
      <c r="E809" s="51" t="str">
        <f>IF(VLOOKUP(A809,'חישוב בזב'!$H$2:$K$188,4,FALSE)=FALSE,"No","Yes")</f>
        <v>Yes</v>
      </c>
      <c r="F809" s="65" t="s">
        <v>1734</v>
      </c>
      <c r="G809" s="66"/>
      <c r="H809" s="67">
        <v>8006</v>
      </c>
      <c r="I809" s="68">
        <v>8006</v>
      </c>
      <c r="J809" s="69">
        <v>8.9932550587059706E-2</v>
      </c>
      <c r="K809" s="70">
        <v>720</v>
      </c>
      <c r="L809" s="71">
        <v>8.9932550587059706E-2</v>
      </c>
      <c r="M809" s="72">
        <v>720</v>
      </c>
    </row>
    <row r="810" spans="1:13" ht="15" thickTop="1" thickBot="1" x14ac:dyDescent="0.35">
      <c r="A810" s="61">
        <v>240</v>
      </c>
      <c r="B810" s="62" t="s">
        <v>31</v>
      </c>
      <c r="C810" s="63">
        <v>15377</v>
      </c>
      <c r="D810" s="64" t="s">
        <v>1735</v>
      </c>
      <c r="E810" s="51" t="str">
        <f>IF(VLOOKUP(A810,'חישוב בזב'!$H$2:$K$188,4,FALSE)=FALSE,"No","Yes")</f>
        <v>Yes</v>
      </c>
      <c r="F810" s="65" t="s">
        <v>1736</v>
      </c>
      <c r="G810" s="66"/>
      <c r="H810" s="67">
        <v>8006</v>
      </c>
      <c r="I810" s="68">
        <v>8006</v>
      </c>
      <c r="J810" s="69">
        <v>8.6684986260304769E-2</v>
      </c>
      <c r="K810" s="70">
        <v>694</v>
      </c>
      <c r="L810" s="71">
        <v>8.6684986260304769E-2</v>
      </c>
      <c r="M810" s="72">
        <v>694</v>
      </c>
    </row>
    <row r="811" spans="1:13" ht="15" thickTop="1" thickBot="1" x14ac:dyDescent="0.35">
      <c r="A811" s="61">
        <v>240</v>
      </c>
      <c r="B811" s="62" t="s">
        <v>31</v>
      </c>
      <c r="C811" s="63">
        <v>15377</v>
      </c>
      <c r="D811" s="64" t="s">
        <v>562</v>
      </c>
      <c r="E811" s="51" t="str">
        <f>IF(VLOOKUP(A811,'חישוב בזב'!$H$2:$K$188,4,FALSE)=FALSE,"No","Yes")</f>
        <v>Yes</v>
      </c>
      <c r="F811" s="65" t="s">
        <v>1737</v>
      </c>
      <c r="G811" s="66" t="s">
        <v>1738</v>
      </c>
      <c r="H811" s="67">
        <v>8006</v>
      </c>
      <c r="I811" s="68">
        <v>8006</v>
      </c>
      <c r="J811" s="69">
        <v>8.4061953534848868E-2</v>
      </c>
      <c r="K811" s="70">
        <v>673</v>
      </c>
      <c r="L811" s="71">
        <v>8.4061953534848868E-2</v>
      </c>
      <c r="M811" s="72">
        <v>673</v>
      </c>
    </row>
    <row r="812" spans="1:13" ht="15" thickTop="1" thickBot="1" x14ac:dyDescent="0.35">
      <c r="A812" s="61">
        <v>240</v>
      </c>
      <c r="B812" s="62" t="s">
        <v>31</v>
      </c>
      <c r="C812" s="63">
        <v>15377</v>
      </c>
      <c r="D812" s="64" t="s">
        <v>544</v>
      </c>
      <c r="E812" s="51" t="str">
        <f>IF(VLOOKUP(A812,'חישוב בזב'!$H$2:$K$188,4,FALSE)=FALSE,"No","Yes")</f>
        <v>Yes</v>
      </c>
      <c r="F812" s="65" t="s">
        <v>1739</v>
      </c>
      <c r="G812" s="66" t="s">
        <v>1740</v>
      </c>
      <c r="H812" s="67">
        <v>8006</v>
      </c>
      <c r="I812" s="68">
        <v>8006</v>
      </c>
      <c r="J812" s="69">
        <v>7.8441169123157628E-2</v>
      </c>
      <c r="K812" s="70">
        <v>628</v>
      </c>
      <c r="L812" s="71">
        <v>7.8441169123157628E-2</v>
      </c>
      <c r="M812" s="72">
        <v>628</v>
      </c>
    </row>
    <row r="813" spans="1:13" ht="15" thickTop="1" thickBot="1" x14ac:dyDescent="0.35">
      <c r="A813" s="61">
        <v>240</v>
      </c>
      <c r="B813" s="62" t="s">
        <v>31</v>
      </c>
      <c r="C813" s="63">
        <v>15377</v>
      </c>
      <c r="D813" s="64" t="s">
        <v>548</v>
      </c>
      <c r="E813" s="51" t="str">
        <f>IF(VLOOKUP(A813,'חישוב בזב'!$H$2:$K$188,4,FALSE)=FALSE,"No","Yes")</f>
        <v>Yes</v>
      </c>
      <c r="F813" s="65" t="s">
        <v>1741</v>
      </c>
      <c r="G813" s="66"/>
      <c r="H813" s="67">
        <v>8006</v>
      </c>
      <c r="I813" s="68">
        <v>8006</v>
      </c>
      <c r="J813" s="69">
        <v>6.7199600299775175E-2</v>
      </c>
      <c r="K813" s="70">
        <v>538</v>
      </c>
      <c r="L813" s="71">
        <v>6.7199600299775175E-2</v>
      </c>
      <c r="M813" s="72">
        <v>538</v>
      </c>
    </row>
    <row r="814" spans="1:13" ht="15" thickTop="1" thickBot="1" x14ac:dyDescent="0.35">
      <c r="A814" s="61">
        <v>240</v>
      </c>
      <c r="B814" s="62" t="s">
        <v>31</v>
      </c>
      <c r="C814" s="63">
        <v>15377</v>
      </c>
      <c r="D814" s="64" t="s">
        <v>546</v>
      </c>
      <c r="E814" s="51" t="str">
        <f>IF(VLOOKUP(A814,'חישוב בזב'!$H$2:$K$188,4,FALSE)=FALSE,"No","Yes")</f>
        <v>Yes</v>
      </c>
      <c r="F814" s="65" t="s">
        <v>547</v>
      </c>
      <c r="G814" s="66"/>
      <c r="H814" s="67">
        <v>8006</v>
      </c>
      <c r="I814" s="68">
        <v>8006</v>
      </c>
      <c r="J814" s="69">
        <v>0</v>
      </c>
      <c r="K814" s="70">
        <v>0</v>
      </c>
      <c r="L814" s="71">
        <v>0</v>
      </c>
      <c r="M814" s="72">
        <v>0</v>
      </c>
    </row>
    <row r="815" spans="1:13" ht="15" thickTop="1" thickBot="1" x14ac:dyDescent="0.35">
      <c r="A815" s="61">
        <v>3000</v>
      </c>
      <c r="B815" s="62" t="s">
        <v>32</v>
      </c>
      <c r="C815" s="63">
        <v>576406</v>
      </c>
      <c r="D815" s="64" t="s">
        <v>684</v>
      </c>
      <c r="E815" s="51" t="str">
        <f>IF(VLOOKUP(A815,'חישוב בזב'!$H$2:$K$188,4,FALSE)=FALSE,"No","Yes")</f>
        <v>Yes</v>
      </c>
      <c r="F815" s="65" t="s">
        <v>1742</v>
      </c>
      <c r="G815" s="66"/>
      <c r="H815" s="67">
        <v>214194</v>
      </c>
      <c r="I815" s="68">
        <v>214194</v>
      </c>
      <c r="J815" s="69">
        <v>0.24841031961679599</v>
      </c>
      <c r="K815" s="70">
        <v>53208</v>
      </c>
      <c r="L815" s="71">
        <v>0.24841031961679599</v>
      </c>
      <c r="M815" s="72">
        <v>53208</v>
      </c>
    </row>
    <row r="816" spans="1:13" ht="15" thickTop="1" thickBot="1" x14ac:dyDescent="0.35">
      <c r="A816" s="61">
        <v>3000</v>
      </c>
      <c r="B816" s="62" t="s">
        <v>32</v>
      </c>
      <c r="C816" s="63">
        <v>576406</v>
      </c>
      <c r="D816" s="64" t="s">
        <v>546</v>
      </c>
      <c r="E816" s="51" t="str">
        <f>IF(VLOOKUP(A816,'חישוב בזב'!$H$2:$K$188,4,FALSE)=FALSE,"No","Yes")</f>
        <v>Yes</v>
      </c>
      <c r="F816" s="65" t="s">
        <v>547</v>
      </c>
      <c r="G816" s="66"/>
      <c r="H816" s="67">
        <v>214194</v>
      </c>
      <c r="I816" s="68">
        <v>214194</v>
      </c>
      <c r="J816" s="69">
        <v>0.16222209772449275</v>
      </c>
      <c r="K816" s="70">
        <v>34747</v>
      </c>
      <c r="L816" s="71">
        <v>0.16222209772449275</v>
      </c>
      <c r="M816" s="72">
        <v>34747</v>
      </c>
    </row>
    <row r="817" spans="1:13" ht="15" thickTop="1" thickBot="1" x14ac:dyDescent="0.35">
      <c r="A817" s="61">
        <v>3000</v>
      </c>
      <c r="B817" s="62" t="s">
        <v>32</v>
      </c>
      <c r="C817" s="63">
        <v>576406</v>
      </c>
      <c r="D817" s="64" t="s">
        <v>1440</v>
      </c>
      <c r="E817" s="51" t="str">
        <f>IF(VLOOKUP(A817,'חישוב בזב'!$H$2:$K$188,4,FALSE)=FALSE,"No","Yes")</f>
        <v>Yes</v>
      </c>
      <c r="F817" s="65" t="s">
        <v>1743</v>
      </c>
      <c r="G817" s="66" t="s">
        <v>1744</v>
      </c>
      <c r="H817" s="67">
        <v>214194</v>
      </c>
      <c r="I817" s="68">
        <v>214194</v>
      </c>
      <c r="J817" s="69">
        <v>0.13816913639037509</v>
      </c>
      <c r="K817" s="70">
        <v>29595</v>
      </c>
      <c r="L817" s="71">
        <v>0.13816913639037509</v>
      </c>
      <c r="M817" s="72">
        <v>29595.000000000004</v>
      </c>
    </row>
    <row r="818" spans="1:13" ht="15" thickTop="1" thickBot="1" x14ac:dyDescent="0.35">
      <c r="A818" s="61">
        <v>3000</v>
      </c>
      <c r="B818" s="62" t="s">
        <v>32</v>
      </c>
      <c r="C818" s="63">
        <v>576406</v>
      </c>
      <c r="D818" s="64" t="s">
        <v>945</v>
      </c>
      <c r="E818" s="51" t="str">
        <f>IF(VLOOKUP(A818,'חישוב בזב'!$H$2:$K$188,4,FALSE)=FALSE,"No","Yes")</f>
        <v>Yes</v>
      </c>
      <c r="F818" s="65" t="s">
        <v>1745</v>
      </c>
      <c r="G818" s="66"/>
      <c r="H818" s="67">
        <v>214194</v>
      </c>
      <c r="I818" s="68">
        <v>214194</v>
      </c>
      <c r="J818" s="69">
        <v>0.10983034071916113</v>
      </c>
      <c r="K818" s="70">
        <v>23525</v>
      </c>
      <c r="L818" s="71">
        <v>0.10983034071916113</v>
      </c>
      <c r="M818" s="72">
        <v>23525</v>
      </c>
    </row>
    <row r="819" spans="1:13" ht="15" thickTop="1" thickBot="1" x14ac:dyDescent="0.35">
      <c r="A819" s="61">
        <v>3000</v>
      </c>
      <c r="B819" s="62" t="s">
        <v>32</v>
      </c>
      <c r="C819" s="63">
        <v>576406</v>
      </c>
      <c r="D819" s="64" t="s">
        <v>602</v>
      </c>
      <c r="E819" s="51" t="str">
        <f>IF(VLOOKUP(A819,'חישוב בזב'!$H$2:$K$188,4,FALSE)=FALSE,"No","Yes")</f>
        <v>Yes</v>
      </c>
      <c r="F819" s="65" t="s">
        <v>1746</v>
      </c>
      <c r="G819" s="66"/>
      <c r="H819" s="67">
        <v>214194</v>
      </c>
      <c r="I819" s="68">
        <v>214194</v>
      </c>
      <c r="J819" s="69">
        <v>7.3704212069432382E-2</v>
      </c>
      <c r="K819" s="70">
        <v>15787</v>
      </c>
      <c r="L819" s="71">
        <v>7.3704212069432382E-2</v>
      </c>
      <c r="M819" s="72">
        <v>15787</v>
      </c>
    </row>
    <row r="820" spans="1:13" ht="15" thickTop="1" thickBot="1" x14ac:dyDescent="0.35">
      <c r="A820" s="61">
        <v>3000</v>
      </c>
      <c r="B820" s="62" t="s">
        <v>32</v>
      </c>
      <c r="C820" s="63">
        <v>576406</v>
      </c>
      <c r="D820" s="64" t="s">
        <v>1095</v>
      </c>
      <c r="E820" s="51" t="str">
        <f>IF(VLOOKUP(A820,'חישוב בזב'!$H$2:$K$188,4,FALSE)=FALSE,"No","Yes")</f>
        <v>Yes</v>
      </c>
      <c r="F820" s="65" t="s">
        <v>1747</v>
      </c>
      <c r="G820" s="66"/>
      <c r="H820" s="67">
        <v>214194</v>
      </c>
      <c r="I820" s="68">
        <v>214194</v>
      </c>
      <c r="J820" s="69">
        <v>5.6000634938420307E-2</v>
      </c>
      <c r="K820" s="70">
        <v>11995</v>
      </c>
      <c r="L820" s="71">
        <v>5.6000634938420307E-2</v>
      </c>
      <c r="M820" s="72">
        <v>11995</v>
      </c>
    </row>
    <row r="821" spans="1:13" ht="15" thickTop="1" thickBot="1" x14ac:dyDescent="0.35">
      <c r="A821" s="61">
        <v>3000</v>
      </c>
      <c r="B821" s="62" t="s">
        <v>32</v>
      </c>
      <c r="C821" s="63">
        <v>576406</v>
      </c>
      <c r="D821" s="64" t="s">
        <v>583</v>
      </c>
      <c r="E821" s="51" t="str">
        <f>IF(VLOOKUP(A821,'חישוב בזב'!$H$2:$K$188,4,FALSE)=FALSE,"No","Yes")</f>
        <v>Yes</v>
      </c>
      <c r="F821" s="65" t="s">
        <v>1748</v>
      </c>
      <c r="G821" s="66"/>
      <c r="H821" s="67">
        <v>214194</v>
      </c>
      <c r="I821" s="68">
        <v>214194</v>
      </c>
      <c r="J821" s="69">
        <v>4.3577317758667376E-2</v>
      </c>
      <c r="K821" s="70">
        <v>9334</v>
      </c>
      <c r="L821" s="71">
        <v>4.3577317758667376E-2</v>
      </c>
      <c r="M821" s="72">
        <v>9334</v>
      </c>
    </row>
    <row r="822" spans="1:13" ht="15" thickTop="1" thickBot="1" x14ac:dyDescent="0.35">
      <c r="A822" s="61">
        <v>3000</v>
      </c>
      <c r="B822" s="62" t="s">
        <v>32</v>
      </c>
      <c r="C822" s="63">
        <v>576406</v>
      </c>
      <c r="D822" s="64" t="s">
        <v>548</v>
      </c>
      <c r="E822" s="51" t="str">
        <f>IF(VLOOKUP(A822,'חישוב בזב'!$H$2:$K$188,4,FALSE)=FALSE,"No","Yes")</f>
        <v>Yes</v>
      </c>
      <c r="F822" s="65" t="s">
        <v>577</v>
      </c>
      <c r="G822" s="66"/>
      <c r="H822" s="67">
        <v>214194</v>
      </c>
      <c r="I822" s="68">
        <v>214194</v>
      </c>
      <c r="J822" s="69">
        <v>4.0379282332838454E-2</v>
      </c>
      <c r="K822" s="70">
        <v>8649</v>
      </c>
      <c r="L822" s="71">
        <v>4.0379282332838454E-2</v>
      </c>
      <c r="M822" s="72">
        <v>8649</v>
      </c>
    </row>
    <row r="823" spans="1:13" ht="15" thickTop="1" thickBot="1" x14ac:dyDescent="0.35">
      <c r="A823" s="61">
        <v>3000</v>
      </c>
      <c r="B823" s="62" t="s">
        <v>32</v>
      </c>
      <c r="C823" s="63">
        <v>576406</v>
      </c>
      <c r="D823" s="64" t="s">
        <v>989</v>
      </c>
      <c r="E823" s="51" t="str">
        <f>IF(VLOOKUP(A823,'חישוב בזב'!$H$2:$K$188,4,FALSE)=FALSE,"No","Yes")</f>
        <v>Yes</v>
      </c>
      <c r="F823" s="65" t="s">
        <v>990</v>
      </c>
      <c r="G823" s="66" t="s">
        <v>1749</v>
      </c>
      <c r="H823" s="67">
        <v>214194</v>
      </c>
      <c r="I823" s="68">
        <v>214194</v>
      </c>
      <c r="J823" s="69">
        <v>3.3726434914143254E-2</v>
      </c>
      <c r="K823" s="70">
        <v>7224</v>
      </c>
      <c r="L823" s="71">
        <v>3.3726434914143254E-2</v>
      </c>
      <c r="M823" s="72">
        <v>7224</v>
      </c>
    </row>
    <row r="824" spans="1:13" ht="15" thickTop="1" thickBot="1" x14ac:dyDescent="0.35">
      <c r="A824" s="61">
        <v>3000</v>
      </c>
      <c r="B824" s="62" t="s">
        <v>32</v>
      </c>
      <c r="C824" s="63">
        <v>576406</v>
      </c>
      <c r="D824" s="64" t="s">
        <v>572</v>
      </c>
      <c r="E824" s="51" t="str">
        <f>IF(VLOOKUP(A824,'חישוב בזב'!$H$2:$K$188,4,FALSE)=FALSE,"No","Yes")</f>
        <v>Yes</v>
      </c>
      <c r="F824" s="65" t="s">
        <v>1750</v>
      </c>
      <c r="G824" s="66" t="s">
        <v>1751</v>
      </c>
      <c r="H824" s="67">
        <v>214194</v>
      </c>
      <c r="I824" s="68">
        <v>214194</v>
      </c>
      <c r="J824" s="69">
        <v>3.2414540089825111E-2</v>
      </c>
      <c r="K824" s="70">
        <v>6943</v>
      </c>
      <c r="L824" s="71">
        <v>3.2414540089825111E-2</v>
      </c>
      <c r="M824" s="72">
        <v>6943</v>
      </c>
    </row>
    <row r="825" spans="1:13" ht="15" thickTop="1" thickBot="1" x14ac:dyDescent="0.35">
      <c r="A825" s="61">
        <v>3000</v>
      </c>
      <c r="B825" s="62" t="s">
        <v>32</v>
      </c>
      <c r="C825" s="63">
        <v>576406</v>
      </c>
      <c r="D825" s="64" t="s">
        <v>757</v>
      </c>
      <c r="E825" s="51" t="str">
        <f>IF(VLOOKUP(A825,'חישוב בזב'!$H$2:$K$188,4,FALSE)=FALSE,"No","Yes")</f>
        <v>Yes</v>
      </c>
      <c r="F825" s="65" t="s">
        <v>1752</v>
      </c>
      <c r="G825" s="66"/>
      <c r="H825" s="67">
        <v>214194</v>
      </c>
      <c r="I825" s="68">
        <v>214194</v>
      </c>
      <c r="J825" s="69">
        <v>2.7381719375892882E-2</v>
      </c>
      <c r="K825" s="70">
        <v>5865</v>
      </c>
      <c r="L825" s="71">
        <v>2.7381719375892882E-2</v>
      </c>
      <c r="M825" s="72">
        <v>5865</v>
      </c>
    </row>
    <row r="826" spans="1:13" ht="15" thickTop="1" thickBot="1" x14ac:dyDescent="0.35">
      <c r="A826" s="61">
        <v>3000</v>
      </c>
      <c r="B826" s="62" t="s">
        <v>32</v>
      </c>
      <c r="C826" s="63">
        <v>576406</v>
      </c>
      <c r="D826" s="64" t="s">
        <v>755</v>
      </c>
      <c r="E826" s="51" t="str">
        <f>IF(VLOOKUP(A826,'חישוב בזב'!$H$2:$K$188,4,FALSE)=FALSE,"No","Yes")</f>
        <v>Yes</v>
      </c>
      <c r="F826" s="65" t="s">
        <v>1753</v>
      </c>
      <c r="G826" s="66"/>
      <c r="H826" s="67">
        <v>214194</v>
      </c>
      <c r="I826" s="68">
        <v>214194</v>
      </c>
      <c r="J826" s="69">
        <v>1.4108705192489052E-2</v>
      </c>
      <c r="K826" s="70">
        <v>3022</v>
      </c>
      <c r="L826" s="71">
        <v>1.4108705192489052E-2</v>
      </c>
      <c r="M826" s="72">
        <v>3022</v>
      </c>
    </row>
    <row r="827" spans="1:13" ht="15" thickTop="1" thickBot="1" x14ac:dyDescent="0.35">
      <c r="A827" s="61">
        <v>3000</v>
      </c>
      <c r="B827" s="62" t="s">
        <v>32</v>
      </c>
      <c r="C827" s="63">
        <v>576406</v>
      </c>
      <c r="D827" s="64" t="s">
        <v>501</v>
      </c>
      <c r="E827" s="51" t="str">
        <f>IF(VLOOKUP(A827,'חישוב בזב'!$H$2:$K$188,4,FALSE)=FALSE,"No","Yes")</f>
        <v>Yes</v>
      </c>
      <c r="F827" s="65" t="s">
        <v>1754</v>
      </c>
      <c r="G827" s="66"/>
      <c r="H827" s="67">
        <v>214194</v>
      </c>
      <c r="I827" s="68">
        <v>214194</v>
      </c>
      <c r="J827" s="69">
        <v>9.5987749423419883E-3</v>
      </c>
      <c r="K827" s="70">
        <v>2056</v>
      </c>
      <c r="L827" s="71">
        <v>9.5987749423419883E-3</v>
      </c>
      <c r="M827" s="72">
        <v>2056</v>
      </c>
    </row>
    <row r="828" spans="1:13" ht="15" thickTop="1" thickBot="1" x14ac:dyDescent="0.35">
      <c r="A828" s="61">
        <v>3000</v>
      </c>
      <c r="B828" s="62" t="s">
        <v>32</v>
      </c>
      <c r="C828" s="63">
        <v>576406</v>
      </c>
      <c r="D828" s="64" t="s">
        <v>689</v>
      </c>
      <c r="E828" s="51" t="str">
        <f>IF(VLOOKUP(A828,'חישוב בזב'!$H$2:$K$188,4,FALSE)=FALSE,"No","Yes")</f>
        <v>Yes</v>
      </c>
      <c r="F828" s="65" t="s">
        <v>1755</v>
      </c>
      <c r="G828" s="66"/>
      <c r="H828" s="67">
        <v>214194</v>
      </c>
      <c r="I828" s="68">
        <v>214194</v>
      </c>
      <c r="J828" s="69">
        <v>8.5576626796268797E-3</v>
      </c>
      <c r="K828" s="70">
        <v>1833</v>
      </c>
      <c r="L828" s="71">
        <v>8.5576626796268797E-3</v>
      </c>
      <c r="M828" s="72">
        <v>1832.9999999999998</v>
      </c>
    </row>
    <row r="829" spans="1:13" ht="15" thickTop="1" thickBot="1" x14ac:dyDescent="0.35">
      <c r="A829" s="61">
        <v>3000</v>
      </c>
      <c r="B829" s="62" t="s">
        <v>32</v>
      </c>
      <c r="C829" s="63">
        <v>576406</v>
      </c>
      <c r="D829" s="64" t="s">
        <v>562</v>
      </c>
      <c r="E829" s="51" t="str">
        <f>IF(VLOOKUP(A829,'חישוב בזב'!$H$2:$K$188,4,FALSE)=FALSE,"No","Yes")</f>
        <v>Yes</v>
      </c>
      <c r="F829" s="65" t="s">
        <v>1756</v>
      </c>
      <c r="G829" s="66"/>
      <c r="H829" s="67">
        <v>214194</v>
      </c>
      <c r="I829" s="68">
        <v>214194</v>
      </c>
      <c r="J829" s="69">
        <v>1.5453280670793767E-3</v>
      </c>
      <c r="K829" s="70">
        <v>331</v>
      </c>
      <c r="L829" s="71">
        <v>1.5453280670793767E-3</v>
      </c>
      <c r="M829" s="72">
        <v>331</v>
      </c>
    </row>
    <row r="830" spans="1:13" ht="15" thickTop="1" thickBot="1" x14ac:dyDescent="0.35">
      <c r="A830" s="61">
        <v>3000</v>
      </c>
      <c r="B830" s="62" t="s">
        <v>32</v>
      </c>
      <c r="C830" s="63">
        <v>576406</v>
      </c>
      <c r="D830" s="64" t="s">
        <v>585</v>
      </c>
      <c r="E830" s="51" t="str">
        <f>IF(VLOOKUP(A830,'חישוב בזב'!$H$2:$K$188,4,FALSE)=FALSE,"No","Yes")</f>
        <v>Yes</v>
      </c>
      <c r="F830" s="65" t="s">
        <v>1757</v>
      </c>
      <c r="G830" s="66"/>
      <c r="H830" s="67">
        <v>214194</v>
      </c>
      <c r="I830" s="68">
        <v>214194</v>
      </c>
      <c r="J830" s="69">
        <v>3.7349318841797623E-4</v>
      </c>
      <c r="K830" s="70">
        <v>80</v>
      </c>
      <c r="L830" s="71">
        <v>3.7349318841797623E-4</v>
      </c>
      <c r="M830" s="72">
        <v>80</v>
      </c>
    </row>
    <row r="831" spans="1:13" ht="15" hidden="1" thickTop="1" thickBot="1" x14ac:dyDescent="0.35">
      <c r="A831" s="61">
        <v>502</v>
      </c>
      <c r="B831" s="62" t="s">
        <v>1758</v>
      </c>
      <c r="C831" s="63">
        <v>9352</v>
      </c>
      <c r="D831" s="64" t="s">
        <v>1149</v>
      </c>
      <c r="E831" s="51" t="str">
        <f>IF(VLOOKUP(A831,'חישוב בזב'!$H$2:$K$188,4,FALSE)=FALSE,"No","Yes")</f>
        <v>No</v>
      </c>
      <c r="F831" s="65" t="s">
        <v>1759</v>
      </c>
      <c r="G831" s="66"/>
      <c r="H831" s="67">
        <v>8481</v>
      </c>
      <c r="I831" s="68">
        <v>8481</v>
      </c>
      <c r="J831" s="69">
        <v>0.40655583068034429</v>
      </c>
      <c r="K831" s="70">
        <v>3448</v>
      </c>
      <c r="L831" s="71">
        <v>0.40655583068034429</v>
      </c>
      <c r="M831" s="72">
        <v>3448</v>
      </c>
    </row>
    <row r="832" spans="1:13" ht="15" hidden="1" thickTop="1" thickBot="1" x14ac:dyDescent="0.35">
      <c r="A832" s="61">
        <v>502</v>
      </c>
      <c r="B832" s="62" t="s">
        <v>1758</v>
      </c>
      <c r="C832" s="63">
        <v>9352</v>
      </c>
      <c r="D832" s="64" t="s">
        <v>1760</v>
      </c>
      <c r="E832" s="51" t="str">
        <f>IF(VLOOKUP(A832,'חישוב בזב'!$H$2:$K$188,4,FALSE)=FALSE,"No","Yes")</f>
        <v>No</v>
      </c>
      <c r="F832" s="65" t="s">
        <v>1761</v>
      </c>
      <c r="G832" s="66"/>
      <c r="H832" s="67">
        <v>8481</v>
      </c>
      <c r="I832" s="68">
        <v>8481</v>
      </c>
      <c r="J832" s="69">
        <v>0.32720198089847896</v>
      </c>
      <c r="K832" s="70">
        <v>2775</v>
      </c>
      <c r="L832" s="71">
        <v>0.32720198089847896</v>
      </c>
      <c r="M832" s="72">
        <v>2775</v>
      </c>
    </row>
    <row r="833" spans="1:13" ht="15" hidden="1" thickTop="1" thickBot="1" x14ac:dyDescent="0.35">
      <c r="A833" s="61">
        <v>502</v>
      </c>
      <c r="B833" s="62" t="s">
        <v>1758</v>
      </c>
      <c r="C833" s="63">
        <v>9352</v>
      </c>
      <c r="D833" s="64" t="s">
        <v>711</v>
      </c>
      <c r="E833" s="51" t="str">
        <f>IF(VLOOKUP(A833,'חישוב בזב'!$H$2:$K$188,4,FALSE)=FALSE,"No","Yes")</f>
        <v>No</v>
      </c>
      <c r="F833" s="65" t="s">
        <v>1762</v>
      </c>
      <c r="G833" s="66"/>
      <c r="H833" s="67">
        <v>8481</v>
      </c>
      <c r="I833" s="68">
        <v>8481</v>
      </c>
      <c r="J833" s="69">
        <v>0.16990920881971466</v>
      </c>
      <c r="K833" s="70">
        <v>1441</v>
      </c>
      <c r="L833" s="71">
        <v>0.16990920881971466</v>
      </c>
      <c r="M833" s="72">
        <v>1441</v>
      </c>
    </row>
    <row r="834" spans="1:13" ht="15" hidden="1" thickTop="1" thickBot="1" x14ac:dyDescent="0.35">
      <c r="A834" s="61">
        <v>502</v>
      </c>
      <c r="B834" s="62" t="s">
        <v>1758</v>
      </c>
      <c r="C834" s="63">
        <v>9352</v>
      </c>
      <c r="D834" s="64" t="s">
        <v>1763</v>
      </c>
      <c r="E834" s="51" t="str">
        <f>IF(VLOOKUP(A834,'חישוב בזב'!$H$2:$K$188,4,FALSE)=FALSE,"No","Yes")</f>
        <v>No</v>
      </c>
      <c r="F834" s="65" t="s">
        <v>1764</v>
      </c>
      <c r="G834" s="66"/>
      <c r="H834" s="67">
        <v>8481</v>
      </c>
      <c r="I834" s="68">
        <v>8481</v>
      </c>
      <c r="J834" s="69">
        <v>9.5035962740242896E-2</v>
      </c>
      <c r="K834" s="70">
        <v>806</v>
      </c>
      <c r="L834" s="71">
        <v>9.5035962740242896E-2</v>
      </c>
      <c r="M834" s="72">
        <v>806</v>
      </c>
    </row>
    <row r="835" spans="1:13" ht="15" hidden="1" thickTop="1" thickBot="1" x14ac:dyDescent="0.35">
      <c r="A835" s="61">
        <v>502</v>
      </c>
      <c r="B835" s="62" t="s">
        <v>1758</v>
      </c>
      <c r="C835" s="63">
        <v>9352</v>
      </c>
      <c r="D835" s="64" t="s">
        <v>743</v>
      </c>
      <c r="E835" s="51" t="str">
        <f>IF(VLOOKUP(A835,'חישוב בזב'!$H$2:$K$188,4,FALSE)=FALSE,"No","Yes")</f>
        <v>No</v>
      </c>
      <c r="F835" s="65" t="s">
        <v>1765</v>
      </c>
      <c r="G835" s="66" t="s">
        <v>1766</v>
      </c>
      <c r="H835" s="67">
        <v>8481</v>
      </c>
      <c r="I835" s="68">
        <v>8481</v>
      </c>
      <c r="J835" s="69">
        <v>1.1791062374719961E-3</v>
      </c>
      <c r="K835" s="70">
        <v>10</v>
      </c>
      <c r="L835" s="71">
        <v>1.1791062374719961E-3</v>
      </c>
      <c r="M835" s="72">
        <v>10</v>
      </c>
    </row>
    <row r="836" spans="1:13" ht="15" hidden="1" thickTop="1" thickBot="1" x14ac:dyDescent="0.35">
      <c r="A836" s="61">
        <v>502</v>
      </c>
      <c r="B836" s="62" t="s">
        <v>1758</v>
      </c>
      <c r="C836" s="63">
        <v>9352</v>
      </c>
      <c r="D836" s="64" t="s">
        <v>1767</v>
      </c>
      <c r="E836" s="51" t="str">
        <f>IF(VLOOKUP(A836,'חישוב בזב'!$H$2:$K$188,4,FALSE)=FALSE,"No","Yes")</f>
        <v>No</v>
      </c>
      <c r="F836" s="65" t="s">
        <v>1768</v>
      </c>
      <c r="G836" s="66" t="s">
        <v>1769</v>
      </c>
      <c r="H836" s="67">
        <v>8481</v>
      </c>
      <c r="I836" s="68">
        <v>8481</v>
      </c>
      <c r="J836" s="69">
        <v>1.1791062374719962E-4</v>
      </c>
      <c r="K836" s="70">
        <v>1</v>
      </c>
      <c r="L836" s="71">
        <v>1.1791062374719962E-4</v>
      </c>
      <c r="M836" s="72">
        <v>1</v>
      </c>
    </row>
    <row r="837" spans="1:13" ht="15" hidden="1" thickTop="1" thickBot="1" x14ac:dyDescent="0.35">
      <c r="A837" s="61">
        <v>502</v>
      </c>
      <c r="B837" s="62" t="s">
        <v>1758</v>
      </c>
      <c r="C837" s="63">
        <v>9352</v>
      </c>
      <c r="D837" s="64" t="s">
        <v>516</v>
      </c>
      <c r="E837" s="51" t="str">
        <f>IF(VLOOKUP(A837,'חישוב בזב'!$H$2:$K$188,4,FALSE)=FALSE,"No","Yes")</f>
        <v>No</v>
      </c>
      <c r="F837" s="65" t="s">
        <v>1770</v>
      </c>
      <c r="G837" s="66"/>
      <c r="H837" s="67">
        <v>8481</v>
      </c>
      <c r="I837" s="68">
        <v>8481</v>
      </c>
      <c r="J837" s="69">
        <v>0</v>
      </c>
      <c r="K837" s="70">
        <v>0</v>
      </c>
      <c r="L837" s="71">
        <v>0</v>
      </c>
      <c r="M837" s="72">
        <v>0</v>
      </c>
    </row>
    <row r="838" spans="1:13" ht="15" hidden="1" thickTop="1" thickBot="1" x14ac:dyDescent="0.35">
      <c r="A838" s="61">
        <v>502</v>
      </c>
      <c r="B838" s="62" t="s">
        <v>1758</v>
      </c>
      <c r="C838" s="63">
        <v>9352</v>
      </c>
      <c r="D838" s="64" t="s">
        <v>1771</v>
      </c>
      <c r="E838" s="51" t="str">
        <f>IF(VLOOKUP(A838,'חישוב בזב'!$H$2:$K$188,4,FALSE)=FALSE,"No","Yes")</f>
        <v>No</v>
      </c>
      <c r="F838" s="65" t="s">
        <v>1772</v>
      </c>
      <c r="G838" s="66" t="s">
        <v>1773</v>
      </c>
      <c r="H838" s="67">
        <v>8481</v>
      </c>
      <c r="I838" s="68">
        <v>8481</v>
      </c>
      <c r="J838" s="69">
        <v>0</v>
      </c>
      <c r="K838" s="70">
        <v>0</v>
      </c>
      <c r="L838" s="71">
        <v>0</v>
      </c>
      <c r="M838" s="72">
        <v>0</v>
      </c>
    </row>
    <row r="839" spans="1:13" ht="15" hidden="1" thickTop="1" thickBot="1" x14ac:dyDescent="0.35">
      <c r="A839" s="61">
        <v>504</v>
      </c>
      <c r="B839" s="62" t="s">
        <v>1774</v>
      </c>
      <c r="C839" s="63">
        <v>6972</v>
      </c>
      <c r="D839" s="64" t="s">
        <v>525</v>
      </c>
      <c r="E839" s="51" t="str">
        <f>IF(VLOOKUP(A839,'חישוב בזב'!$H$2:$K$188,4,FALSE)=FALSE,"No","Yes")</f>
        <v>No</v>
      </c>
      <c r="F839" s="65" t="s">
        <v>874</v>
      </c>
      <c r="G839" s="66"/>
      <c r="H839" s="67">
        <v>6257</v>
      </c>
      <c r="I839" s="68">
        <v>6257</v>
      </c>
      <c r="J839" s="69">
        <v>0.23829311171487932</v>
      </c>
      <c r="K839" s="70">
        <v>1491</v>
      </c>
      <c r="L839" s="71">
        <v>0.23829311171487932</v>
      </c>
      <c r="M839" s="72">
        <v>1491</v>
      </c>
    </row>
    <row r="840" spans="1:13" ht="15" hidden="1" thickTop="1" thickBot="1" x14ac:dyDescent="0.35">
      <c r="A840" s="61">
        <v>504</v>
      </c>
      <c r="B840" s="62" t="s">
        <v>1774</v>
      </c>
      <c r="C840" s="63">
        <v>6972</v>
      </c>
      <c r="D840" s="64" t="s">
        <v>498</v>
      </c>
      <c r="E840" s="51" t="str">
        <f>IF(VLOOKUP(A840,'חישוב בזב'!$H$2:$K$188,4,FALSE)=FALSE,"No","Yes")</f>
        <v>No</v>
      </c>
      <c r="F840" s="65" t="s">
        <v>1775</v>
      </c>
      <c r="G840" s="66"/>
      <c r="H840" s="67">
        <v>6257</v>
      </c>
      <c r="I840" s="68">
        <v>6257</v>
      </c>
      <c r="J840" s="69">
        <v>0.18491289755473869</v>
      </c>
      <c r="K840" s="70">
        <v>1157</v>
      </c>
      <c r="L840" s="71">
        <v>0.18491289755473869</v>
      </c>
      <c r="M840" s="72">
        <v>1157</v>
      </c>
    </row>
    <row r="841" spans="1:13" ht="15" hidden="1" thickTop="1" thickBot="1" x14ac:dyDescent="0.35">
      <c r="A841" s="61">
        <v>504</v>
      </c>
      <c r="B841" s="62" t="s">
        <v>1774</v>
      </c>
      <c r="C841" s="63">
        <v>6972</v>
      </c>
      <c r="D841" s="64" t="s">
        <v>1776</v>
      </c>
      <c r="E841" s="51" t="str">
        <f>IF(VLOOKUP(A841,'חישוב בזב'!$H$2:$K$188,4,FALSE)=FALSE,"No","Yes")</f>
        <v>No</v>
      </c>
      <c r="F841" s="65" t="s">
        <v>1777</v>
      </c>
      <c r="G841" s="66"/>
      <c r="H841" s="67">
        <v>6257</v>
      </c>
      <c r="I841" s="68">
        <v>6257</v>
      </c>
      <c r="J841" s="69">
        <v>0.12114431836343295</v>
      </c>
      <c r="K841" s="70">
        <v>758</v>
      </c>
      <c r="L841" s="71">
        <v>0.12114431836343295</v>
      </c>
      <c r="M841" s="72">
        <v>758</v>
      </c>
    </row>
    <row r="842" spans="1:13" ht="15" hidden="1" thickTop="1" thickBot="1" x14ac:dyDescent="0.35">
      <c r="A842" s="61">
        <v>504</v>
      </c>
      <c r="B842" s="62" t="s">
        <v>1774</v>
      </c>
      <c r="C842" s="63">
        <v>6972</v>
      </c>
      <c r="D842" s="64" t="s">
        <v>583</v>
      </c>
      <c r="E842" s="51" t="str">
        <f>IF(VLOOKUP(A842,'חישוב בזב'!$H$2:$K$188,4,FALSE)=FALSE,"No","Yes")</f>
        <v>No</v>
      </c>
      <c r="F842" s="65" t="s">
        <v>1031</v>
      </c>
      <c r="G842" s="66"/>
      <c r="H842" s="67">
        <v>6257</v>
      </c>
      <c r="I842" s="68">
        <v>6257</v>
      </c>
      <c r="J842" s="69">
        <v>0.11906664535719994</v>
      </c>
      <c r="K842" s="70">
        <v>745</v>
      </c>
      <c r="L842" s="71">
        <v>0.11906664535719994</v>
      </c>
      <c r="M842" s="72">
        <v>745</v>
      </c>
    </row>
    <row r="843" spans="1:13" ht="15" hidden="1" thickTop="1" thickBot="1" x14ac:dyDescent="0.35">
      <c r="A843" s="61">
        <v>504</v>
      </c>
      <c r="B843" s="62" t="s">
        <v>1774</v>
      </c>
      <c r="C843" s="63">
        <v>6972</v>
      </c>
      <c r="D843" s="64" t="s">
        <v>679</v>
      </c>
      <c r="E843" s="51" t="str">
        <f>IF(VLOOKUP(A843,'חישוב בזב'!$H$2:$K$188,4,FALSE)=FALSE,"No","Yes")</f>
        <v>No</v>
      </c>
      <c r="F843" s="65" t="s">
        <v>1778</v>
      </c>
      <c r="G843" s="66"/>
      <c r="H843" s="67">
        <v>6257</v>
      </c>
      <c r="I843" s="68">
        <v>6257</v>
      </c>
      <c r="J843" s="69">
        <v>0.11251398433754195</v>
      </c>
      <c r="K843" s="70">
        <v>704</v>
      </c>
      <c r="L843" s="71">
        <v>0.11251398433754195</v>
      </c>
      <c r="M843" s="72">
        <v>704</v>
      </c>
    </row>
    <row r="844" spans="1:13" ht="15" hidden="1" thickTop="1" thickBot="1" x14ac:dyDescent="0.35">
      <c r="A844" s="61">
        <v>504</v>
      </c>
      <c r="B844" s="62" t="s">
        <v>1774</v>
      </c>
      <c r="C844" s="63">
        <v>6972</v>
      </c>
      <c r="D844" s="64" t="s">
        <v>506</v>
      </c>
      <c r="E844" s="51" t="str">
        <f>IF(VLOOKUP(A844,'חישוב בזב'!$H$2:$K$188,4,FALSE)=FALSE,"No","Yes")</f>
        <v>No</v>
      </c>
      <c r="F844" s="65" t="s">
        <v>1779</v>
      </c>
      <c r="G844" s="66"/>
      <c r="H844" s="67">
        <v>6257</v>
      </c>
      <c r="I844" s="68">
        <v>6257</v>
      </c>
      <c r="J844" s="69">
        <v>0.10851845932555537</v>
      </c>
      <c r="K844" s="70">
        <v>679</v>
      </c>
      <c r="L844" s="71">
        <v>0.10851845932555537</v>
      </c>
      <c r="M844" s="72">
        <v>679</v>
      </c>
    </row>
    <row r="845" spans="1:13" ht="15" hidden="1" thickTop="1" thickBot="1" x14ac:dyDescent="0.35">
      <c r="A845" s="61">
        <v>504</v>
      </c>
      <c r="B845" s="62" t="s">
        <v>1774</v>
      </c>
      <c r="C845" s="63">
        <v>6972</v>
      </c>
      <c r="D845" s="64" t="s">
        <v>503</v>
      </c>
      <c r="E845" s="51" t="str">
        <f>IF(VLOOKUP(A845,'חישוב בזב'!$H$2:$K$188,4,FALSE)=FALSE,"No","Yes")</f>
        <v>No</v>
      </c>
      <c r="F845" s="65" t="s">
        <v>1780</v>
      </c>
      <c r="G845" s="66"/>
      <c r="H845" s="67">
        <v>6257</v>
      </c>
      <c r="I845" s="68">
        <v>6257</v>
      </c>
      <c r="J845" s="69">
        <v>5.8814128176442382E-2</v>
      </c>
      <c r="K845" s="70">
        <v>368</v>
      </c>
      <c r="L845" s="71">
        <v>5.8814128176442382E-2</v>
      </c>
      <c r="M845" s="72">
        <v>368</v>
      </c>
    </row>
    <row r="846" spans="1:13" ht="15" hidden="1" thickTop="1" thickBot="1" x14ac:dyDescent="0.35">
      <c r="A846" s="61">
        <v>504</v>
      </c>
      <c r="B846" s="62" t="s">
        <v>1774</v>
      </c>
      <c r="C846" s="63">
        <v>6972</v>
      </c>
      <c r="D846" s="64" t="s">
        <v>533</v>
      </c>
      <c r="E846" s="51" t="str">
        <f>IF(VLOOKUP(A846,'חישוב בזב'!$H$2:$K$188,4,FALSE)=FALSE,"No","Yes")</f>
        <v>No</v>
      </c>
      <c r="F846" s="65" t="s">
        <v>1781</v>
      </c>
      <c r="G846" s="66"/>
      <c r="H846" s="67">
        <v>6257</v>
      </c>
      <c r="I846" s="68">
        <v>6257</v>
      </c>
      <c r="J846" s="69">
        <v>5.6256992168770975E-2</v>
      </c>
      <c r="K846" s="70">
        <v>352</v>
      </c>
      <c r="L846" s="71">
        <v>5.6256992168770975E-2</v>
      </c>
      <c r="M846" s="72">
        <v>352</v>
      </c>
    </row>
    <row r="847" spans="1:13" ht="15" hidden="1" thickTop="1" thickBot="1" x14ac:dyDescent="0.35">
      <c r="A847" s="61">
        <v>504</v>
      </c>
      <c r="B847" s="62" t="s">
        <v>1774</v>
      </c>
      <c r="C847" s="63">
        <v>6972</v>
      </c>
      <c r="D847" s="64" t="s">
        <v>794</v>
      </c>
      <c r="E847" s="51" t="str">
        <f>IF(VLOOKUP(A847,'חישוב בזב'!$H$2:$K$188,4,FALSE)=FALSE,"No","Yes")</f>
        <v>No</v>
      </c>
      <c r="F847" s="65" t="s">
        <v>1782</v>
      </c>
      <c r="G847" s="66" t="s">
        <v>1783</v>
      </c>
      <c r="H847" s="67">
        <v>6257</v>
      </c>
      <c r="I847" s="68">
        <v>6257</v>
      </c>
      <c r="J847" s="69">
        <v>4.7946300143838903E-4</v>
      </c>
      <c r="K847" s="70">
        <v>3</v>
      </c>
      <c r="L847" s="71">
        <v>4.7946300143838903E-4</v>
      </c>
      <c r="M847" s="72">
        <v>3</v>
      </c>
    </row>
    <row r="848" spans="1:13" ht="15" hidden="1" thickTop="1" thickBot="1" x14ac:dyDescent="0.35">
      <c r="A848" s="61">
        <v>504</v>
      </c>
      <c r="B848" s="62" t="s">
        <v>1774</v>
      </c>
      <c r="C848" s="63">
        <v>6972</v>
      </c>
      <c r="D848" s="64" t="s">
        <v>562</v>
      </c>
      <c r="E848" s="51" t="str">
        <f>IF(VLOOKUP(A848,'חישוב בזב'!$H$2:$K$188,4,FALSE)=FALSE,"No","Yes")</f>
        <v>No</v>
      </c>
      <c r="F848" s="65" t="s">
        <v>1784</v>
      </c>
      <c r="G848" s="66" t="s">
        <v>1785</v>
      </c>
      <c r="H848" s="67">
        <v>6257</v>
      </c>
      <c r="I848" s="68">
        <v>6257</v>
      </c>
      <c r="J848" s="69">
        <v>0</v>
      </c>
      <c r="K848" s="70">
        <v>0</v>
      </c>
      <c r="L848" s="71">
        <v>0</v>
      </c>
      <c r="M848" s="72">
        <v>0</v>
      </c>
    </row>
    <row r="849" spans="1:13" ht="15" hidden="1" thickTop="1" thickBot="1" x14ac:dyDescent="0.35">
      <c r="A849" s="61">
        <v>504</v>
      </c>
      <c r="B849" s="62" t="s">
        <v>1774</v>
      </c>
      <c r="C849" s="63">
        <v>6972</v>
      </c>
      <c r="D849" s="64" t="s">
        <v>501</v>
      </c>
      <c r="E849" s="51" t="str">
        <f>IF(VLOOKUP(A849,'חישוב בזב'!$H$2:$K$188,4,FALSE)=FALSE,"No","Yes")</f>
        <v>No</v>
      </c>
      <c r="F849" s="65" t="s">
        <v>1786</v>
      </c>
      <c r="G849" s="66" t="s">
        <v>1787</v>
      </c>
      <c r="H849" s="67">
        <v>6257</v>
      </c>
      <c r="I849" s="68">
        <v>6257</v>
      </c>
      <c r="J849" s="69">
        <v>0</v>
      </c>
      <c r="K849" s="70">
        <v>0</v>
      </c>
      <c r="L849" s="71">
        <v>0</v>
      </c>
      <c r="M849" s="72">
        <v>0</v>
      </c>
    </row>
    <row r="850" spans="1:13" ht="15" hidden="1" thickTop="1" thickBot="1" x14ac:dyDescent="0.35">
      <c r="A850" s="61">
        <v>505</v>
      </c>
      <c r="B850" s="62" t="s">
        <v>1788</v>
      </c>
      <c r="C850" s="63">
        <v>2237</v>
      </c>
      <c r="D850" s="64" t="s">
        <v>506</v>
      </c>
      <c r="E850" s="51" t="str">
        <f>IF(VLOOKUP(A850,'חישוב בזב'!$H$2:$K$188,4,FALSE)=FALSE,"No","Yes")</f>
        <v>No</v>
      </c>
      <c r="F850" s="65" t="s">
        <v>1789</v>
      </c>
      <c r="G850" s="66"/>
      <c r="H850" s="67">
        <v>1887</v>
      </c>
      <c r="I850" s="68">
        <v>1887</v>
      </c>
      <c r="J850" s="69">
        <v>0.24006359300476948</v>
      </c>
      <c r="K850" s="70">
        <v>453</v>
      </c>
      <c r="L850" s="71">
        <v>0.24006359300476948</v>
      </c>
      <c r="M850" s="72">
        <v>453</v>
      </c>
    </row>
    <row r="851" spans="1:13" ht="15" hidden="1" thickTop="1" thickBot="1" x14ac:dyDescent="0.35">
      <c r="A851" s="61">
        <v>505</v>
      </c>
      <c r="B851" s="62" t="s">
        <v>1788</v>
      </c>
      <c r="C851" s="63">
        <v>2237</v>
      </c>
      <c r="D851" s="64" t="s">
        <v>562</v>
      </c>
      <c r="E851" s="51" t="str">
        <f>IF(VLOOKUP(A851,'חישוב בזב'!$H$2:$K$188,4,FALSE)=FALSE,"No","Yes")</f>
        <v>No</v>
      </c>
      <c r="F851" s="65" t="s">
        <v>1790</v>
      </c>
      <c r="G851" s="66"/>
      <c r="H851" s="67">
        <v>1887</v>
      </c>
      <c r="I851" s="68">
        <v>1887</v>
      </c>
      <c r="J851" s="69">
        <v>0.17329093799682035</v>
      </c>
      <c r="K851" s="70">
        <v>327</v>
      </c>
      <c r="L851" s="71">
        <v>0.17329093799682035</v>
      </c>
      <c r="M851" s="72">
        <v>327</v>
      </c>
    </row>
    <row r="852" spans="1:13" ht="15" hidden="1" thickTop="1" thickBot="1" x14ac:dyDescent="0.35">
      <c r="A852" s="61">
        <v>505</v>
      </c>
      <c r="B852" s="62" t="s">
        <v>1788</v>
      </c>
      <c r="C852" s="63">
        <v>2237</v>
      </c>
      <c r="D852" s="64" t="s">
        <v>501</v>
      </c>
      <c r="E852" s="51" t="str">
        <f>IF(VLOOKUP(A852,'חישוב בזב'!$H$2:$K$188,4,FALSE)=FALSE,"No","Yes")</f>
        <v>No</v>
      </c>
      <c r="F852" s="65" t="s">
        <v>1791</v>
      </c>
      <c r="G852" s="66"/>
      <c r="H852" s="67">
        <v>1887</v>
      </c>
      <c r="I852" s="68">
        <v>1887</v>
      </c>
      <c r="J852" s="69">
        <v>0.13460519342872285</v>
      </c>
      <c r="K852" s="70">
        <v>254</v>
      </c>
      <c r="L852" s="71">
        <v>0.13460519342872285</v>
      </c>
      <c r="M852" s="72">
        <v>254</v>
      </c>
    </row>
    <row r="853" spans="1:13" ht="15" hidden="1" thickTop="1" thickBot="1" x14ac:dyDescent="0.35">
      <c r="A853" s="61">
        <v>505</v>
      </c>
      <c r="B853" s="62" t="s">
        <v>1788</v>
      </c>
      <c r="C853" s="63">
        <v>2237</v>
      </c>
      <c r="D853" s="64" t="s">
        <v>533</v>
      </c>
      <c r="E853" s="51" t="str">
        <f>IF(VLOOKUP(A853,'חישוב בזב'!$H$2:$K$188,4,FALSE)=FALSE,"No","Yes")</f>
        <v>No</v>
      </c>
      <c r="F853" s="65" t="s">
        <v>1031</v>
      </c>
      <c r="G853" s="66"/>
      <c r="H853" s="67">
        <v>1887</v>
      </c>
      <c r="I853" s="68">
        <v>1887</v>
      </c>
      <c r="J853" s="69">
        <v>0.11340752517223106</v>
      </c>
      <c r="K853" s="70">
        <v>214</v>
      </c>
      <c r="L853" s="71">
        <v>0.11340752517223106</v>
      </c>
      <c r="M853" s="72">
        <v>214</v>
      </c>
    </row>
    <row r="854" spans="1:13" ht="15" hidden="1" thickTop="1" thickBot="1" x14ac:dyDescent="0.35">
      <c r="A854" s="61">
        <v>505</v>
      </c>
      <c r="B854" s="62" t="s">
        <v>1788</v>
      </c>
      <c r="C854" s="63">
        <v>2237</v>
      </c>
      <c r="D854" s="64" t="s">
        <v>679</v>
      </c>
      <c r="E854" s="51" t="str">
        <f>IF(VLOOKUP(A854,'חישוב בזב'!$H$2:$K$188,4,FALSE)=FALSE,"No","Yes")</f>
        <v>No</v>
      </c>
      <c r="F854" s="65" t="s">
        <v>1792</v>
      </c>
      <c r="G854" s="66"/>
      <c r="H854" s="67">
        <v>1887</v>
      </c>
      <c r="I854" s="68">
        <v>1887</v>
      </c>
      <c r="J854" s="69">
        <v>0.10651828298887123</v>
      </c>
      <c r="K854" s="70">
        <v>201</v>
      </c>
      <c r="L854" s="71">
        <v>0.10651828298887123</v>
      </c>
      <c r="M854" s="72">
        <v>201</v>
      </c>
    </row>
    <row r="855" spans="1:13" ht="15" hidden="1" thickTop="1" thickBot="1" x14ac:dyDescent="0.35">
      <c r="A855" s="61">
        <v>505</v>
      </c>
      <c r="B855" s="62" t="s">
        <v>1788</v>
      </c>
      <c r="C855" s="63">
        <v>2237</v>
      </c>
      <c r="D855" s="64" t="s">
        <v>622</v>
      </c>
      <c r="E855" s="51" t="str">
        <f>IF(VLOOKUP(A855,'חישוב בזב'!$H$2:$K$188,4,FALSE)=FALSE,"No","Yes")</f>
        <v>No</v>
      </c>
      <c r="F855" s="65" t="s">
        <v>1793</v>
      </c>
      <c r="G855" s="66"/>
      <c r="H855" s="67">
        <v>1887</v>
      </c>
      <c r="I855" s="68">
        <v>1887</v>
      </c>
      <c r="J855" s="69">
        <v>0.10174880763116058</v>
      </c>
      <c r="K855" s="70">
        <v>192</v>
      </c>
      <c r="L855" s="71">
        <v>0.10174880763116058</v>
      </c>
      <c r="M855" s="72">
        <v>192</v>
      </c>
    </row>
    <row r="856" spans="1:13" ht="15" hidden="1" thickTop="1" thickBot="1" x14ac:dyDescent="0.35">
      <c r="A856" s="61">
        <v>505</v>
      </c>
      <c r="B856" s="62" t="s">
        <v>1788</v>
      </c>
      <c r="C856" s="63">
        <v>2237</v>
      </c>
      <c r="D856" s="64" t="s">
        <v>525</v>
      </c>
      <c r="E856" s="51" t="str">
        <f>IF(VLOOKUP(A856,'חישוב בזב'!$H$2:$K$188,4,FALSE)=FALSE,"No","Yes")</f>
        <v>No</v>
      </c>
      <c r="F856" s="65" t="s">
        <v>1573</v>
      </c>
      <c r="G856" s="66"/>
      <c r="H856" s="67">
        <v>1887</v>
      </c>
      <c r="I856" s="68">
        <v>1887</v>
      </c>
      <c r="J856" s="69">
        <v>9.0090090090090086E-2</v>
      </c>
      <c r="K856" s="70">
        <v>170</v>
      </c>
      <c r="L856" s="71">
        <v>9.0090090090090086E-2</v>
      </c>
      <c r="M856" s="72">
        <v>170</v>
      </c>
    </row>
    <row r="857" spans="1:13" ht="15" hidden="1" thickTop="1" thickBot="1" x14ac:dyDescent="0.35">
      <c r="A857" s="61">
        <v>505</v>
      </c>
      <c r="B857" s="62" t="s">
        <v>1788</v>
      </c>
      <c r="C857" s="63">
        <v>2237</v>
      </c>
      <c r="D857" s="64" t="s">
        <v>1794</v>
      </c>
      <c r="E857" s="51" t="str">
        <f>IF(VLOOKUP(A857,'חישוב בזב'!$H$2:$K$188,4,FALSE)=FALSE,"No","Yes")</f>
        <v>No</v>
      </c>
      <c r="F857" s="65" t="s">
        <v>1264</v>
      </c>
      <c r="G857" s="66"/>
      <c r="H857" s="67">
        <v>1887</v>
      </c>
      <c r="I857" s="68">
        <v>1887</v>
      </c>
      <c r="J857" s="69">
        <v>4.0275569687334395E-2</v>
      </c>
      <c r="K857" s="70">
        <v>76</v>
      </c>
      <c r="L857" s="71">
        <v>4.0275569687334395E-2</v>
      </c>
      <c r="M857" s="72">
        <v>76</v>
      </c>
    </row>
    <row r="858" spans="1:13" ht="15" hidden="1" thickTop="1" thickBot="1" x14ac:dyDescent="0.35">
      <c r="A858" s="61">
        <v>505</v>
      </c>
      <c r="B858" s="62" t="s">
        <v>1788</v>
      </c>
      <c r="C858" s="63">
        <v>2237</v>
      </c>
      <c r="D858" s="64" t="s">
        <v>498</v>
      </c>
      <c r="E858" s="51" t="str">
        <f>IF(VLOOKUP(A858,'חישוב בזב'!$H$2:$K$188,4,FALSE)=FALSE,"No","Yes")</f>
        <v>No</v>
      </c>
      <c r="F858" s="65" t="s">
        <v>1073</v>
      </c>
      <c r="G858" s="66" t="s">
        <v>1795</v>
      </c>
      <c r="H858" s="67">
        <v>1887</v>
      </c>
      <c r="I858" s="68">
        <v>1887</v>
      </c>
      <c r="J858" s="69">
        <v>0</v>
      </c>
      <c r="K858" s="70"/>
      <c r="L858" s="71">
        <v>0</v>
      </c>
      <c r="M858" s="72">
        <v>0</v>
      </c>
    </row>
    <row r="859" spans="1:13" ht="15" hidden="1" thickTop="1" thickBot="1" x14ac:dyDescent="0.35">
      <c r="A859" s="61">
        <v>505</v>
      </c>
      <c r="B859" s="62" t="s">
        <v>1788</v>
      </c>
      <c r="C859" s="63">
        <v>2237</v>
      </c>
      <c r="D859" s="64" t="s">
        <v>681</v>
      </c>
      <c r="E859" s="51" t="str">
        <f>IF(VLOOKUP(A859,'חישוב בזב'!$H$2:$K$188,4,FALSE)=FALSE,"No","Yes")</f>
        <v>No</v>
      </c>
      <c r="F859" s="65" t="s">
        <v>1796</v>
      </c>
      <c r="G859" s="66" t="s">
        <v>1797</v>
      </c>
      <c r="H859" s="67">
        <v>1887</v>
      </c>
      <c r="I859" s="68">
        <v>1887</v>
      </c>
      <c r="J859" s="69">
        <v>0</v>
      </c>
      <c r="K859" s="70"/>
      <c r="L859" s="71">
        <v>0</v>
      </c>
      <c r="M859" s="72">
        <v>0</v>
      </c>
    </row>
    <row r="860" spans="1:13" ht="15" hidden="1" thickTop="1" thickBot="1" x14ac:dyDescent="0.35">
      <c r="A860" s="61">
        <v>505</v>
      </c>
      <c r="B860" s="62" t="s">
        <v>1788</v>
      </c>
      <c r="C860" s="63">
        <v>2237</v>
      </c>
      <c r="D860" s="64" t="s">
        <v>823</v>
      </c>
      <c r="E860" s="51" t="str">
        <f>IF(VLOOKUP(A860,'חישוב בזב'!$H$2:$K$188,4,FALSE)=FALSE,"No","Yes")</f>
        <v>No</v>
      </c>
      <c r="F860" s="65" t="s">
        <v>865</v>
      </c>
      <c r="G860" s="66" t="s">
        <v>1798</v>
      </c>
      <c r="H860" s="67">
        <v>1887</v>
      </c>
      <c r="I860" s="68">
        <v>1887</v>
      </c>
      <c r="J860" s="69">
        <v>0</v>
      </c>
      <c r="K860" s="70"/>
      <c r="L860" s="71">
        <v>0</v>
      </c>
      <c r="M860" s="72">
        <v>0</v>
      </c>
    </row>
    <row r="861" spans="1:13" ht="15" hidden="1" thickTop="1" thickBot="1" x14ac:dyDescent="0.35">
      <c r="A861" s="61">
        <v>505</v>
      </c>
      <c r="B861" s="62" t="s">
        <v>1788</v>
      </c>
      <c r="C861" s="63">
        <v>2237</v>
      </c>
      <c r="D861" s="64" t="s">
        <v>579</v>
      </c>
      <c r="E861" s="51" t="str">
        <f>IF(VLOOKUP(A861,'חישוב בזב'!$H$2:$K$188,4,FALSE)=FALSE,"No","Yes")</f>
        <v>No</v>
      </c>
      <c r="F861" s="65" t="s">
        <v>1118</v>
      </c>
      <c r="G861" s="66" t="s">
        <v>1799</v>
      </c>
      <c r="H861" s="67">
        <v>1887</v>
      </c>
      <c r="I861" s="68">
        <v>1887</v>
      </c>
      <c r="J861" s="69">
        <v>0</v>
      </c>
      <c r="K861" s="70"/>
      <c r="L861" s="71">
        <v>0</v>
      </c>
      <c r="M861" s="72">
        <v>0</v>
      </c>
    </row>
    <row r="862" spans="1:13" ht="15" hidden="1" thickTop="1" thickBot="1" x14ac:dyDescent="0.35">
      <c r="A862" s="61">
        <v>505</v>
      </c>
      <c r="B862" s="62" t="s">
        <v>1788</v>
      </c>
      <c r="C862" s="63">
        <v>2237</v>
      </c>
      <c r="D862" s="64" t="s">
        <v>1800</v>
      </c>
      <c r="E862" s="51" t="str">
        <f>IF(VLOOKUP(A862,'חישוב בזב'!$H$2:$K$188,4,FALSE)=FALSE,"No","Yes")</f>
        <v>No</v>
      </c>
      <c r="F862" s="65" t="s">
        <v>1801</v>
      </c>
      <c r="G862" s="66" t="s">
        <v>1802</v>
      </c>
      <c r="H862" s="67">
        <v>1887</v>
      </c>
      <c r="I862" s="68">
        <v>1887</v>
      </c>
      <c r="J862" s="69">
        <v>0</v>
      </c>
      <c r="K862" s="70"/>
      <c r="L862" s="71">
        <v>0</v>
      </c>
      <c r="M862" s="72">
        <v>0</v>
      </c>
    </row>
    <row r="863" spans="1:13" ht="15" hidden="1" thickTop="1" thickBot="1" x14ac:dyDescent="0.35">
      <c r="A863" s="61">
        <v>505</v>
      </c>
      <c r="B863" s="62" t="s">
        <v>1788</v>
      </c>
      <c r="C863" s="63">
        <v>2237</v>
      </c>
      <c r="D863" s="64" t="s">
        <v>583</v>
      </c>
      <c r="E863" s="51" t="str">
        <f>IF(VLOOKUP(A863,'חישוב בזב'!$H$2:$K$188,4,FALSE)=FALSE,"No","Yes")</f>
        <v>No</v>
      </c>
      <c r="F863" s="65" t="s">
        <v>1803</v>
      </c>
      <c r="G863" s="66" t="s">
        <v>1804</v>
      </c>
      <c r="H863" s="67">
        <v>1887</v>
      </c>
      <c r="I863" s="68">
        <v>1887</v>
      </c>
      <c r="J863" s="69">
        <v>0</v>
      </c>
      <c r="K863" s="70"/>
      <c r="L863" s="71">
        <v>0</v>
      </c>
      <c r="M863" s="72">
        <v>0</v>
      </c>
    </row>
    <row r="864" spans="1:13" ht="15" hidden="1" thickTop="1" thickBot="1" x14ac:dyDescent="0.35">
      <c r="A864" s="61">
        <v>1224</v>
      </c>
      <c r="B864" s="62" t="s">
        <v>1805</v>
      </c>
      <c r="C864" s="63">
        <v>7986</v>
      </c>
      <c r="D864" s="64" t="s">
        <v>1806</v>
      </c>
      <c r="E864" s="51" t="str">
        <f>IF(VLOOKUP(A864,'חישוב בזב'!$H$2:$K$188,4,FALSE)=FALSE,"No","Yes")</f>
        <v>No</v>
      </c>
      <c r="F864" s="65" t="s">
        <v>1807</v>
      </c>
      <c r="G864" s="66" t="s">
        <v>1808</v>
      </c>
      <c r="H864" s="67">
        <v>4947</v>
      </c>
      <c r="I864" s="68">
        <v>4947</v>
      </c>
      <c r="J864" s="69">
        <v>0.62987669294521931</v>
      </c>
      <c r="K864" s="70">
        <v>3116</v>
      </c>
      <c r="L864" s="71">
        <v>0.62987669294521931</v>
      </c>
      <c r="M864" s="72">
        <v>3116</v>
      </c>
    </row>
    <row r="865" spans="1:13" ht="15" hidden="1" thickTop="1" thickBot="1" x14ac:dyDescent="0.35">
      <c r="A865" s="61">
        <v>1224</v>
      </c>
      <c r="B865" s="62" t="s">
        <v>1805</v>
      </c>
      <c r="C865" s="63">
        <v>7986</v>
      </c>
      <c r="D865" s="64" t="s">
        <v>1809</v>
      </c>
      <c r="E865" s="51" t="str">
        <f>IF(VLOOKUP(A865,'חישוב בזב'!$H$2:$K$188,4,FALSE)=FALSE,"No","Yes")</f>
        <v>No</v>
      </c>
      <c r="F865" s="65" t="s">
        <v>1810</v>
      </c>
      <c r="G865" s="66" t="s">
        <v>1811</v>
      </c>
      <c r="H865" s="67">
        <v>4947</v>
      </c>
      <c r="I865" s="68">
        <v>4947</v>
      </c>
      <c r="J865" s="69">
        <v>0.19102486355366888</v>
      </c>
      <c r="K865" s="70">
        <v>945</v>
      </c>
      <c r="L865" s="71">
        <v>0.19102486355366888</v>
      </c>
      <c r="M865" s="72">
        <v>944.99999999999989</v>
      </c>
    </row>
    <row r="866" spans="1:13" ht="15" hidden="1" thickTop="1" thickBot="1" x14ac:dyDescent="0.35">
      <c r="A866" s="61">
        <v>1224</v>
      </c>
      <c r="B866" s="62" t="s">
        <v>1805</v>
      </c>
      <c r="C866" s="63">
        <v>7986</v>
      </c>
      <c r="D866" s="64" t="s">
        <v>772</v>
      </c>
      <c r="E866" s="51" t="str">
        <f>IF(VLOOKUP(A866,'חישוב בזב'!$H$2:$K$188,4,FALSE)=FALSE,"No","Yes")</f>
        <v>No</v>
      </c>
      <c r="F866" s="65" t="s">
        <v>1812</v>
      </c>
      <c r="G866" s="66" t="s">
        <v>1813</v>
      </c>
      <c r="H866" s="67">
        <v>4947</v>
      </c>
      <c r="I866" s="68">
        <v>4947</v>
      </c>
      <c r="J866" s="69">
        <v>0.15383060440671115</v>
      </c>
      <c r="K866" s="70">
        <v>761</v>
      </c>
      <c r="L866" s="71">
        <v>0.15383060440671115</v>
      </c>
      <c r="M866" s="72">
        <v>761</v>
      </c>
    </row>
    <row r="867" spans="1:13" ht="15" hidden="1" thickTop="1" thickBot="1" x14ac:dyDescent="0.35">
      <c r="A867" s="61">
        <v>1224</v>
      </c>
      <c r="B867" s="62" t="s">
        <v>1805</v>
      </c>
      <c r="C867" s="63">
        <v>7986</v>
      </c>
      <c r="D867" s="64" t="s">
        <v>714</v>
      </c>
      <c r="E867" s="51" t="str">
        <f>IF(VLOOKUP(A867,'חישוב בזב'!$H$2:$K$188,4,FALSE)=FALSE,"No","Yes")</f>
        <v>No</v>
      </c>
      <c r="F867" s="65" t="s">
        <v>1814</v>
      </c>
      <c r="G867" s="66" t="s">
        <v>1815</v>
      </c>
      <c r="H867" s="67">
        <v>4947</v>
      </c>
      <c r="I867" s="68">
        <v>4947</v>
      </c>
      <c r="J867" s="69">
        <v>2.5267839094400647E-2</v>
      </c>
      <c r="K867" s="70">
        <v>125</v>
      </c>
      <c r="L867" s="71">
        <v>2.5267839094400647E-2</v>
      </c>
      <c r="M867" s="72">
        <v>125</v>
      </c>
    </row>
    <row r="868" spans="1:13" ht="15" hidden="1" thickTop="1" thickBot="1" x14ac:dyDescent="0.35">
      <c r="A868" s="61">
        <v>1059</v>
      </c>
      <c r="B868" s="62" t="s">
        <v>1816</v>
      </c>
      <c r="C868" s="63">
        <v>6765</v>
      </c>
      <c r="D868" s="64" t="s">
        <v>525</v>
      </c>
      <c r="E868" s="51" t="str">
        <f>IF(VLOOKUP(A868,'חישוב בזב'!$H$2:$K$188,4,FALSE)=FALSE,"No","Yes")</f>
        <v>No</v>
      </c>
      <c r="F868" s="65" t="s">
        <v>1817</v>
      </c>
      <c r="G868" s="66" t="s">
        <v>1818</v>
      </c>
      <c r="H868" s="67">
        <v>5182</v>
      </c>
      <c r="I868" s="68">
        <v>5182</v>
      </c>
      <c r="J868" s="69">
        <v>0.40119644924739484</v>
      </c>
      <c r="K868" s="70">
        <v>2079</v>
      </c>
      <c r="L868" s="71">
        <v>0.40119644924739484</v>
      </c>
      <c r="M868" s="72">
        <v>2079</v>
      </c>
    </row>
    <row r="869" spans="1:13" ht="15" hidden="1" thickTop="1" thickBot="1" x14ac:dyDescent="0.35">
      <c r="A869" s="61">
        <v>1059</v>
      </c>
      <c r="B869" s="62" t="s">
        <v>1816</v>
      </c>
      <c r="C869" s="63">
        <v>6765</v>
      </c>
      <c r="D869" s="64" t="s">
        <v>583</v>
      </c>
      <c r="E869" s="51" t="str">
        <f>IF(VLOOKUP(A869,'חישוב בזב'!$H$2:$K$188,4,FALSE)=FALSE,"No","Yes")</f>
        <v>No</v>
      </c>
      <c r="F869" s="65" t="s">
        <v>1819</v>
      </c>
      <c r="G869" s="66" t="s">
        <v>1820</v>
      </c>
      <c r="H869" s="67">
        <v>5182</v>
      </c>
      <c r="I869" s="68">
        <v>5182</v>
      </c>
      <c r="J869" s="69">
        <v>0.18004631416441527</v>
      </c>
      <c r="K869" s="70">
        <v>933</v>
      </c>
      <c r="L869" s="71">
        <v>0.18004631416441527</v>
      </c>
      <c r="M869" s="72">
        <v>932.99999999999989</v>
      </c>
    </row>
    <row r="870" spans="1:13" ht="15" hidden="1" thickTop="1" thickBot="1" x14ac:dyDescent="0.35">
      <c r="A870" s="61">
        <v>1059</v>
      </c>
      <c r="B870" s="62" t="s">
        <v>1816</v>
      </c>
      <c r="C870" s="63">
        <v>6765</v>
      </c>
      <c r="D870" s="64" t="s">
        <v>679</v>
      </c>
      <c r="E870" s="51" t="str">
        <f>IF(VLOOKUP(A870,'חישוב בזב'!$H$2:$K$188,4,FALSE)=FALSE,"No","Yes")</f>
        <v>No</v>
      </c>
      <c r="F870" s="65" t="s">
        <v>1821</v>
      </c>
      <c r="G870" s="66"/>
      <c r="H870" s="67">
        <v>5182</v>
      </c>
      <c r="I870" s="68">
        <v>5182</v>
      </c>
      <c r="J870" s="69">
        <v>0.13160941721343111</v>
      </c>
      <c r="K870" s="70">
        <v>682</v>
      </c>
      <c r="L870" s="71">
        <v>0.13160941721343111</v>
      </c>
      <c r="M870" s="72">
        <v>682</v>
      </c>
    </row>
    <row r="871" spans="1:13" ht="15" hidden="1" thickTop="1" thickBot="1" x14ac:dyDescent="0.35">
      <c r="A871" s="61">
        <v>1059</v>
      </c>
      <c r="B871" s="62" t="s">
        <v>1816</v>
      </c>
      <c r="C871" s="63">
        <v>6765</v>
      </c>
      <c r="D871" s="64" t="s">
        <v>575</v>
      </c>
      <c r="E871" s="51" t="str">
        <f>IF(VLOOKUP(A871,'חישוב בזב'!$H$2:$K$188,4,FALSE)=FALSE,"No","Yes")</f>
        <v>No</v>
      </c>
      <c r="F871" s="65" t="s">
        <v>1822</v>
      </c>
      <c r="G871" s="66"/>
      <c r="H871" s="67">
        <v>5182</v>
      </c>
      <c r="I871" s="68">
        <v>5182</v>
      </c>
      <c r="J871" s="69">
        <v>0.10343496719413355</v>
      </c>
      <c r="K871" s="70">
        <v>536</v>
      </c>
      <c r="L871" s="71">
        <v>0.10343496719413355</v>
      </c>
      <c r="M871" s="72">
        <v>536</v>
      </c>
    </row>
    <row r="872" spans="1:13" ht="15" hidden="1" thickTop="1" thickBot="1" x14ac:dyDescent="0.35">
      <c r="A872" s="61">
        <v>1059</v>
      </c>
      <c r="B872" s="62" t="s">
        <v>1816</v>
      </c>
      <c r="C872" s="63">
        <v>6765</v>
      </c>
      <c r="D872" s="64" t="s">
        <v>501</v>
      </c>
      <c r="E872" s="51" t="str">
        <f>IF(VLOOKUP(A872,'חישוב בזב'!$H$2:$K$188,4,FALSE)=FALSE,"No","Yes")</f>
        <v>No</v>
      </c>
      <c r="F872" s="65" t="s">
        <v>1823</v>
      </c>
      <c r="G872" s="66"/>
      <c r="H872" s="67">
        <v>5182</v>
      </c>
      <c r="I872" s="68">
        <v>5182</v>
      </c>
      <c r="J872" s="69">
        <v>9.7838672327286769E-2</v>
      </c>
      <c r="K872" s="70">
        <v>507</v>
      </c>
      <c r="L872" s="71">
        <v>9.7838672327286769E-2</v>
      </c>
      <c r="M872" s="72">
        <v>507.00000000000006</v>
      </c>
    </row>
    <row r="873" spans="1:13" ht="15" hidden="1" thickTop="1" thickBot="1" x14ac:dyDescent="0.35">
      <c r="A873" s="61">
        <v>1059</v>
      </c>
      <c r="B873" s="62" t="s">
        <v>1816</v>
      </c>
      <c r="C873" s="63">
        <v>6765</v>
      </c>
      <c r="D873" s="64" t="s">
        <v>495</v>
      </c>
      <c r="E873" s="51" t="str">
        <f>IF(VLOOKUP(A873,'חישוב בזב'!$H$2:$K$188,4,FALSE)=FALSE,"No","Yes")</f>
        <v>No</v>
      </c>
      <c r="F873" s="65" t="s">
        <v>1120</v>
      </c>
      <c r="G873" s="66"/>
      <c r="H873" s="67">
        <v>5182</v>
      </c>
      <c r="I873" s="68">
        <v>5182</v>
      </c>
      <c r="J873" s="69">
        <v>8.5874179853338478E-2</v>
      </c>
      <c r="K873" s="70">
        <v>445</v>
      </c>
      <c r="L873" s="71">
        <v>8.5874179853338478E-2</v>
      </c>
      <c r="M873" s="72">
        <v>445</v>
      </c>
    </row>
    <row r="874" spans="1:13" ht="15" hidden="1" thickTop="1" thickBot="1" x14ac:dyDescent="0.35">
      <c r="A874" s="61">
        <v>1059</v>
      </c>
      <c r="B874" s="62" t="s">
        <v>1816</v>
      </c>
      <c r="C874" s="63">
        <v>6765</v>
      </c>
      <c r="D874" s="64" t="s">
        <v>503</v>
      </c>
      <c r="E874" s="51" t="str">
        <f>IF(VLOOKUP(A874,'חישוב בזב'!$H$2:$K$188,4,FALSE)=FALSE,"No","Yes")</f>
        <v>No</v>
      </c>
      <c r="F874" s="65" t="s">
        <v>1106</v>
      </c>
      <c r="G874" s="66"/>
      <c r="H874" s="67">
        <v>5182</v>
      </c>
      <c r="I874" s="68">
        <v>5182</v>
      </c>
      <c r="J874" s="69">
        <v>0</v>
      </c>
      <c r="K874" s="70"/>
      <c r="L874" s="71">
        <v>0</v>
      </c>
      <c r="M874" s="72">
        <v>0</v>
      </c>
    </row>
    <row r="875" spans="1:13" ht="15" hidden="1" thickTop="1" thickBot="1" x14ac:dyDescent="0.35">
      <c r="A875" s="61">
        <v>1059</v>
      </c>
      <c r="B875" s="62" t="s">
        <v>1816</v>
      </c>
      <c r="C875" s="63">
        <v>6765</v>
      </c>
      <c r="D875" s="64" t="s">
        <v>533</v>
      </c>
      <c r="E875" s="51" t="str">
        <f>IF(VLOOKUP(A875,'חישוב בזב'!$H$2:$K$188,4,FALSE)=FALSE,"No","Yes")</f>
        <v>No</v>
      </c>
      <c r="F875" s="65" t="s">
        <v>1402</v>
      </c>
      <c r="G875" s="66"/>
      <c r="H875" s="67">
        <v>5182</v>
      </c>
      <c r="I875" s="68">
        <v>5182</v>
      </c>
      <c r="J875" s="69">
        <v>0</v>
      </c>
      <c r="K875" s="70"/>
      <c r="L875" s="71">
        <v>0</v>
      </c>
      <c r="M875" s="72">
        <v>0</v>
      </c>
    </row>
    <row r="876" spans="1:13" ht="15" hidden="1" thickTop="1" thickBot="1" x14ac:dyDescent="0.35">
      <c r="A876" s="61">
        <v>1296</v>
      </c>
      <c r="B876" s="62" t="s">
        <v>1824</v>
      </c>
      <c r="C876" s="63">
        <v>4933</v>
      </c>
      <c r="D876" s="64" t="s">
        <v>645</v>
      </c>
      <c r="E876" s="51" t="str">
        <f>IF(VLOOKUP(A876,'חישוב בזב'!$H$2:$K$188,4,FALSE)=FALSE,"No","Yes")</f>
        <v>No</v>
      </c>
      <c r="F876" s="65" t="s">
        <v>1073</v>
      </c>
      <c r="G876" s="66"/>
      <c r="H876" s="67">
        <v>3872</v>
      </c>
      <c r="I876" s="68">
        <v>3872</v>
      </c>
      <c r="J876" s="69">
        <v>0.15650826446280991</v>
      </c>
      <c r="K876" s="70">
        <v>606</v>
      </c>
      <c r="L876" s="71">
        <v>0.15650826446280991</v>
      </c>
      <c r="M876" s="72">
        <v>606</v>
      </c>
    </row>
    <row r="877" spans="1:13" ht="15" hidden="1" thickTop="1" thickBot="1" x14ac:dyDescent="0.35">
      <c r="A877" s="61">
        <v>1296</v>
      </c>
      <c r="B877" s="62" t="s">
        <v>1824</v>
      </c>
      <c r="C877" s="63">
        <v>4933</v>
      </c>
      <c r="D877" s="64" t="s">
        <v>1825</v>
      </c>
      <c r="E877" s="51" t="str">
        <f>IF(VLOOKUP(A877,'חישוב בזב'!$H$2:$K$188,4,FALSE)=FALSE,"No","Yes")</f>
        <v>No</v>
      </c>
      <c r="F877" s="65" t="s">
        <v>853</v>
      </c>
      <c r="G877" s="66"/>
      <c r="H877" s="67">
        <v>3872</v>
      </c>
      <c r="I877" s="68">
        <v>3872</v>
      </c>
      <c r="J877" s="69">
        <v>0.13558884297520662</v>
      </c>
      <c r="K877" s="70">
        <v>525</v>
      </c>
      <c r="L877" s="71">
        <v>0.13558884297520662</v>
      </c>
      <c r="M877" s="72">
        <v>525</v>
      </c>
    </row>
    <row r="878" spans="1:13" ht="15" hidden="1" thickTop="1" thickBot="1" x14ac:dyDescent="0.35">
      <c r="A878" s="61">
        <v>1296</v>
      </c>
      <c r="B878" s="62" t="s">
        <v>1824</v>
      </c>
      <c r="C878" s="63">
        <v>4933</v>
      </c>
      <c r="D878" s="64" t="s">
        <v>583</v>
      </c>
      <c r="E878" s="51" t="str">
        <f>IF(VLOOKUP(A878,'חישוב בזב'!$H$2:$K$188,4,FALSE)=FALSE,"No","Yes")</f>
        <v>No</v>
      </c>
      <c r="F878" s="65" t="s">
        <v>915</v>
      </c>
      <c r="G878" s="66"/>
      <c r="H878" s="67">
        <v>3872</v>
      </c>
      <c r="I878" s="68">
        <v>3872</v>
      </c>
      <c r="J878" s="69">
        <v>0.13145661157024793</v>
      </c>
      <c r="K878" s="70">
        <v>509</v>
      </c>
      <c r="L878" s="71">
        <v>0.13145661157024793</v>
      </c>
      <c r="M878" s="72">
        <v>509</v>
      </c>
    </row>
    <row r="879" spans="1:13" ht="15" hidden="1" thickTop="1" thickBot="1" x14ac:dyDescent="0.35">
      <c r="A879" s="61">
        <v>1296</v>
      </c>
      <c r="B879" s="62" t="s">
        <v>1824</v>
      </c>
      <c r="C879" s="63">
        <v>4933</v>
      </c>
      <c r="D879" s="64" t="s">
        <v>533</v>
      </c>
      <c r="E879" s="51" t="str">
        <f>IF(VLOOKUP(A879,'חישוב בזב'!$H$2:$K$188,4,FALSE)=FALSE,"No","Yes")</f>
        <v>No</v>
      </c>
      <c r="F879" s="65" t="s">
        <v>1591</v>
      </c>
      <c r="G879" s="66"/>
      <c r="H879" s="67">
        <v>3872</v>
      </c>
      <c r="I879" s="68">
        <v>3872</v>
      </c>
      <c r="J879" s="69">
        <v>0.12577479338842976</v>
      </c>
      <c r="K879" s="70">
        <v>487</v>
      </c>
      <c r="L879" s="71">
        <v>0.12577479338842976</v>
      </c>
      <c r="M879" s="72">
        <v>487</v>
      </c>
    </row>
    <row r="880" spans="1:13" ht="15" hidden="1" thickTop="1" thickBot="1" x14ac:dyDescent="0.35">
      <c r="A880" s="61">
        <v>1296</v>
      </c>
      <c r="B880" s="62" t="s">
        <v>1824</v>
      </c>
      <c r="C880" s="63">
        <v>4933</v>
      </c>
      <c r="D880" s="64" t="s">
        <v>1826</v>
      </c>
      <c r="E880" s="51" t="str">
        <f>IF(VLOOKUP(A880,'חישוב בזב'!$H$2:$K$188,4,FALSE)=FALSE,"No","Yes")</f>
        <v>No</v>
      </c>
      <c r="F880" s="65" t="s">
        <v>1827</v>
      </c>
      <c r="G880" s="66"/>
      <c r="H880" s="67">
        <v>3872</v>
      </c>
      <c r="I880" s="68">
        <v>3872</v>
      </c>
      <c r="J880" s="69">
        <v>0.12474173553719008</v>
      </c>
      <c r="K880" s="70">
        <v>483</v>
      </c>
      <c r="L880" s="71">
        <v>0.12474173553719008</v>
      </c>
      <c r="M880" s="72">
        <v>483</v>
      </c>
    </row>
    <row r="881" spans="1:13" ht="15" hidden="1" thickTop="1" thickBot="1" x14ac:dyDescent="0.35">
      <c r="A881" s="61">
        <v>1296</v>
      </c>
      <c r="B881" s="62" t="s">
        <v>1824</v>
      </c>
      <c r="C881" s="63">
        <v>4933</v>
      </c>
      <c r="D881" s="64" t="s">
        <v>562</v>
      </c>
      <c r="E881" s="51" t="str">
        <f>IF(VLOOKUP(A881,'חישוב בזב'!$H$2:$K$188,4,FALSE)=FALSE,"No","Yes")</f>
        <v>No</v>
      </c>
      <c r="F881" s="65" t="s">
        <v>1404</v>
      </c>
      <c r="G881" s="66"/>
      <c r="H881" s="67">
        <v>3872</v>
      </c>
      <c r="I881" s="68">
        <v>3872</v>
      </c>
      <c r="J881" s="69">
        <v>0.11931818181818182</v>
      </c>
      <c r="K881" s="70">
        <v>462</v>
      </c>
      <c r="L881" s="71">
        <v>0.11931818181818182</v>
      </c>
      <c r="M881" s="72">
        <v>462</v>
      </c>
    </row>
    <row r="882" spans="1:13" ht="15" hidden="1" thickTop="1" thickBot="1" x14ac:dyDescent="0.35">
      <c r="A882" s="61">
        <v>1296</v>
      </c>
      <c r="B882" s="62" t="s">
        <v>1824</v>
      </c>
      <c r="C882" s="63">
        <v>4933</v>
      </c>
      <c r="D882" s="64" t="s">
        <v>522</v>
      </c>
      <c r="E882" s="51" t="str">
        <f>IF(VLOOKUP(A882,'חישוב בזב'!$H$2:$K$188,4,FALSE)=FALSE,"No","Yes")</f>
        <v>No</v>
      </c>
      <c r="F882" s="65" t="s">
        <v>528</v>
      </c>
      <c r="G882" s="66"/>
      <c r="H882" s="67">
        <v>3872</v>
      </c>
      <c r="I882" s="68">
        <v>3872</v>
      </c>
      <c r="J882" s="69">
        <v>0.11286157024793389</v>
      </c>
      <c r="K882" s="70">
        <v>437</v>
      </c>
      <c r="L882" s="71">
        <v>0.11286157024793389</v>
      </c>
      <c r="M882" s="72">
        <v>437</v>
      </c>
    </row>
    <row r="883" spans="1:13" ht="15" hidden="1" thickTop="1" thickBot="1" x14ac:dyDescent="0.35">
      <c r="A883" s="61">
        <v>1296</v>
      </c>
      <c r="B883" s="62" t="s">
        <v>1824</v>
      </c>
      <c r="C883" s="63">
        <v>4933</v>
      </c>
      <c r="D883" s="64" t="s">
        <v>820</v>
      </c>
      <c r="E883" s="51" t="str">
        <f>IF(VLOOKUP(A883,'חישוב בזב'!$H$2:$K$188,4,FALSE)=FALSE,"No","Yes")</f>
        <v>No</v>
      </c>
      <c r="F883" s="65" t="s">
        <v>1828</v>
      </c>
      <c r="G883" s="66" t="s">
        <v>1829</v>
      </c>
      <c r="H883" s="67">
        <v>3872</v>
      </c>
      <c r="I883" s="68">
        <v>3872</v>
      </c>
      <c r="J883" s="69">
        <v>9.375E-2</v>
      </c>
      <c r="K883" s="70">
        <v>363</v>
      </c>
      <c r="L883" s="71">
        <v>9.375E-2</v>
      </c>
      <c r="M883" s="72">
        <v>363</v>
      </c>
    </row>
    <row r="884" spans="1:13" ht="15" hidden="1" thickTop="1" thickBot="1" x14ac:dyDescent="0.35">
      <c r="A884" s="61">
        <v>1296</v>
      </c>
      <c r="B884" s="62" t="s">
        <v>1824</v>
      </c>
      <c r="C884" s="63">
        <v>4933</v>
      </c>
      <c r="D884" s="64" t="s">
        <v>501</v>
      </c>
      <c r="E884" s="51" t="str">
        <f>IF(VLOOKUP(A884,'חישוב בזב'!$H$2:$K$188,4,FALSE)=FALSE,"No","Yes")</f>
        <v>No</v>
      </c>
      <c r="F884" s="65" t="s">
        <v>1830</v>
      </c>
      <c r="G884" s="66" t="s">
        <v>1831</v>
      </c>
      <c r="H884" s="67">
        <v>3872</v>
      </c>
      <c r="I884" s="68">
        <v>3872</v>
      </c>
      <c r="J884" s="69">
        <v>0</v>
      </c>
      <c r="K884" s="70"/>
      <c r="L884" s="71">
        <v>0</v>
      </c>
      <c r="M884" s="72">
        <v>0</v>
      </c>
    </row>
    <row r="885" spans="1:13" ht="15" hidden="1" thickTop="1" thickBot="1" x14ac:dyDescent="0.35">
      <c r="A885" s="61">
        <v>978</v>
      </c>
      <c r="B885" s="62" t="s">
        <v>1832</v>
      </c>
      <c r="C885" s="63">
        <v>3086</v>
      </c>
      <c r="D885" s="64" t="s">
        <v>755</v>
      </c>
      <c r="E885" s="51" t="str">
        <f>IF(VLOOKUP(A885,'חישוב בזב'!$H$2:$K$188,4,FALSE)=FALSE,"No","Yes")</f>
        <v>No</v>
      </c>
      <c r="F885" s="65" t="s">
        <v>1833</v>
      </c>
      <c r="G885" s="66"/>
      <c r="H885" s="67">
        <v>2753</v>
      </c>
      <c r="I885" s="68">
        <v>2753</v>
      </c>
      <c r="J885" s="69">
        <v>0.25572103160188886</v>
      </c>
      <c r="K885" s="70">
        <v>704</v>
      </c>
      <c r="L885" s="71">
        <v>0.25572103160188886</v>
      </c>
      <c r="M885" s="72">
        <v>704</v>
      </c>
    </row>
    <row r="886" spans="1:13" ht="15" hidden="1" thickTop="1" thickBot="1" x14ac:dyDescent="0.35">
      <c r="A886" s="61">
        <v>978</v>
      </c>
      <c r="B886" s="62" t="s">
        <v>1832</v>
      </c>
      <c r="C886" s="63">
        <v>3086</v>
      </c>
      <c r="D886" s="64" t="s">
        <v>525</v>
      </c>
      <c r="E886" s="51" t="str">
        <f>IF(VLOOKUP(A886,'חישוב בזב'!$H$2:$K$188,4,FALSE)=FALSE,"No","Yes")</f>
        <v>No</v>
      </c>
      <c r="F886" s="65" t="s">
        <v>1834</v>
      </c>
      <c r="G886" s="66"/>
      <c r="H886" s="67">
        <v>2753</v>
      </c>
      <c r="I886" s="68">
        <v>2753</v>
      </c>
      <c r="J886" s="69">
        <v>0.21213221939702143</v>
      </c>
      <c r="K886" s="70">
        <v>584</v>
      </c>
      <c r="L886" s="71">
        <v>0.21213221939702143</v>
      </c>
      <c r="M886" s="72">
        <v>584</v>
      </c>
    </row>
    <row r="887" spans="1:13" ht="15" hidden="1" thickTop="1" thickBot="1" x14ac:dyDescent="0.35">
      <c r="A887" s="61">
        <v>978</v>
      </c>
      <c r="B887" s="62" t="s">
        <v>1832</v>
      </c>
      <c r="C887" s="63">
        <v>3086</v>
      </c>
      <c r="D887" s="64" t="s">
        <v>920</v>
      </c>
      <c r="E887" s="51" t="str">
        <f>IF(VLOOKUP(A887,'חישוב בזב'!$H$2:$K$188,4,FALSE)=FALSE,"No","Yes")</f>
        <v>No</v>
      </c>
      <c r="F887" s="65" t="s">
        <v>1835</v>
      </c>
      <c r="G887" s="66"/>
      <c r="H887" s="67">
        <v>2753</v>
      </c>
      <c r="I887" s="68">
        <v>2753</v>
      </c>
      <c r="J887" s="69">
        <v>0.1874318924809299</v>
      </c>
      <c r="K887" s="70">
        <v>516</v>
      </c>
      <c r="L887" s="71">
        <v>0.1874318924809299</v>
      </c>
      <c r="M887" s="72">
        <v>516</v>
      </c>
    </row>
    <row r="888" spans="1:13" ht="15" hidden="1" thickTop="1" thickBot="1" x14ac:dyDescent="0.35">
      <c r="A888" s="61">
        <v>978</v>
      </c>
      <c r="B888" s="62" t="s">
        <v>1832</v>
      </c>
      <c r="C888" s="63">
        <v>3086</v>
      </c>
      <c r="D888" s="64" t="s">
        <v>520</v>
      </c>
      <c r="E888" s="51" t="str">
        <f>IF(VLOOKUP(A888,'חישוב בזב'!$H$2:$K$188,4,FALSE)=FALSE,"No","Yes")</f>
        <v>No</v>
      </c>
      <c r="F888" s="65" t="s">
        <v>1836</v>
      </c>
      <c r="G888" s="66"/>
      <c r="H888" s="67">
        <v>2753</v>
      </c>
      <c r="I888" s="68">
        <v>2753</v>
      </c>
      <c r="J888" s="69">
        <v>0.1427533599709408</v>
      </c>
      <c r="K888" s="70">
        <v>393</v>
      </c>
      <c r="L888" s="71">
        <v>0.1427533599709408</v>
      </c>
      <c r="M888" s="72">
        <v>393</v>
      </c>
    </row>
    <row r="889" spans="1:13" ht="15" hidden="1" thickTop="1" thickBot="1" x14ac:dyDescent="0.35">
      <c r="A889" s="61">
        <v>978</v>
      </c>
      <c r="B889" s="62" t="s">
        <v>1832</v>
      </c>
      <c r="C889" s="63">
        <v>3086</v>
      </c>
      <c r="D889" s="64" t="s">
        <v>572</v>
      </c>
      <c r="E889" s="51" t="str">
        <f>IF(VLOOKUP(A889,'חישוב בזב'!$H$2:$K$188,4,FALSE)=FALSE,"No","Yes")</f>
        <v>No</v>
      </c>
      <c r="F889" s="65" t="s">
        <v>950</v>
      </c>
      <c r="G889" s="66" t="s">
        <v>1837</v>
      </c>
      <c r="H889" s="67">
        <v>2753</v>
      </c>
      <c r="I889" s="68">
        <v>2753</v>
      </c>
      <c r="J889" s="69">
        <v>0.11369415183436252</v>
      </c>
      <c r="K889" s="70">
        <v>313</v>
      </c>
      <c r="L889" s="71">
        <v>0.11369415183436252</v>
      </c>
      <c r="M889" s="72">
        <v>313</v>
      </c>
    </row>
    <row r="890" spans="1:13" ht="15" hidden="1" thickTop="1" thickBot="1" x14ac:dyDescent="0.35">
      <c r="A890" s="61">
        <v>978</v>
      </c>
      <c r="B890" s="62" t="s">
        <v>1832</v>
      </c>
      <c r="C890" s="63">
        <v>3086</v>
      </c>
      <c r="D890" s="64" t="s">
        <v>530</v>
      </c>
      <c r="E890" s="51" t="str">
        <f>IF(VLOOKUP(A890,'חישוב בזב'!$H$2:$K$188,4,FALSE)=FALSE,"No","Yes")</f>
        <v>No</v>
      </c>
      <c r="F890" s="65" t="s">
        <v>1178</v>
      </c>
      <c r="G890" s="66"/>
      <c r="H890" s="67">
        <v>2753</v>
      </c>
      <c r="I890" s="68">
        <v>2753</v>
      </c>
      <c r="J890" s="69">
        <v>8.4634943697784237E-2</v>
      </c>
      <c r="K890" s="70">
        <v>233</v>
      </c>
      <c r="L890" s="71">
        <v>8.4634943697784237E-2</v>
      </c>
      <c r="M890" s="72">
        <v>233</v>
      </c>
    </row>
    <row r="891" spans="1:13" ht="15" hidden="1" thickTop="1" thickBot="1" x14ac:dyDescent="0.35">
      <c r="A891" s="61">
        <v>978</v>
      </c>
      <c r="B891" s="62" t="s">
        <v>1832</v>
      </c>
      <c r="C891" s="63">
        <v>3086</v>
      </c>
      <c r="D891" s="64" t="s">
        <v>1838</v>
      </c>
      <c r="E891" s="51" t="str">
        <f>IF(VLOOKUP(A891,'חישוב בזב'!$H$2:$K$188,4,FALSE)=FALSE,"No","Yes")</f>
        <v>No</v>
      </c>
      <c r="F891" s="65" t="s">
        <v>1839</v>
      </c>
      <c r="G891" s="66" t="s">
        <v>1840</v>
      </c>
      <c r="H891" s="67">
        <v>2753</v>
      </c>
      <c r="I891" s="68">
        <v>2753</v>
      </c>
      <c r="J891" s="69">
        <v>3.6324010170722849E-3</v>
      </c>
      <c r="K891" s="70">
        <v>10</v>
      </c>
      <c r="L891" s="71">
        <v>3.6324010170722849E-3</v>
      </c>
      <c r="M891" s="72">
        <v>10</v>
      </c>
    </row>
    <row r="892" spans="1:13" ht="15" hidden="1" thickTop="1" thickBot="1" x14ac:dyDescent="0.35">
      <c r="A892" s="61">
        <v>978</v>
      </c>
      <c r="B892" s="62" t="s">
        <v>1832</v>
      </c>
      <c r="C892" s="63">
        <v>3086</v>
      </c>
      <c r="D892" s="64" t="s">
        <v>989</v>
      </c>
      <c r="E892" s="51" t="str">
        <f>IF(VLOOKUP(A892,'חישוב בזב'!$H$2:$K$188,4,FALSE)=FALSE,"No","Yes")</f>
        <v>No</v>
      </c>
      <c r="F892" s="65" t="s">
        <v>1301</v>
      </c>
      <c r="G892" s="66" t="s">
        <v>1841</v>
      </c>
      <c r="H892" s="67">
        <v>2753</v>
      </c>
      <c r="I892" s="68">
        <v>2753</v>
      </c>
      <c r="J892" s="69">
        <v>0</v>
      </c>
      <c r="K892" s="70">
        <v>0</v>
      </c>
      <c r="L892" s="71">
        <v>0</v>
      </c>
      <c r="M892" s="72">
        <v>0</v>
      </c>
    </row>
    <row r="893" spans="1:13" ht="15" hidden="1" thickTop="1" thickBot="1" x14ac:dyDescent="0.35">
      <c r="A893" s="61">
        <v>978</v>
      </c>
      <c r="B893" s="62" t="s">
        <v>1832</v>
      </c>
      <c r="C893" s="63">
        <v>3086</v>
      </c>
      <c r="D893" s="64" t="s">
        <v>533</v>
      </c>
      <c r="E893" s="51" t="str">
        <f>IF(VLOOKUP(A893,'חישוב בזב'!$H$2:$K$188,4,FALSE)=FALSE,"No","Yes")</f>
        <v>No</v>
      </c>
      <c r="F893" s="65" t="s">
        <v>1307</v>
      </c>
      <c r="G893" s="66" t="s">
        <v>1842</v>
      </c>
      <c r="H893" s="67">
        <v>2753</v>
      </c>
      <c r="I893" s="68">
        <v>2753</v>
      </c>
      <c r="J893" s="69">
        <v>0</v>
      </c>
      <c r="K893" s="70">
        <v>0</v>
      </c>
      <c r="L893" s="71">
        <v>0</v>
      </c>
      <c r="M893" s="72">
        <v>0</v>
      </c>
    </row>
    <row r="894" spans="1:13" ht="15" hidden="1" thickTop="1" thickBot="1" x14ac:dyDescent="0.35">
      <c r="A894" s="61">
        <v>978</v>
      </c>
      <c r="B894" s="62" t="s">
        <v>1832</v>
      </c>
      <c r="C894" s="63">
        <v>3086</v>
      </c>
      <c r="D894" s="64" t="s">
        <v>501</v>
      </c>
      <c r="E894" s="51" t="str">
        <f>IF(VLOOKUP(A894,'חישוב בזב'!$H$2:$K$188,4,FALSE)=FALSE,"No","Yes")</f>
        <v>No</v>
      </c>
      <c r="F894" s="65" t="s">
        <v>1118</v>
      </c>
      <c r="G894" s="66" t="s">
        <v>1843</v>
      </c>
      <c r="H894" s="67">
        <v>2753</v>
      </c>
      <c r="I894" s="68">
        <v>2753</v>
      </c>
      <c r="J894" s="69">
        <v>0</v>
      </c>
      <c r="K894" s="70">
        <v>0</v>
      </c>
      <c r="L894" s="71">
        <v>0</v>
      </c>
      <c r="M894" s="72">
        <v>0</v>
      </c>
    </row>
    <row r="895" spans="1:13" ht="15" hidden="1" thickTop="1" thickBot="1" x14ac:dyDescent="0.35">
      <c r="A895" s="61">
        <v>633</v>
      </c>
      <c r="B895" s="62" t="s">
        <v>1844</v>
      </c>
      <c r="C895" s="63">
        <v>1923</v>
      </c>
      <c r="D895" s="64" t="s">
        <v>925</v>
      </c>
      <c r="E895" s="51" t="str">
        <f>IF(VLOOKUP(A895,'חישוב בזב'!$H$2:$K$188,4,FALSE)=FALSE,"No","Yes")</f>
        <v>No</v>
      </c>
      <c r="F895" s="65" t="s">
        <v>1845</v>
      </c>
      <c r="G895" s="66"/>
      <c r="H895" s="67">
        <v>1754</v>
      </c>
      <c r="I895" s="68">
        <v>1754</v>
      </c>
      <c r="J895" s="69">
        <v>0.1379703534777651</v>
      </c>
      <c r="K895" s="70">
        <v>242</v>
      </c>
      <c r="L895" s="71">
        <v>0.1379703534777651</v>
      </c>
      <c r="M895" s="72">
        <v>241.99999999999997</v>
      </c>
    </row>
    <row r="896" spans="1:13" ht="15" hidden="1" thickTop="1" thickBot="1" x14ac:dyDescent="0.35">
      <c r="A896" s="61">
        <v>633</v>
      </c>
      <c r="B896" s="62" t="s">
        <v>1844</v>
      </c>
      <c r="C896" s="63">
        <v>1923</v>
      </c>
      <c r="D896" s="64" t="s">
        <v>1277</v>
      </c>
      <c r="E896" s="51" t="str">
        <f>IF(VLOOKUP(A896,'חישוב בזב'!$H$2:$K$188,4,FALSE)=FALSE,"No","Yes")</f>
        <v>No</v>
      </c>
      <c r="F896" s="65" t="s">
        <v>1118</v>
      </c>
      <c r="G896" s="66"/>
      <c r="H896" s="67">
        <v>1754</v>
      </c>
      <c r="I896" s="68">
        <v>1754</v>
      </c>
      <c r="J896" s="69">
        <v>0.12770809578107184</v>
      </c>
      <c r="K896" s="70">
        <v>224</v>
      </c>
      <c r="L896" s="71">
        <v>0.12770809578107184</v>
      </c>
      <c r="M896" s="72">
        <v>224</v>
      </c>
    </row>
    <row r="897" spans="1:13" ht="15" hidden="1" thickTop="1" thickBot="1" x14ac:dyDescent="0.35">
      <c r="A897" s="61">
        <v>633</v>
      </c>
      <c r="B897" s="62" t="s">
        <v>1844</v>
      </c>
      <c r="C897" s="63">
        <v>1923</v>
      </c>
      <c r="D897" s="64" t="s">
        <v>1846</v>
      </c>
      <c r="E897" s="51" t="str">
        <f>IF(VLOOKUP(A897,'חישוב בזב'!$H$2:$K$188,4,FALSE)=FALSE,"No","Yes")</f>
        <v>No</v>
      </c>
      <c r="F897" s="65" t="s">
        <v>1136</v>
      </c>
      <c r="G897" s="66"/>
      <c r="H897" s="67">
        <v>1754</v>
      </c>
      <c r="I897" s="68">
        <v>1754</v>
      </c>
      <c r="J897" s="69">
        <v>0.12770809578107184</v>
      </c>
      <c r="K897" s="70">
        <v>224</v>
      </c>
      <c r="L897" s="71">
        <v>0.12770809578107184</v>
      </c>
      <c r="M897" s="72">
        <v>224</v>
      </c>
    </row>
    <row r="898" spans="1:13" ht="15" hidden="1" thickTop="1" thickBot="1" x14ac:dyDescent="0.35">
      <c r="A898" s="61">
        <v>633</v>
      </c>
      <c r="B898" s="62" t="s">
        <v>1844</v>
      </c>
      <c r="C898" s="63">
        <v>1923</v>
      </c>
      <c r="D898" s="64" t="s">
        <v>522</v>
      </c>
      <c r="E898" s="51" t="str">
        <f>IF(VLOOKUP(A898,'חישוב בזב'!$H$2:$K$188,4,FALSE)=FALSE,"No","Yes")</f>
        <v>No</v>
      </c>
      <c r="F898" s="65" t="s">
        <v>1847</v>
      </c>
      <c r="G898" s="66"/>
      <c r="H898" s="67">
        <v>1754</v>
      </c>
      <c r="I898" s="68">
        <v>1754</v>
      </c>
      <c r="J898" s="69">
        <v>0.11516533637400228</v>
      </c>
      <c r="K898" s="70">
        <v>202</v>
      </c>
      <c r="L898" s="71">
        <v>0.11516533637400228</v>
      </c>
      <c r="M898" s="72">
        <v>202</v>
      </c>
    </row>
    <row r="899" spans="1:13" ht="15" hidden="1" thickTop="1" thickBot="1" x14ac:dyDescent="0.35">
      <c r="A899" s="61">
        <v>633</v>
      </c>
      <c r="B899" s="62" t="s">
        <v>1844</v>
      </c>
      <c r="C899" s="63">
        <v>1923</v>
      </c>
      <c r="D899" s="64" t="s">
        <v>1825</v>
      </c>
      <c r="E899" s="51" t="str">
        <f>IF(VLOOKUP(A899,'חישוב בזב'!$H$2:$K$188,4,FALSE)=FALSE,"No","Yes")</f>
        <v>No</v>
      </c>
      <c r="F899" s="65" t="s">
        <v>1848</v>
      </c>
      <c r="G899" s="66"/>
      <c r="H899" s="67">
        <v>1754</v>
      </c>
      <c r="I899" s="68">
        <v>1754</v>
      </c>
      <c r="J899" s="69">
        <v>0.10604332953249715</v>
      </c>
      <c r="K899" s="70">
        <v>186</v>
      </c>
      <c r="L899" s="71">
        <v>0.10604332953249715</v>
      </c>
      <c r="M899" s="72">
        <v>186</v>
      </c>
    </row>
    <row r="900" spans="1:13" ht="15" hidden="1" thickTop="1" thickBot="1" x14ac:dyDescent="0.35">
      <c r="A900" s="61">
        <v>633</v>
      </c>
      <c r="B900" s="62" t="s">
        <v>1844</v>
      </c>
      <c r="C900" s="63">
        <v>1923</v>
      </c>
      <c r="D900" s="64" t="s">
        <v>1849</v>
      </c>
      <c r="E900" s="51" t="str">
        <f>IF(VLOOKUP(A900,'חישוב בזב'!$H$2:$K$188,4,FALSE)=FALSE,"No","Yes")</f>
        <v>No</v>
      </c>
      <c r="F900" s="65" t="s">
        <v>1850</v>
      </c>
      <c r="G900" s="66"/>
      <c r="H900" s="67">
        <v>1754</v>
      </c>
      <c r="I900" s="68">
        <v>1754</v>
      </c>
      <c r="J900" s="69">
        <v>0.10376282782212087</v>
      </c>
      <c r="K900" s="70">
        <v>182</v>
      </c>
      <c r="L900" s="71">
        <v>0.10376282782212087</v>
      </c>
      <c r="M900" s="72">
        <v>182</v>
      </c>
    </row>
    <row r="901" spans="1:13" ht="15" hidden="1" thickTop="1" thickBot="1" x14ac:dyDescent="0.35">
      <c r="A901" s="61">
        <v>633</v>
      </c>
      <c r="B901" s="62" t="s">
        <v>1844</v>
      </c>
      <c r="C901" s="63">
        <v>1923</v>
      </c>
      <c r="D901" s="64" t="s">
        <v>501</v>
      </c>
      <c r="E901" s="51" t="str">
        <f>IF(VLOOKUP(A901,'חישוב בזב'!$H$2:$K$188,4,FALSE)=FALSE,"No","Yes")</f>
        <v>No</v>
      </c>
      <c r="F901" s="65" t="s">
        <v>1851</v>
      </c>
      <c r="G901" s="66"/>
      <c r="H901" s="67">
        <v>1754</v>
      </c>
      <c r="I901" s="68">
        <v>1754</v>
      </c>
      <c r="J901" s="69">
        <v>9.5210946408209804E-2</v>
      </c>
      <c r="K901" s="70">
        <v>167</v>
      </c>
      <c r="L901" s="71">
        <v>9.5210946408209804E-2</v>
      </c>
      <c r="M901" s="72">
        <v>167</v>
      </c>
    </row>
    <row r="902" spans="1:13" ht="15" hidden="1" thickTop="1" thickBot="1" x14ac:dyDescent="0.35">
      <c r="A902" s="61">
        <v>633</v>
      </c>
      <c r="B902" s="62" t="s">
        <v>1844</v>
      </c>
      <c r="C902" s="63">
        <v>1923</v>
      </c>
      <c r="D902" s="64" t="s">
        <v>525</v>
      </c>
      <c r="E902" s="51" t="str">
        <f>IF(VLOOKUP(A902,'חישוב בזב'!$H$2:$K$188,4,FALSE)=FALSE,"No","Yes")</f>
        <v>No</v>
      </c>
      <c r="F902" s="65" t="s">
        <v>1591</v>
      </c>
      <c r="G902" s="66"/>
      <c r="H902" s="67">
        <v>1754</v>
      </c>
      <c r="I902" s="68">
        <v>1754</v>
      </c>
      <c r="J902" s="69">
        <v>9.1790193842645376E-2</v>
      </c>
      <c r="K902" s="70">
        <v>161</v>
      </c>
      <c r="L902" s="71">
        <v>9.1790193842645376E-2</v>
      </c>
      <c r="M902" s="72">
        <v>161</v>
      </c>
    </row>
    <row r="903" spans="1:13" ht="15" hidden="1" thickTop="1" thickBot="1" x14ac:dyDescent="0.35">
      <c r="A903" s="61">
        <v>633</v>
      </c>
      <c r="B903" s="62" t="s">
        <v>1844</v>
      </c>
      <c r="C903" s="63">
        <v>1923</v>
      </c>
      <c r="D903" s="64" t="s">
        <v>817</v>
      </c>
      <c r="E903" s="51" t="str">
        <f>IF(VLOOKUP(A903,'חישוב בזב'!$H$2:$K$188,4,FALSE)=FALSE,"No","Yes")</f>
        <v>No</v>
      </c>
      <c r="F903" s="65" t="s">
        <v>1852</v>
      </c>
      <c r="G903" s="66"/>
      <c r="H903" s="67">
        <v>1754</v>
      </c>
      <c r="I903" s="68">
        <v>1754</v>
      </c>
      <c r="J903" s="69">
        <v>9.1790193842645376E-2</v>
      </c>
      <c r="K903" s="70">
        <v>161</v>
      </c>
      <c r="L903" s="71">
        <v>9.1790193842645376E-2</v>
      </c>
      <c r="M903" s="72">
        <v>161</v>
      </c>
    </row>
    <row r="904" spans="1:13" ht="15" hidden="1" thickTop="1" thickBot="1" x14ac:dyDescent="0.35">
      <c r="A904" s="61">
        <v>633</v>
      </c>
      <c r="B904" s="62" t="s">
        <v>1844</v>
      </c>
      <c r="C904" s="63">
        <v>1923</v>
      </c>
      <c r="D904" s="64" t="s">
        <v>533</v>
      </c>
      <c r="E904" s="51" t="str">
        <f>IF(VLOOKUP(A904,'חישוב בזב'!$H$2:$K$188,4,FALSE)=FALSE,"No","Yes")</f>
        <v>No</v>
      </c>
      <c r="F904" s="65" t="s">
        <v>1853</v>
      </c>
      <c r="G904" s="66" t="s">
        <v>1854</v>
      </c>
      <c r="H904" s="67">
        <v>1754</v>
      </c>
      <c r="I904" s="68">
        <v>1754</v>
      </c>
      <c r="J904" s="69">
        <v>1.1402508551881414E-3</v>
      </c>
      <c r="K904" s="70">
        <v>2</v>
      </c>
      <c r="L904" s="71">
        <v>1.1402508551881414E-3</v>
      </c>
      <c r="M904" s="72">
        <v>2</v>
      </c>
    </row>
    <row r="905" spans="1:13" ht="15" hidden="1" thickTop="1" thickBot="1" x14ac:dyDescent="0.35">
      <c r="A905" s="61">
        <v>633</v>
      </c>
      <c r="B905" s="62" t="s">
        <v>1844</v>
      </c>
      <c r="C905" s="63">
        <v>1923</v>
      </c>
      <c r="D905" s="64" t="s">
        <v>552</v>
      </c>
      <c r="E905" s="51" t="str">
        <f>IF(VLOOKUP(A905,'חישוב בזב'!$H$2:$K$188,4,FALSE)=FALSE,"No","Yes")</f>
        <v>No</v>
      </c>
      <c r="F905" s="65" t="s">
        <v>1855</v>
      </c>
      <c r="G905" s="66" t="s">
        <v>1856</v>
      </c>
      <c r="H905" s="67">
        <v>1754</v>
      </c>
      <c r="I905" s="68">
        <v>1754</v>
      </c>
      <c r="J905" s="69">
        <v>1.1402508551881414E-3</v>
      </c>
      <c r="K905" s="70">
        <v>2</v>
      </c>
      <c r="L905" s="71">
        <v>1.1402508551881414E-3</v>
      </c>
      <c r="M905" s="72">
        <v>2</v>
      </c>
    </row>
    <row r="906" spans="1:13" ht="15" hidden="1" thickTop="1" thickBot="1" x14ac:dyDescent="0.35">
      <c r="A906" s="61">
        <v>633</v>
      </c>
      <c r="B906" s="62" t="s">
        <v>1844</v>
      </c>
      <c r="C906" s="63">
        <v>1923</v>
      </c>
      <c r="D906" s="64" t="s">
        <v>583</v>
      </c>
      <c r="E906" s="51" t="str">
        <f>IF(VLOOKUP(A906,'חישוב בזב'!$H$2:$K$188,4,FALSE)=FALSE,"No","Yes")</f>
        <v>No</v>
      </c>
      <c r="F906" s="65" t="s">
        <v>1127</v>
      </c>
      <c r="G906" s="66" t="s">
        <v>1857</v>
      </c>
      <c r="H906" s="67">
        <v>1754</v>
      </c>
      <c r="I906" s="68">
        <v>1754</v>
      </c>
      <c r="J906" s="69">
        <v>5.7012542759407071E-4</v>
      </c>
      <c r="K906" s="70">
        <v>1</v>
      </c>
      <c r="L906" s="71">
        <v>5.7012542759407071E-4</v>
      </c>
      <c r="M906" s="72">
        <v>1</v>
      </c>
    </row>
    <row r="907" spans="1:13" ht="15" hidden="1" thickTop="1" thickBot="1" x14ac:dyDescent="0.35">
      <c r="A907" s="61">
        <v>1263</v>
      </c>
      <c r="B907" s="62" t="s">
        <v>1858</v>
      </c>
      <c r="C907" s="63">
        <v>4537</v>
      </c>
      <c r="D907" s="64" t="s">
        <v>508</v>
      </c>
      <c r="E907" s="51" t="str">
        <f>IF(VLOOKUP(A907,'חישוב בזב'!$H$2:$K$188,4,FALSE)=FALSE,"No","Yes")</f>
        <v>No</v>
      </c>
      <c r="F907" s="65" t="s">
        <v>1859</v>
      </c>
      <c r="G907" s="66" t="s">
        <v>1860</v>
      </c>
      <c r="H907" s="67">
        <v>2270</v>
      </c>
      <c r="I907" s="68">
        <v>2270</v>
      </c>
      <c r="J907" s="69">
        <v>0.40044052863436125</v>
      </c>
      <c r="K907" s="70">
        <v>909</v>
      </c>
      <c r="L907" s="71">
        <v>0.40044052863436125</v>
      </c>
      <c r="M907" s="72">
        <v>909</v>
      </c>
    </row>
    <row r="908" spans="1:13" ht="15" hidden="1" thickTop="1" thickBot="1" x14ac:dyDescent="0.35">
      <c r="A908" s="61">
        <v>1263</v>
      </c>
      <c r="B908" s="62" t="s">
        <v>1858</v>
      </c>
      <c r="C908" s="63">
        <v>4537</v>
      </c>
      <c r="D908" s="64" t="s">
        <v>598</v>
      </c>
      <c r="E908" s="51" t="str">
        <f>IF(VLOOKUP(A908,'חישוב בזב'!$H$2:$K$188,4,FALSE)=FALSE,"No","Yes")</f>
        <v>No</v>
      </c>
      <c r="F908" s="65" t="s">
        <v>1861</v>
      </c>
      <c r="G908" s="66"/>
      <c r="H908" s="67">
        <v>2270</v>
      </c>
      <c r="I908" s="68">
        <v>2270</v>
      </c>
      <c r="J908" s="69">
        <v>0.21585903083700442</v>
      </c>
      <c r="K908" s="70">
        <v>490</v>
      </c>
      <c r="L908" s="71">
        <v>0.21585903083700442</v>
      </c>
      <c r="M908" s="72">
        <v>490</v>
      </c>
    </row>
    <row r="909" spans="1:13" ht="15" hidden="1" thickTop="1" thickBot="1" x14ac:dyDescent="0.35">
      <c r="A909" s="61">
        <v>1263</v>
      </c>
      <c r="B909" s="62" t="s">
        <v>1858</v>
      </c>
      <c r="C909" s="63">
        <v>4537</v>
      </c>
      <c r="D909" s="64" t="s">
        <v>893</v>
      </c>
      <c r="E909" s="51" t="str">
        <f>IF(VLOOKUP(A909,'חישוב בזב'!$H$2:$K$188,4,FALSE)=FALSE,"No","Yes")</f>
        <v>No</v>
      </c>
      <c r="F909" s="65" t="s">
        <v>620</v>
      </c>
      <c r="G909" s="66" t="s">
        <v>1862</v>
      </c>
      <c r="H909" s="67">
        <v>2270</v>
      </c>
      <c r="I909" s="68">
        <v>2270</v>
      </c>
      <c r="J909" s="69">
        <v>0.21541850220264316</v>
      </c>
      <c r="K909" s="70">
        <v>489</v>
      </c>
      <c r="L909" s="71">
        <v>0.21541850220264316</v>
      </c>
      <c r="M909" s="72">
        <v>489</v>
      </c>
    </row>
    <row r="910" spans="1:13" ht="15" hidden="1" thickTop="1" thickBot="1" x14ac:dyDescent="0.35">
      <c r="A910" s="61">
        <v>1263</v>
      </c>
      <c r="B910" s="62" t="s">
        <v>1858</v>
      </c>
      <c r="C910" s="63">
        <v>4537</v>
      </c>
      <c r="D910" s="64" t="s">
        <v>579</v>
      </c>
      <c r="E910" s="51" t="str">
        <f>IF(VLOOKUP(A910,'חישוב בזב'!$H$2:$K$188,4,FALSE)=FALSE,"No","Yes")</f>
        <v>No</v>
      </c>
      <c r="F910" s="65" t="s">
        <v>1863</v>
      </c>
      <c r="G910" s="66"/>
      <c r="H910" s="67">
        <v>2270</v>
      </c>
      <c r="I910" s="68">
        <v>2270</v>
      </c>
      <c r="J910" s="69">
        <v>0.10088105726872247</v>
      </c>
      <c r="K910" s="70">
        <v>229</v>
      </c>
      <c r="L910" s="71">
        <v>0.10088105726872247</v>
      </c>
      <c r="M910" s="72">
        <v>229</v>
      </c>
    </row>
    <row r="911" spans="1:13" ht="15" hidden="1" thickTop="1" thickBot="1" x14ac:dyDescent="0.35">
      <c r="A911" s="61">
        <v>1263</v>
      </c>
      <c r="B911" s="62" t="s">
        <v>1858</v>
      </c>
      <c r="C911" s="63">
        <v>4537</v>
      </c>
      <c r="D911" s="64" t="s">
        <v>1864</v>
      </c>
      <c r="E911" s="51" t="str">
        <f>IF(VLOOKUP(A911,'חישוב בזב'!$H$2:$K$188,4,FALSE)=FALSE,"No","Yes")</f>
        <v>No</v>
      </c>
      <c r="F911" s="65" t="s">
        <v>585</v>
      </c>
      <c r="G911" s="66"/>
      <c r="H911" s="67">
        <v>2270</v>
      </c>
      <c r="I911" s="68">
        <v>2270</v>
      </c>
      <c r="J911" s="69">
        <v>6.7400881057268727E-2</v>
      </c>
      <c r="K911" s="70">
        <v>153</v>
      </c>
      <c r="L911" s="71">
        <v>6.7400881057268727E-2</v>
      </c>
      <c r="M911" s="72">
        <v>153</v>
      </c>
    </row>
    <row r="912" spans="1:13" ht="15" hidden="1" thickTop="1" thickBot="1" x14ac:dyDescent="0.35">
      <c r="A912" s="61">
        <v>507</v>
      </c>
      <c r="B912" s="62" t="s">
        <v>1865</v>
      </c>
      <c r="C912" s="63">
        <v>7187</v>
      </c>
      <c r="D912" s="64" t="s">
        <v>498</v>
      </c>
      <c r="E912" s="51" t="str">
        <f>IF(VLOOKUP(A912,'חישוב בזב'!$H$2:$K$188,4,FALSE)=FALSE,"No","Yes")</f>
        <v>No</v>
      </c>
      <c r="F912" s="65" t="s">
        <v>1866</v>
      </c>
      <c r="G912" s="66"/>
      <c r="H912" s="67">
        <v>6144</v>
      </c>
      <c r="I912" s="68">
        <v>6144</v>
      </c>
      <c r="J912" s="69">
        <v>0.19905598958333334</v>
      </c>
      <c r="K912" s="70">
        <v>1223</v>
      </c>
      <c r="L912" s="71">
        <v>0.19905598958333334</v>
      </c>
      <c r="M912" s="72">
        <v>1223</v>
      </c>
    </row>
    <row r="913" spans="1:13" ht="15" hidden="1" thickTop="1" thickBot="1" x14ac:dyDescent="0.35">
      <c r="A913" s="61">
        <v>507</v>
      </c>
      <c r="B913" s="62" t="s">
        <v>1865</v>
      </c>
      <c r="C913" s="63">
        <v>7187</v>
      </c>
      <c r="D913" s="64" t="s">
        <v>525</v>
      </c>
      <c r="E913" s="51" t="str">
        <f>IF(VLOOKUP(A913,'חישוב בזב'!$H$2:$K$188,4,FALSE)=FALSE,"No","Yes")</f>
        <v>No</v>
      </c>
      <c r="F913" s="65" t="s">
        <v>1867</v>
      </c>
      <c r="G913" s="66"/>
      <c r="H913" s="67">
        <v>6144</v>
      </c>
      <c r="I913" s="68">
        <v>6144</v>
      </c>
      <c r="J913" s="69">
        <v>0.17220052083333334</v>
      </c>
      <c r="K913" s="70">
        <v>1058</v>
      </c>
      <c r="L913" s="71">
        <v>0.17220052083333334</v>
      </c>
      <c r="M913" s="72">
        <v>1058</v>
      </c>
    </row>
    <row r="914" spans="1:13" ht="15" hidden="1" thickTop="1" thickBot="1" x14ac:dyDescent="0.35">
      <c r="A914" s="61">
        <v>507</v>
      </c>
      <c r="B914" s="62" t="s">
        <v>1865</v>
      </c>
      <c r="C914" s="63">
        <v>7187</v>
      </c>
      <c r="D914" s="64" t="s">
        <v>581</v>
      </c>
      <c r="E914" s="51" t="str">
        <f>IF(VLOOKUP(A914,'חישוב בזב'!$H$2:$K$188,4,FALSE)=FALSE,"No","Yes")</f>
        <v>No</v>
      </c>
      <c r="F914" s="65" t="s">
        <v>1100</v>
      </c>
      <c r="G914" s="66"/>
      <c r="H914" s="67">
        <v>6144</v>
      </c>
      <c r="I914" s="68">
        <v>6144</v>
      </c>
      <c r="J914" s="69">
        <v>0.10042317708333333</v>
      </c>
      <c r="K914" s="70">
        <v>617</v>
      </c>
      <c r="L914" s="71">
        <v>0.10042317708333333</v>
      </c>
      <c r="M914" s="72">
        <v>617</v>
      </c>
    </row>
    <row r="915" spans="1:13" ht="15" hidden="1" thickTop="1" thickBot="1" x14ac:dyDescent="0.35">
      <c r="A915" s="61">
        <v>507</v>
      </c>
      <c r="B915" s="62" t="s">
        <v>1865</v>
      </c>
      <c r="C915" s="63">
        <v>7187</v>
      </c>
      <c r="D915" s="64" t="s">
        <v>506</v>
      </c>
      <c r="E915" s="51" t="str">
        <f>IF(VLOOKUP(A915,'חישוב בזב'!$H$2:$K$188,4,FALSE)=FALSE,"No","Yes")</f>
        <v>No</v>
      </c>
      <c r="F915" s="65" t="s">
        <v>1868</v>
      </c>
      <c r="G915" s="66" t="s">
        <v>1869</v>
      </c>
      <c r="H915" s="67">
        <v>6144</v>
      </c>
      <c r="I915" s="68">
        <v>6144</v>
      </c>
      <c r="J915" s="69">
        <v>9.7330729166666671E-2</v>
      </c>
      <c r="K915" s="70">
        <v>598</v>
      </c>
      <c r="L915" s="71">
        <v>9.7330729166666671E-2</v>
      </c>
      <c r="M915" s="72">
        <v>598</v>
      </c>
    </row>
    <row r="916" spans="1:13" ht="15" hidden="1" thickTop="1" thickBot="1" x14ac:dyDescent="0.35">
      <c r="A916" s="61">
        <v>507</v>
      </c>
      <c r="B916" s="62" t="s">
        <v>1865</v>
      </c>
      <c r="C916" s="63">
        <v>7187</v>
      </c>
      <c r="D916" s="64" t="s">
        <v>868</v>
      </c>
      <c r="E916" s="51" t="str">
        <f>IF(VLOOKUP(A916,'חישוב בזב'!$H$2:$K$188,4,FALSE)=FALSE,"No","Yes")</f>
        <v>No</v>
      </c>
      <c r="F916" s="65" t="s">
        <v>1870</v>
      </c>
      <c r="G916" s="66"/>
      <c r="H916" s="67">
        <v>6144</v>
      </c>
      <c r="I916" s="68">
        <v>6144</v>
      </c>
      <c r="J916" s="69">
        <v>9.47265625E-2</v>
      </c>
      <c r="K916" s="70">
        <v>582</v>
      </c>
      <c r="L916" s="71">
        <v>9.47265625E-2</v>
      </c>
      <c r="M916" s="72">
        <v>582</v>
      </c>
    </row>
    <row r="917" spans="1:13" ht="15" hidden="1" thickTop="1" thickBot="1" x14ac:dyDescent="0.35">
      <c r="A917" s="61">
        <v>507</v>
      </c>
      <c r="B917" s="62" t="s">
        <v>1865</v>
      </c>
      <c r="C917" s="63">
        <v>7187</v>
      </c>
      <c r="D917" s="64" t="s">
        <v>825</v>
      </c>
      <c r="E917" s="51" t="str">
        <f>IF(VLOOKUP(A917,'חישוב בזב'!$H$2:$K$188,4,FALSE)=FALSE,"No","Yes")</f>
        <v>No</v>
      </c>
      <c r="F917" s="65" t="s">
        <v>1871</v>
      </c>
      <c r="G917" s="66"/>
      <c r="H917" s="67">
        <v>6144</v>
      </c>
      <c r="I917" s="68">
        <v>6144</v>
      </c>
      <c r="J917" s="69">
        <v>9.2936197916666671E-2</v>
      </c>
      <c r="K917" s="70">
        <v>571</v>
      </c>
      <c r="L917" s="71">
        <v>9.2936197916666671E-2</v>
      </c>
      <c r="M917" s="72">
        <v>571</v>
      </c>
    </row>
    <row r="918" spans="1:13" ht="15" hidden="1" thickTop="1" thickBot="1" x14ac:dyDescent="0.35">
      <c r="A918" s="61">
        <v>507</v>
      </c>
      <c r="B918" s="62" t="s">
        <v>1865</v>
      </c>
      <c r="C918" s="63">
        <v>7187</v>
      </c>
      <c r="D918" s="64" t="s">
        <v>679</v>
      </c>
      <c r="E918" s="51" t="str">
        <f>IF(VLOOKUP(A918,'חישוב בזב'!$H$2:$K$188,4,FALSE)=FALSE,"No","Yes")</f>
        <v>No</v>
      </c>
      <c r="F918" s="65" t="s">
        <v>1872</v>
      </c>
      <c r="G918" s="66"/>
      <c r="H918" s="67">
        <v>6144</v>
      </c>
      <c r="I918" s="68">
        <v>6144</v>
      </c>
      <c r="J918" s="69">
        <v>8.9029947916666671E-2</v>
      </c>
      <c r="K918" s="70">
        <v>547</v>
      </c>
      <c r="L918" s="71">
        <v>8.9029947916666671E-2</v>
      </c>
      <c r="M918" s="72">
        <v>547</v>
      </c>
    </row>
    <row r="919" spans="1:13" ht="15" hidden="1" thickTop="1" thickBot="1" x14ac:dyDescent="0.35">
      <c r="A919" s="61">
        <v>507</v>
      </c>
      <c r="B919" s="62" t="s">
        <v>1865</v>
      </c>
      <c r="C919" s="63">
        <v>7187</v>
      </c>
      <c r="D919" s="64" t="s">
        <v>514</v>
      </c>
      <c r="E919" s="51" t="str">
        <f>IF(VLOOKUP(A919,'חישוב בזב'!$H$2:$K$188,4,FALSE)=FALSE,"No","Yes")</f>
        <v>No</v>
      </c>
      <c r="F919" s="65" t="s">
        <v>1873</v>
      </c>
      <c r="G919" s="66"/>
      <c r="H919" s="67">
        <v>6144</v>
      </c>
      <c r="I919" s="68">
        <v>6144</v>
      </c>
      <c r="J919" s="69">
        <v>8.69140625E-2</v>
      </c>
      <c r="K919" s="70">
        <v>534</v>
      </c>
      <c r="L919" s="71">
        <v>8.69140625E-2</v>
      </c>
      <c r="M919" s="72">
        <v>534</v>
      </c>
    </row>
    <row r="920" spans="1:13" ht="15" hidden="1" thickTop="1" thickBot="1" x14ac:dyDescent="0.35">
      <c r="A920" s="61">
        <v>507</v>
      </c>
      <c r="B920" s="62" t="s">
        <v>1865</v>
      </c>
      <c r="C920" s="63">
        <v>7187</v>
      </c>
      <c r="D920" s="64" t="s">
        <v>583</v>
      </c>
      <c r="E920" s="51" t="str">
        <f>IF(VLOOKUP(A920,'חישוב בזב'!$H$2:$K$188,4,FALSE)=FALSE,"No","Yes")</f>
        <v>No</v>
      </c>
      <c r="F920" s="65" t="s">
        <v>1874</v>
      </c>
      <c r="G920" s="66"/>
      <c r="H920" s="67">
        <v>6144</v>
      </c>
      <c r="I920" s="68">
        <v>6144</v>
      </c>
      <c r="J920" s="69">
        <v>6.7220052083333329E-2</v>
      </c>
      <c r="K920" s="70">
        <v>413</v>
      </c>
      <c r="L920" s="71">
        <v>6.7220052083333329E-2</v>
      </c>
      <c r="M920" s="72">
        <v>413</v>
      </c>
    </row>
    <row r="921" spans="1:13" ht="15" hidden="1" thickTop="1" thickBot="1" x14ac:dyDescent="0.35">
      <c r="A921" s="61">
        <v>507</v>
      </c>
      <c r="B921" s="62" t="s">
        <v>1865</v>
      </c>
      <c r="C921" s="63">
        <v>7187</v>
      </c>
      <c r="D921" s="64" t="s">
        <v>522</v>
      </c>
      <c r="E921" s="51" t="str">
        <f>IF(VLOOKUP(A921,'חישוב בזב'!$H$2:$K$188,4,FALSE)=FALSE,"No","Yes")</f>
        <v>No</v>
      </c>
      <c r="F921" s="65" t="s">
        <v>1875</v>
      </c>
      <c r="G921" s="66" t="s">
        <v>1876</v>
      </c>
      <c r="H921" s="67">
        <v>6144</v>
      </c>
      <c r="I921" s="68">
        <v>6144</v>
      </c>
      <c r="J921" s="69">
        <v>1.6276041666666666E-4</v>
      </c>
      <c r="K921" s="70">
        <v>1</v>
      </c>
      <c r="L921" s="71">
        <v>1.6276041666666666E-4</v>
      </c>
      <c r="M921" s="72">
        <v>1</v>
      </c>
    </row>
    <row r="922" spans="1:13" ht="15" hidden="1" thickTop="1" thickBot="1" x14ac:dyDescent="0.35">
      <c r="A922" s="61">
        <v>507</v>
      </c>
      <c r="B922" s="62" t="s">
        <v>1865</v>
      </c>
      <c r="C922" s="63">
        <v>7187</v>
      </c>
      <c r="D922" s="64" t="s">
        <v>530</v>
      </c>
      <c r="E922" s="51" t="str">
        <f>IF(VLOOKUP(A922,'חישוב בזב'!$H$2:$K$188,4,FALSE)=FALSE,"No","Yes")</f>
        <v>No</v>
      </c>
      <c r="F922" s="65" t="s">
        <v>1877</v>
      </c>
      <c r="G922" s="66" t="s">
        <v>1878</v>
      </c>
      <c r="H922" s="67">
        <v>6144</v>
      </c>
      <c r="I922" s="68">
        <v>6144</v>
      </c>
      <c r="J922" s="69">
        <v>0</v>
      </c>
      <c r="K922" s="70"/>
      <c r="L922" s="71">
        <v>0</v>
      </c>
      <c r="M922" s="72">
        <v>0</v>
      </c>
    </row>
    <row r="923" spans="1:13" ht="15" hidden="1" thickTop="1" thickBot="1" x14ac:dyDescent="0.35">
      <c r="A923" s="61">
        <v>507</v>
      </c>
      <c r="B923" s="62" t="s">
        <v>1865</v>
      </c>
      <c r="C923" s="63">
        <v>7187</v>
      </c>
      <c r="D923" s="64" t="s">
        <v>598</v>
      </c>
      <c r="E923" s="51" t="str">
        <f>IF(VLOOKUP(A923,'חישוב בזב'!$H$2:$K$188,4,FALSE)=FALSE,"No","Yes")</f>
        <v>No</v>
      </c>
      <c r="F923" s="65" t="s">
        <v>1879</v>
      </c>
      <c r="G923" s="66" t="s">
        <v>1880</v>
      </c>
      <c r="H923" s="67">
        <v>6144</v>
      </c>
      <c r="I923" s="68">
        <v>6144</v>
      </c>
      <c r="J923" s="69">
        <v>0</v>
      </c>
      <c r="K923" s="70"/>
      <c r="L923" s="71">
        <v>0</v>
      </c>
      <c r="M923" s="72">
        <v>0</v>
      </c>
    </row>
    <row r="924" spans="1:13" ht="15" hidden="1" thickTop="1" thickBot="1" x14ac:dyDescent="0.35">
      <c r="A924" s="61">
        <v>168</v>
      </c>
      <c r="B924" s="62" t="s">
        <v>1881</v>
      </c>
      <c r="C924" s="63">
        <v>13477</v>
      </c>
      <c r="D924" s="64" t="s">
        <v>695</v>
      </c>
      <c r="E924" s="51" t="str">
        <f>IF(VLOOKUP(A924,'חישוב בזב'!$H$2:$K$188,4,FALSE)=FALSE,"No","Yes")</f>
        <v>No</v>
      </c>
      <c r="F924" s="65" t="s">
        <v>1882</v>
      </c>
      <c r="G924" s="66" t="s">
        <v>1883</v>
      </c>
      <c r="H924" s="67">
        <v>7817</v>
      </c>
      <c r="I924" s="68">
        <v>7817</v>
      </c>
      <c r="J924" s="69">
        <v>0.25764359728796216</v>
      </c>
      <c r="K924" s="70">
        <v>2014</v>
      </c>
      <c r="L924" s="71">
        <v>0.25764359728796216</v>
      </c>
      <c r="M924" s="72">
        <v>2014.0000000000002</v>
      </c>
    </row>
    <row r="925" spans="1:13" ht="15" hidden="1" thickTop="1" thickBot="1" x14ac:dyDescent="0.35">
      <c r="A925" s="61">
        <v>168</v>
      </c>
      <c r="B925" s="62" t="s">
        <v>1881</v>
      </c>
      <c r="C925" s="63">
        <v>13477</v>
      </c>
      <c r="D925" s="64" t="s">
        <v>1884</v>
      </c>
      <c r="E925" s="51" t="str">
        <f>IF(VLOOKUP(A925,'חישוב בזב'!$H$2:$K$188,4,FALSE)=FALSE,"No","Yes")</f>
        <v>No</v>
      </c>
      <c r="F925" s="65" t="s">
        <v>1885</v>
      </c>
      <c r="G925" s="66" t="s">
        <v>1886</v>
      </c>
      <c r="H925" s="67">
        <v>7817</v>
      </c>
      <c r="I925" s="68">
        <v>7817</v>
      </c>
      <c r="J925" s="69">
        <v>0.22834847128054242</v>
      </c>
      <c r="K925" s="70">
        <v>1785</v>
      </c>
      <c r="L925" s="71">
        <v>0.22834847128054242</v>
      </c>
      <c r="M925" s="72">
        <v>1785</v>
      </c>
    </row>
    <row r="926" spans="1:13" ht="15" hidden="1" thickTop="1" thickBot="1" x14ac:dyDescent="0.35">
      <c r="A926" s="61">
        <v>168</v>
      </c>
      <c r="B926" s="62" t="s">
        <v>1881</v>
      </c>
      <c r="C926" s="63">
        <v>13477</v>
      </c>
      <c r="D926" s="64" t="s">
        <v>1887</v>
      </c>
      <c r="E926" s="51" t="str">
        <f>IF(VLOOKUP(A926,'חישוב בזב'!$H$2:$K$188,4,FALSE)=FALSE,"No","Yes")</f>
        <v>No</v>
      </c>
      <c r="F926" s="65" t="s">
        <v>1888</v>
      </c>
      <c r="G926" s="66" t="s">
        <v>1889</v>
      </c>
      <c r="H926" s="67">
        <v>7817</v>
      </c>
      <c r="I926" s="68">
        <v>7817</v>
      </c>
      <c r="J926" s="69">
        <v>0.16246641934245876</v>
      </c>
      <c r="K926" s="70">
        <v>1270</v>
      </c>
      <c r="L926" s="71">
        <v>0.16246641934245876</v>
      </c>
      <c r="M926" s="72">
        <v>1270</v>
      </c>
    </row>
    <row r="927" spans="1:13" ht="15" hidden="1" thickTop="1" thickBot="1" x14ac:dyDescent="0.35">
      <c r="A927" s="61">
        <v>168</v>
      </c>
      <c r="B927" s="62" t="s">
        <v>1881</v>
      </c>
      <c r="C927" s="63">
        <v>13477</v>
      </c>
      <c r="D927" s="64" t="s">
        <v>546</v>
      </c>
      <c r="E927" s="51" t="str">
        <f>IF(VLOOKUP(A927,'חישוב בזב'!$H$2:$K$188,4,FALSE)=FALSE,"No","Yes")</f>
        <v>No</v>
      </c>
      <c r="F927" s="65" t="s">
        <v>547</v>
      </c>
      <c r="G927" s="66"/>
      <c r="H927" s="67">
        <v>7817</v>
      </c>
      <c r="I927" s="68">
        <v>7817</v>
      </c>
      <c r="J927" s="69">
        <v>0.10745810413201996</v>
      </c>
      <c r="K927" s="70">
        <v>840</v>
      </c>
      <c r="L927" s="71">
        <v>0.10745810413201996</v>
      </c>
      <c r="M927" s="72">
        <v>840</v>
      </c>
    </row>
    <row r="928" spans="1:13" ht="15" hidden="1" thickTop="1" thickBot="1" x14ac:dyDescent="0.35">
      <c r="A928" s="61">
        <v>168</v>
      </c>
      <c r="B928" s="62" t="s">
        <v>1881</v>
      </c>
      <c r="C928" s="63">
        <v>13477</v>
      </c>
      <c r="D928" s="64" t="s">
        <v>567</v>
      </c>
      <c r="E928" s="51" t="str">
        <f>IF(VLOOKUP(A928,'חישוב בזב'!$H$2:$K$188,4,FALSE)=FALSE,"No","Yes")</f>
        <v>No</v>
      </c>
      <c r="F928" s="65" t="s">
        <v>1890</v>
      </c>
      <c r="G928" s="66"/>
      <c r="H928" s="67">
        <v>7817</v>
      </c>
      <c r="I928" s="68">
        <v>7817</v>
      </c>
      <c r="J928" s="69">
        <v>9.7351925291032371E-2</v>
      </c>
      <c r="K928" s="70">
        <v>761</v>
      </c>
      <c r="L928" s="71">
        <v>9.7351925291032371E-2</v>
      </c>
      <c r="M928" s="72">
        <v>761</v>
      </c>
    </row>
    <row r="929" spans="1:13" ht="15" hidden="1" thickTop="1" thickBot="1" x14ac:dyDescent="0.35">
      <c r="A929" s="61">
        <v>168</v>
      </c>
      <c r="B929" s="62" t="s">
        <v>1881</v>
      </c>
      <c r="C929" s="63">
        <v>13477</v>
      </c>
      <c r="D929" s="64" t="s">
        <v>1891</v>
      </c>
      <c r="E929" s="51" t="str">
        <f>IF(VLOOKUP(A929,'חישוב בזב'!$H$2:$K$188,4,FALSE)=FALSE,"No","Yes")</f>
        <v>No</v>
      </c>
      <c r="F929" s="65" t="s">
        <v>1892</v>
      </c>
      <c r="G929" s="66" t="s">
        <v>1893</v>
      </c>
      <c r="H929" s="67">
        <v>7817</v>
      </c>
      <c r="I929" s="68">
        <v>7817</v>
      </c>
      <c r="J929" s="69">
        <v>5.5520020468210314E-2</v>
      </c>
      <c r="K929" s="70">
        <v>434</v>
      </c>
      <c r="L929" s="71">
        <v>5.5520020468210314E-2</v>
      </c>
      <c r="M929" s="72">
        <v>434</v>
      </c>
    </row>
    <row r="930" spans="1:13" ht="15" hidden="1" thickTop="1" thickBot="1" x14ac:dyDescent="0.35">
      <c r="A930" s="61">
        <v>168</v>
      </c>
      <c r="B930" s="62" t="s">
        <v>1881</v>
      </c>
      <c r="C930" s="63">
        <v>13477</v>
      </c>
      <c r="D930" s="64" t="s">
        <v>548</v>
      </c>
      <c r="E930" s="51" t="str">
        <f>IF(VLOOKUP(A930,'חישוב בזב'!$H$2:$K$188,4,FALSE)=FALSE,"No","Yes")</f>
        <v>No</v>
      </c>
      <c r="F930" s="65" t="s">
        <v>1894</v>
      </c>
      <c r="G930" s="66" t="s">
        <v>1895</v>
      </c>
      <c r="H930" s="67">
        <v>7817</v>
      </c>
      <c r="I930" s="68">
        <v>7817</v>
      </c>
      <c r="J930" s="69">
        <v>4.7716515287194575E-2</v>
      </c>
      <c r="K930" s="70">
        <v>373</v>
      </c>
      <c r="L930" s="71">
        <v>4.7716515287194575E-2</v>
      </c>
      <c r="M930" s="72">
        <v>373</v>
      </c>
    </row>
    <row r="931" spans="1:13" ht="15" hidden="1" thickTop="1" thickBot="1" x14ac:dyDescent="0.35">
      <c r="A931" s="61">
        <v>168</v>
      </c>
      <c r="B931" s="62" t="s">
        <v>1881</v>
      </c>
      <c r="C931" s="63">
        <v>13477</v>
      </c>
      <c r="D931" s="64" t="s">
        <v>757</v>
      </c>
      <c r="E931" s="51" t="str">
        <f>IF(VLOOKUP(A931,'חישוב בזב'!$H$2:$K$188,4,FALSE)=FALSE,"No","Yes")</f>
        <v>No</v>
      </c>
      <c r="F931" s="65" t="s">
        <v>1896</v>
      </c>
      <c r="G931" s="66" t="s">
        <v>1897</v>
      </c>
      <c r="H931" s="67">
        <v>7817</v>
      </c>
      <c r="I931" s="68">
        <v>7817</v>
      </c>
      <c r="J931" s="69">
        <v>4.3494946910579507E-2</v>
      </c>
      <c r="K931" s="70">
        <v>340</v>
      </c>
      <c r="L931" s="71">
        <v>4.3494946910579507E-2</v>
      </c>
      <c r="M931" s="72">
        <v>340</v>
      </c>
    </row>
    <row r="932" spans="1:13" ht="15" hidden="1" thickTop="1" thickBot="1" x14ac:dyDescent="0.35">
      <c r="A932" s="61">
        <v>508</v>
      </c>
      <c r="B932" s="62" t="s">
        <v>1898</v>
      </c>
      <c r="C932" s="63">
        <v>2363</v>
      </c>
      <c r="D932" s="64" t="s">
        <v>501</v>
      </c>
      <c r="E932" s="51" t="str">
        <f>IF(VLOOKUP(A932,'חישוב בזב'!$H$2:$K$188,4,FALSE)=FALSE,"No","Yes")</f>
        <v>No</v>
      </c>
      <c r="F932" s="65" t="s">
        <v>1899</v>
      </c>
      <c r="G932" s="66" t="s">
        <v>1900</v>
      </c>
      <c r="H932" s="67">
        <v>1892</v>
      </c>
      <c r="I932" s="68">
        <v>1892</v>
      </c>
      <c r="J932" s="69">
        <v>0.28329809725158561</v>
      </c>
      <c r="K932" s="70">
        <v>536</v>
      </c>
      <c r="L932" s="71">
        <v>0.28329809725158561</v>
      </c>
      <c r="M932" s="72">
        <v>536</v>
      </c>
    </row>
    <row r="933" spans="1:13" ht="15" hidden="1" thickTop="1" thickBot="1" x14ac:dyDescent="0.35">
      <c r="A933" s="61">
        <v>508</v>
      </c>
      <c r="B933" s="62" t="s">
        <v>1898</v>
      </c>
      <c r="C933" s="63">
        <v>2363</v>
      </c>
      <c r="D933" s="64" t="s">
        <v>636</v>
      </c>
      <c r="E933" s="51" t="str">
        <f>IF(VLOOKUP(A933,'חישוב בזב'!$H$2:$K$188,4,FALSE)=FALSE,"No","Yes")</f>
        <v>No</v>
      </c>
      <c r="F933" s="65" t="s">
        <v>1901</v>
      </c>
      <c r="G933" s="66"/>
      <c r="H933" s="67">
        <v>1892</v>
      </c>
      <c r="I933" s="68">
        <v>1892</v>
      </c>
      <c r="J933" s="69">
        <v>0.21458773784355178</v>
      </c>
      <c r="K933" s="70">
        <v>406</v>
      </c>
      <c r="L933" s="71">
        <v>0.21458773784355178</v>
      </c>
      <c r="M933" s="72">
        <v>406</v>
      </c>
    </row>
    <row r="934" spans="1:13" ht="15" hidden="1" thickTop="1" thickBot="1" x14ac:dyDescent="0.35">
      <c r="A934" s="61">
        <v>508</v>
      </c>
      <c r="B934" s="62" t="s">
        <v>1898</v>
      </c>
      <c r="C934" s="63">
        <v>2363</v>
      </c>
      <c r="D934" s="64" t="s">
        <v>583</v>
      </c>
      <c r="E934" s="51" t="str">
        <f>IF(VLOOKUP(A934,'חישוב בזב'!$H$2:$K$188,4,FALSE)=FALSE,"No","Yes")</f>
        <v>No</v>
      </c>
      <c r="F934" s="65" t="s">
        <v>1902</v>
      </c>
      <c r="G934" s="66" t="s">
        <v>1903</v>
      </c>
      <c r="H934" s="67">
        <v>1892</v>
      </c>
      <c r="I934" s="68">
        <v>1892</v>
      </c>
      <c r="J934" s="69">
        <v>0.13372093023255813</v>
      </c>
      <c r="K934" s="70">
        <v>253</v>
      </c>
      <c r="L934" s="71">
        <v>0.13372093023255813</v>
      </c>
      <c r="M934" s="72">
        <v>252.99999999999997</v>
      </c>
    </row>
    <row r="935" spans="1:13" ht="15" hidden="1" thickTop="1" thickBot="1" x14ac:dyDescent="0.35">
      <c r="A935" s="61">
        <v>508</v>
      </c>
      <c r="B935" s="62" t="s">
        <v>1898</v>
      </c>
      <c r="C935" s="63">
        <v>2363</v>
      </c>
      <c r="D935" s="64" t="s">
        <v>1891</v>
      </c>
      <c r="E935" s="51" t="str">
        <f>IF(VLOOKUP(A935,'חישוב בזב'!$H$2:$K$188,4,FALSE)=FALSE,"No","Yes")</f>
        <v>No</v>
      </c>
      <c r="F935" s="65" t="s">
        <v>1904</v>
      </c>
      <c r="G935" s="66" t="s">
        <v>1905</v>
      </c>
      <c r="H935" s="67">
        <v>1892</v>
      </c>
      <c r="I935" s="68">
        <v>1892</v>
      </c>
      <c r="J935" s="69">
        <v>0.10465116279069768</v>
      </c>
      <c r="K935" s="70">
        <v>198</v>
      </c>
      <c r="L935" s="71">
        <v>0.10465116279069768</v>
      </c>
      <c r="M935" s="72">
        <v>198</v>
      </c>
    </row>
    <row r="936" spans="1:13" ht="15" hidden="1" thickTop="1" thickBot="1" x14ac:dyDescent="0.35">
      <c r="A936" s="61">
        <v>508</v>
      </c>
      <c r="B936" s="62" t="s">
        <v>1898</v>
      </c>
      <c r="C936" s="63">
        <v>2363</v>
      </c>
      <c r="D936" s="64" t="s">
        <v>757</v>
      </c>
      <c r="E936" s="51" t="str">
        <f>IF(VLOOKUP(A936,'חישוב בזב'!$H$2:$K$188,4,FALSE)=FALSE,"No","Yes")</f>
        <v>No</v>
      </c>
      <c r="F936" s="65" t="s">
        <v>1906</v>
      </c>
      <c r="G936" s="66" t="s">
        <v>1907</v>
      </c>
      <c r="H936" s="67">
        <v>1892</v>
      </c>
      <c r="I936" s="68">
        <v>1892</v>
      </c>
      <c r="J936" s="69">
        <v>0.10465116279069768</v>
      </c>
      <c r="K936" s="70">
        <v>198</v>
      </c>
      <c r="L936" s="71">
        <v>0.10465116279069768</v>
      </c>
      <c r="M936" s="72">
        <v>198</v>
      </c>
    </row>
    <row r="937" spans="1:13" ht="15" hidden="1" thickTop="1" thickBot="1" x14ac:dyDescent="0.35">
      <c r="A937" s="61">
        <v>508</v>
      </c>
      <c r="B937" s="62" t="s">
        <v>1898</v>
      </c>
      <c r="C937" s="63">
        <v>2363</v>
      </c>
      <c r="D937" s="64" t="s">
        <v>525</v>
      </c>
      <c r="E937" s="51" t="str">
        <f>IF(VLOOKUP(A937,'חישוב בזב'!$H$2:$K$188,4,FALSE)=FALSE,"No","Yes")</f>
        <v>No</v>
      </c>
      <c r="F937" s="65" t="s">
        <v>1908</v>
      </c>
      <c r="G937" s="66" t="s">
        <v>1909</v>
      </c>
      <c r="H937" s="67">
        <v>1892</v>
      </c>
      <c r="I937" s="68">
        <v>1892</v>
      </c>
      <c r="J937" s="69">
        <v>9.8837209302325577E-2</v>
      </c>
      <c r="K937" s="70">
        <v>187</v>
      </c>
      <c r="L937" s="71">
        <v>9.8837209302325577E-2</v>
      </c>
      <c r="M937" s="72">
        <v>187</v>
      </c>
    </row>
    <row r="938" spans="1:13" ht="15" hidden="1" thickTop="1" thickBot="1" x14ac:dyDescent="0.35">
      <c r="A938" s="61">
        <v>508</v>
      </c>
      <c r="B938" s="62" t="s">
        <v>1898</v>
      </c>
      <c r="C938" s="63">
        <v>2363</v>
      </c>
      <c r="D938" s="64" t="s">
        <v>533</v>
      </c>
      <c r="E938" s="51" t="str">
        <f>IF(VLOOKUP(A938,'חישוב בזב'!$H$2:$K$188,4,FALSE)=FALSE,"No","Yes")</f>
        <v>No</v>
      </c>
      <c r="F938" s="65" t="s">
        <v>1910</v>
      </c>
      <c r="G938" s="66" t="s">
        <v>1911</v>
      </c>
      <c r="H938" s="67">
        <v>1892</v>
      </c>
      <c r="I938" s="68">
        <v>1892</v>
      </c>
      <c r="J938" s="69">
        <v>6.0253699788583512E-2</v>
      </c>
      <c r="K938" s="70">
        <v>114</v>
      </c>
      <c r="L938" s="71">
        <v>6.0253699788583512E-2</v>
      </c>
      <c r="M938" s="72">
        <v>114</v>
      </c>
    </row>
    <row r="939" spans="1:13" ht="15" hidden="1" thickTop="1" thickBot="1" x14ac:dyDescent="0.35">
      <c r="A939" s="61">
        <v>509</v>
      </c>
      <c r="B939" s="62" t="s">
        <v>1912</v>
      </c>
      <c r="C939" s="63">
        <v>12537</v>
      </c>
      <c r="D939" s="64" t="s">
        <v>1913</v>
      </c>
      <c r="E939" s="51" t="str">
        <f>IF(VLOOKUP(A939,'חישוב בזב'!$H$2:$K$188,4,FALSE)=FALSE,"No","Yes")</f>
        <v>No</v>
      </c>
      <c r="F939" s="65" t="s">
        <v>1914</v>
      </c>
      <c r="G939" s="66" t="s">
        <v>1915</v>
      </c>
      <c r="H939" s="67">
        <v>11044</v>
      </c>
      <c r="I939" s="68">
        <v>11044</v>
      </c>
      <c r="J939" s="69">
        <v>0.20074248460702643</v>
      </c>
      <c r="K939" s="70">
        <v>2217</v>
      </c>
      <c r="L939" s="71">
        <v>0.20074248460702643</v>
      </c>
      <c r="M939" s="72">
        <v>2217</v>
      </c>
    </row>
    <row r="940" spans="1:13" ht="15" hidden="1" thickTop="1" thickBot="1" x14ac:dyDescent="0.35">
      <c r="A940" s="61">
        <v>509</v>
      </c>
      <c r="B940" s="62" t="s">
        <v>1912</v>
      </c>
      <c r="C940" s="63">
        <v>12537</v>
      </c>
      <c r="D940" s="64" t="s">
        <v>679</v>
      </c>
      <c r="E940" s="51" t="str">
        <f>IF(VLOOKUP(A940,'חישוב בזב'!$H$2:$K$188,4,FALSE)=FALSE,"No","Yes")</f>
        <v>No</v>
      </c>
      <c r="F940" s="65" t="s">
        <v>1916</v>
      </c>
      <c r="G940" s="66" t="s">
        <v>1917</v>
      </c>
      <c r="H940" s="67">
        <v>11044</v>
      </c>
      <c r="I940" s="68">
        <v>11044</v>
      </c>
      <c r="J940" s="69">
        <v>0.13237957261861644</v>
      </c>
      <c r="K940" s="70">
        <v>1462</v>
      </c>
      <c r="L940" s="71">
        <v>0.13237957261861644</v>
      </c>
      <c r="M940" s="72">
        <v>1462</v>
      </c>
    </row>
    <row r="941" spans="1:13" ht="15" hidden="1" thickTop="1" thickBot="1" x14ac:dyDescent="0.35">
      <c r="A941" s="61">
        <v>509</v>
      </c>
      <c r="B941" s="62" t="s">
        <v>1912</v>
      </c>
      <c r="C941" s="63">
        <v>12537</v>
      </c>
      <c r="D941" s="64" t="s">
        <v>495</v>
      </c>
      <c r="E941" s="51" t="str">
        <f>IF(VLOOKUP(A941,'חישוב בזב'!$H$2:$K$188,4,FALSE)=FALSE,"No","Yes")</f>
        <v>No</v>
      </c>
      <c r="F941" s="65" t="s">
        <v>1918</v>
      </c>
      <c r="G941" s="66" t="s">
        <v>1919</v>
      </c>
      <c r="H941" s="67">
        <v>11044</v>
      </c>
      <c r="I941" s="68">
        <v>11044</v>
      </c>
      <c r="J941" s="69">
        <v>0.12758058674393336</v>
      </c>
      <c r="K941" s="70">
        <v>1409</v>
      </c>
      <c r="L941" s="71">
        <v>0.12758058674393336</v>
      </c>
      <c r="M941" s="72">
        <v>1409</v>
      </c>
    </row>
    <row r="942" spans="1:13" ht="15" hidden="1" thickTop="1" thickBot="1" x14ac:dyDescent="0.35">
      <c r="A942" s="61">
        <v>509</v>
      </c>
      <c r="B942" s="62" t="s">
        <v>1912</v>
      </c>
      <c r="C942" s="63">
        <v>12537</v>
      </c>
      <c r="D942" s="64" t="s">
        <v>498</v>
      </c>
      <c r="E942" s="51" t="str">
        <f>IF(VLOOKUP(A942,'חישוב בזב'!$H$2:$K$188,4,FALSE)=FALSE,"No","Yes")</f>
        <v>No</v>
      </c>
      <c r="F942" s="65" t="s">
        <v>1920</v>
      </c>
      <c r="G942" s="66" t="s">
        <v>1921</v>
      </c>
      <c r="H942" s="67">
        <v>11044</v>
      </c>
      <c r="I942" s="68">
        <v>11044</v>
      </c>
      <c r="J942" s="69">
        <v>0.11716769286490401</v>
      </c>
      <c r="K942" s="70">
        <v>1294</v>
      </c>
      <c r="L942" s="71">
        <v>0.11716769286490401</v>
      </c>
      <c r="M942" s="72">
        <v>1294</v>
      </c>
    </row>
    <row r="943" spans="1:13" ht="15" hidden="1" thickTop="1" thickBot="1" x14ac:dyDescent="0.35">
      <c r="A943" s="61">
        <v>509</v>
      </c>
      <c r="B943" s="62" t="s">
        <v>1912</v>
      </c>
      <c r="C943" s="63">
        <v>12537</v>
      </c>
      <c r="D943" s="64" t="s">
        <v>506</v>
      </c>
      <c r="E943" s="51" t="str">
        <f>IF(VLOOKUP(A943,'חישוב בזב'!$H$2:$K$188,4,FALSE)=FALSE,"No","Yes")</f>
        <v>No</v>
      </c>
      <c r="F943" s="65" t="s">
        <v>1922</v>
      </c>
      <c r="G943" s="66" t="s">
        <v>1923</v>
      </c>
      <c r="H943" s="67">
        <v>11044</v>
      </c>
      <c r="I943" s="68">
        <v>11044</v>
      </c>
      <c r="J943" s="69">
        <v>0.10150307859471205</v>
      </c>
      <c r="K943" s="70">
        <v>1121</v>
      </c>
      <c r="L943" s="71">
        <v>0.10150307859471205</v>
      </c>
      <c r="M943" s="72">
        <v>1121</v>
      </c>
    </row>
    <row r="944" spans="1:13" ht="15" hidden="1" thickTop="1" thickBot="1" x14ac:dyDescent="0.35">
      <c r="A944" s="61">
        <v>509</v>
      </c>
      <c r="B944" s="62" t="s">
        <v>1912</v>
      </c>
      <c r="C944" s="63">
        <v>12537</v>
      </c>
      <c r="D944" s="64" t="s">
        <v>1924</v>
      </c>
      <c r="E944" s="51" t="str">
        <f>IF(VLOOKUP(A944,'חישוב בזב'!$H$2:$K$188,4,FALSE)=FALSE,"No","Yes")</f>
        <v>No</v>
      </c>
      <c r="F944" s="65" t="s">
        <v>1925</v>
      </c>
      <c r="G944" s="66"/>
      <c r="H944" s="67">
        <v>11044</v>
      </c>
      <c r="I944" s="68">
        <v>11044</v>
      </c>
      <c r="J944" s="69">
        <v>9.9420499818906188E-2</v>
      </c>
      <c r="K944" s="70">
        <v>1098</v>
      </c>
      <c r="L944" s="71">
        <v>9.9420499818906188E-2</v>
      </c>
      <c r="M944" s="72">
        <v>1098</v>
      </c>
    </row>
    <row r="945" spans="1:13" ht="15" hidden="1" thickTop="1" thickBot="1" x14ac:dyDescent="0.35">
      <c r="A945" s="61">
        <v>509</v>
      </c>
      <c r="B945" s="62" t="s">
        <v>1912</v>
      </c>
      <c r="C945" s="63">
        <v>12537</v>
      </c>
      <c r="D945" s="64" t="s">
        <v>1926</v>
      </c>
      <c r="E945" s="51" t="str">
        <f>IF(VLOOKUP(A945,'חישוב בזב'!$H$2:$K$188,4,FALSE)=FALSE,"No","Yes")</f>
        <v>No</v>
      </c>
      <c r="F945" s="65" t="s">
        <v>1927</v>
      </c>
      <c r="G945" s="66" t="s">
        <v>1928</v>
      </c>
      <c r="H945" s="67">
        <v>11044</v>
      </c>
      <c r="I945" s="68">
        <v>11044</v>
      </c>
      <c r="J945" s="69">
        <v>7.8956899674031147E-2</v>
      </c>
      <c r="K945" s="70">
        <v>872</v>
      </c>
      <c r="L945" s="71">
        <v>7.8956899674031147E-2</v>
      </c>
      <c r="M945" s="72">
        <v>872</v>
      </c>
    </row>
    <row r="946" spans="1:13" ht="15" hidden="1" thickTop="1" thickBot="1" x14ac:dyDescent="0.35">
      <c r="A946" s="61">
        <v>509</v>
      </c>
      <c r="B946" s="62" t="s">
        <v>1912</v>
      </c>
      <c r="C946" s="63">
        <v>12537</v>
      </c>
      <c r="D946" s="64" t="s">
        <v>794</v>
      </c>
      <c r="E946" s="51" t="str">
        <f>IF(VLOOKUP(A946,'חישוב בזב'!$H$2:$K$188,4,FALSE)=FALSE,"No","Yes")</f>
        <v>No</v>
      </c>
      <c r="F946" s="65" t="s">
        <v>1641</v>
      </c>
      <c r="G946" s="66"/>
      <c r="H946" s="67">
        <v>11044</v>
      </c>
      <c r="I946" s="68">
        <v>11044</v>
      </c>
      <c r="J946" s="69">
        <v>7.5787758058674395E-2</v>
      </c>
      <c r="K946" s="70">
        <v>837</v>
      </c>
      <c r="L946" s="71">
        <v>7.5787758058674395E-2</v>
      </c>
      <c r="M946" s="72">
        <v>837</v>
      </c>
    </row>
    <row r="947" spans="1:13" ht="15" hidden="1" thickTop="1" thickBot="1" x14ac:dyDescent="0.35">
      <c r="A947" s="61">
        <v>509</v>
      </c>
      <c r="B947" s="62" t="s">
        <v>1912</v>
      </c>
      <c r="C947" s="63">
        <v>12537</v>
      </c>
      <c r="D947" s="64" t="s">
        <v>525</v>
      </c>
      <c r="E947" s="51" t="str">
        <f>IF(VLOOKUP(A947,'חישוב בזב'!$H$2:$K$188,4,FALSE)=FALSE,"No","Yes")</f>
        <v>No</v>
      </c>
      <c r="F947" s="65" t="s">
        <v>1929</v>
      </c>
      <c r="G947" s="66" t="s">
        <v>1930</v>
      </c>
      <c r="H947" s="67">
        <v>11044</v>
      </c>
      <c r="I947" s="68">
        <v>11044</v>
      </c>
      <c r="J947" s="69">
        <v>6.646142701919594E-2</v>
      </c>
      <c r="K947" s="70">
        <v>734</v>
      </c>
      <c r="L947" s="71">
        <v>6.646142701919594E-2</v>
      </c>
      <c r="M947" s="72">
        <v>734</v>
      </c>
    </row>
    <row r="948" spans="1:13" ht="15" hidden="1" thickTop="1" thickBot="1" x14ac:dyDescent="0.35">
      <c r="A948" s="61">
        <v>510</v>
      </c>
      <c r="B948" s="62" t="s">
        <v>1931</v>
      </c>
      <c r="C948" s="63">
        <v>10440</v>
      </c>
      <c r="D948" s="64" t="s">
        <v>503</v>
      </c>
      <c r="E948" s="51" t="str">
        <f>IF(VLOOKUP(A948,'חישוב בזב'!$H$2:$K$188,4,FALSE)=FALSE,"No","Yes")</f>
        <v>No</v>
      </c>
      <c r="F948" s="65" t="s">
        <v>1932</v>
      </c>
      <c r="G948" s="66"/>
      <c r="H948" s="67">
        <v>9648</v>
      </c>
      <c r="I948" s="68">
        <v>9648</v>
      </c>
      <c r="J948" s="69">
        <v>0.19029850746268656</v>
      </c>
      <c r="K948" s="70">
        <v>1836</v>
      </c>
      <c r="L948" s="71">
        <v>0.19029850746268656</v>
      </c>
      <c r="M948" s="72">
        <v>1836</v>
      </c>
    </row>
    <row r="949" spans="1:13" ht="15" hidden="1" thickTop="1" thickBot="1" x14ac:dyDescent="0.35">
      <c r="A949" s="61">
        <v>510</v>
      </c>
      <c r="B949" s="62" t="s">
        <v>1931</v>
      </c>
      <c r="C949" s="63">
        <v>10440</v>
      </c>
      <c r="D949" s="64" t="s">
        <v>495</v>
      </c>
      <c r="E949" s="51" t="str">
        <f>IF(VLOOKUP(A949,'חישוב בזב'!$H$2:$K$188,4,FALSE)=FALSE,"No","Yes")</f>
        <v>No</v>
      </c>
      <c r="F949" s="65" t="s">
        <v>1933</v>
      </c>
      <c r="G949" s="66"/>
      <c r="H949" s="67">
        <v>9648</v>
      </c>
      <c r="I949" s="68">
        <v>9648</v>
      </c>
      <c r="J949" s="69">
        <v>0.14272388059701493</v>
      </c>
      <c r="K949" s="70">
        <v>1377</v>
      </c>
      <c r="L949" s="71">
        <v>0.14272388059701493</v>
      </c>
      <c r="M949" s="72">
        <v>1377</v>
      </c>
    </row>
    <row r="950" spans="1:13" ht="15" hidden="1" thickTop="1" thickBot="1" x14ac:dyDescent="0.35">
      <c r="A950" s="61">
        <v>510</v>
      </c>
      <c r="B950" s="62" t="s">
        <v>1931</v>
      </c>
      <c r="C950" s="63">
        <v>10440</v>
      </c>
      <c r="D950" s="64" t="s">
        <v>1934</v>
      </c>
      <c r="E950" s="51" t="str">
        <f>IF(VLOOKUP(A950,'חישוב בזב'!$H$2:$K$188,4,FALSE)=FALSE,"No","Yes")</f>
        <v>No</v>
      </c>
      <c r="F950" s="65" t="s">
        <v>1935</v>
      </c>
      <c r="G950" s="66"/>
      <c r="H950" s="67">
        <v>9648</v>
      </c>
      <c r="I950" s="68">
        <v>9648</v>
      </c>
      <c r="J950" s="69">
        <v>0.12147595356550581</v>
      </c>
      <c r="K950" s="70">
        <v>1172</v>
      </c>
      <c r="L950" s="71">
        <v>0.12147595356550581</v>
      </c>
      <c r="M950" s="72">
        <v>1172</v>
      </c>
    </row>
    <row r="951" spans="1:13" ht="15" hidden="1" thickTop="1" thickBot="1" x14ac:dyDescent="0.35">
      <c r="A951" s="61">
        <v>510</v>
      </c>
      <c r="B951" s="62" t="s">
        <v>1931</v>
      </c>
      <c r="C951" s="63">
        <v>10440</v>
      </c>
      <c r="D951" s="64" t="s">
        <v>871</v>
      </c>
      <c r="E951" s="51" t="str">
        <f>IF(VLOOKUP(A951,'חישוב בזב'!$H$2:$K$188,4,FALSE)=FALSE,"No","Yes")</f>
        <v>No</v>
      </c>
      <c r="F951" s="65" t="s">
        <v>1936</v>
      </c>
      <c r="G951" s="66" t="s">
        <v>1937</v>
      </c>
      <c r="H951" s="67">
        <v>9648</v>
      </c>
      <c r="I951" s="68">
        <v>9648</v>
      </c>
      <c r="J951" s="69">
        <v>0.10509950248756218</v>
      </c>
      <c r="K951" s="70">
        <v>1014</v>
      </c>
      <c r="L951" s="71">
        <v>0.10509950248756218</v>
      </c>
      <c r="M951" s="72">
        <v>1013.9999999999999</v>
      </c>
    </row>
    <row r="952" spans="1:13" ht="15" hidden="1" thickTop="1" thickBot="1" x14ac:dyDescent="0.35">
      <c r="A952" s="61">
        <v>510</v>
      </c>
      <c r="B952" s="62" t="s">
        <v>1931</v>
      </c>
      <c r="C952" s="63">
        <v>10440</v>
      </c>
      <c r="D952" s="64" t="s">
        <v>857</v>
      </c>
      <c r="E952" s="51" t="str">
        <f>IF(VLOOKUP(A952,'חישוב בזב'!$H$2:$K$188,4,FALSE)=FALSE,"No","Yes")</f>
        <v>No</v>
      </c>
      <c r="F952" s="65" t="s">
        <v>1132</v>
      </c>
      <c r="G952" s="66"/>
      <c r="H952" s="67">
        <v>9648</v>
      </c>
      <c r="I952" s="68">
        <v>9648</v>
      </c>
      <c r="J952" s="69">
        <v>8.0223880597014921E-2</v>
      </c>
      <c r="K952" s="70">
        <v>774</v>
      </c>
      <c r="L952" s="71">
        <v>8.0223880597014921E-2</v>
      </c>
      <c r="M952" s="72">
        <v>774</v>
      </c>
    </row>
    <row r="953" spans="1:13" ht="15" hidden="1" thickTop="1" thickBot="1" x14ac:dyDescent="0.35">
      <c r="A953" s="61">
        <v>510</v>
      </c>
      <c r="B953" s="62" t="s">
        <v>1931</v>
      </c>
      <c r="C953" s="63">
        <v>10440</v>
      </c>
      <c r="D953" s="64" t="s">
        <v>938</v>
      </c>
      <c r="E953" s="51" t="str">
        <f>IF(VLOOKUP(A953,'חישוב בזב'!$H$2:$K$188,4,FALSE)=FALSE,"No","Yes")</f>
        <v>No</v>
      </c>
      <c r="F953" s="65" t="s">
        <v>1112</v>
      </c>
      <c r="G953" s="66"/>
      <c r="H953" s="67">
        <v>9648</v>
      </c>
      <c r="I953" s="68">
        <v>9648</v>
      </c>
      <c r="J953" s="69">
        <v>7.5248756218905477E-2</v>
      </c>
      <c r="K953" s="70">
        <v>726</v>
      </c>
      <c r="L953" s="71">
        <v>7.5248756218905477E-2</v>
      </c>
      <c r="M953" s="72">
        <v>726</v>
      </c>
    </row>
    <row r="954" spans="1:13" ht="15" hidden="1" thickTop="1" thickBot="1" x14ac:dyDescent="0.35">
      <c r="A954" s="61">
        <v>510</v>
      </c>
      <c r="B954" s="62" t="s">
        <v>1931</v>
      </c>
      <c r="C954" s="63">
        <v>10440</v>
      </c>
      <c r="D954" s="64" t="s">
        <v>1277</v>
      </c>
      <c r="E954" s="51" t="str">
        <f>IF(VLOOKUP(A954,'חישוב בזב'!$H$2:$K$188,4,FALSE)=FALSE,"No","Yes")</f>
        <v>No</v>
      </c>
      <c r="F954" s="65" t="s">
        <v>1060</v>
      </c>
      <c r="G954" s="66"/>
      <c r="H954" s="67">
        <v>9648</v>
      </c>
      <c r="I954" s="68">
        <v>9648</v>
      </c>
      <c r="J954" s="69">
        <v>7.3901326699834166E-2</v>
      </c>
      <c r="K954" s="70">
        <v>713</v>
      </c>
      <c r="L954" s="71">
        <v>7.3901326699834166E-2</v>
      </c>
      <c r="M954" s="72">
        <v>713</v>
      </c>
    </row>
    <row r="955" spans="1:13" ht="15" hidden="1" thickTop="1" thickBot="1" x14ac:dyDescent="0.35">
      <c r="A955" s="61">
        <v>510</v>
      </c>
      <c r="B955" s="62" t="s">
        <v>1931</v>
      </c>
      <c r="C955" s="63">
        <v>10440</v>
      </c>
      <c r="D955" s="64" t="s">
        <v>583</v>
      </c>
      <c r="E955" s="51" t="str">
        <f>IF(VLOOKUP(A955,'חישוב בזב'!$H$2:$K$188,4,FALSE)=FALSE,"No","Yes")</f>
        <v>No</v>
      </c>
      <c r="F955" s="65" t="s">
        <v>1938</v>
      </c>
      <c r="G955" s="66"/>
      <c r="H955" s="67">
        <v>9648</v>
      </c>
      <c r="I955" s="68">
        <v>9648</v>
      </c>
      <c r="J955" s="69">
        <v>7.2346600331674962E-2</v>
      </c>
      <c r="K955" s="70">
        <v>698</v>
      </c>
      <c r="L955" s="71">
        <v>7.2346600331674962E-2</v>
      </c>
      <c r="M955" s="72">
        <v>698</v>
      </c>
    </row>
    <row r="956" spans="1:13" ht="15" hidden="1" thickTop="1" thickBot="1" x14ac:dyDescent="0.35">
      <c r="A956" s="61">
        <v>510</v>
      </c>
      <c r="B956" s="62" t="s">
        <v>1931</v>
      </c>
      <c r="C956" s="63">
        <v>10440</v>
      </c>
      <c r="D956" s="64" t="s">
        <v>794</v>
      </c>
      <c r="E956" s="51" t="str">
        <f>IF(VLOOKUP(A956,'חישוב בזב'!$H$2:$K$188,4,FALSE)=FALSE,"No","Yes")</f>
        <v>No</v>
      </c>
      <c r="F956" s="65" t="s">
        <v>882</v>
      </c>
      <c r="G956" s="66"/>
      <c r="H956" s="67">
        <v>9648</v>
      </c>
      <c r="I956" s="68">
        <v>9648</v>
      </c>
      <c r="J956" s="69">
        <v>7.1310116086235484E-2</v>
      </c>
      <c r="K956" s="70">
        <v>688</v>
      </c>
      <c r="L956" s="71">
        <v>7.1310116086235484E-2</v>
      </c>
      <c r="M956" s="72">
        <v>688</v>
      </c>
    </row>
    <row r="957" spans="1:13" ht="15" hidden="1" thickTop="1" thickBot="1" x14ac:dyDescent="0.35">
      <c r="A957" s="61">
        <v>510</v>
      </c>
      <c r="B957" s="62" t="s">
        <v>1931</v>
      </c>
      <c r="C957" s="63">
        <v>10440</v>
      </c>
      <c r="D957" s="64" t="s">
        <v>665</v>
      </c>
      <c r="E957" s="51" t="str">
        <f>IF(VLOOKUP(A957,'חישוב בזב'!$H$2:$K$188,4,FALSE)=FALSE,"No","Yes")</f>
        <v>No</v>
      </c>
      <c r="F957" s="65" t="s">
        <v>1939</v>
      </c>
      <c r="G957" s="66"/>
      <c r="H957" s="67">
        <v>9648</v>
      </c>
      <c r="I957" s="68">
        <v>9648</v>
      </c>
      <c r="J957" s="69">
        <v>3.8038971807628524E-2</v>
      </c>
      <c r="K957" s="70">
        <v>367</v>
      </c>
      <c r="L957" s="71">
        <v>3.8038971807628524E-2</v>
      </c>
      <c r="M957" s="72">
        <v>367</v>
      </c>
    </row>
    <row r="958" spans="1:13" ht="15" hidden="1" thickTop="1" thickBot="1" x14ac:dyDescent="0.35">
      <c r="A958" s="61">
        <v>510</v>
      </c>
      <c r="B958" s="62" t="s">
        <v>1931</v>
      </c>
      <c r="C958" s="63">
        <v>10440</v>
      </c>
      <c r="D958" s="64" t="s">
        <v>501</v>
      </c>
      <c r="E958" s="51" t="str">
        <f>IF(VLOOKUP(A958,'חישוב בזב'!$H$2:$K$188,4,FALSE)=FALSE,"No","Yes")</f>
        <v>No</v>
      </c>
      <c r="F958" s="65" t="s">
        <v>1853</v>
      </c>
      <c r="G958" s="66"/>
      <c r="H958" s="67">
        <v>9648</v>
      </c>
      <c r="I958" s="68">
        <v>9648</v>
      </c>
      <c r="J958" s="69">
        <v>2.933250414593698E-2</v>
      </c>
      <c r="K958" s="70">
        <v>283</v>
      </c>
      <c r="L958" s="71">
        <v>2.933250414593698E-2</v>
      </c>
      <c r="M958" s="72">
        <v>283</v>
      </c>
    </row>
    <row r="959" spans="1:13" ht="15" hidden="1" thickTop="1" thickBot="1" x14ac:dyDescent="0.35">
      <c r="A959" s="61">
        <v>510</v>
      </c>
      <c r="B959" s="62" t="s">
        <v>1931</v>
      </c>
      <c r="C959" s="63">
        <v>10440</v>
      </c>
      <c r="D959" s="64" t="s">
        <v>585</v>
      </c>
      <c r="E959" s="51" t="str">
        <f>IF(VLOOKUP(A959,'חישוב בזב'!$H$2:$K$188,4,FALSE)=FALSE,"No","Yes")</f>
        <v>No</v>
      </c>
      <c r="F959" s="65" t="s">
        <v>517</v>
      </c>
      <c r="G959" s="66" t="s">
        <v>1940</v>
      </c>
      <c r="H959" s="67">
        <v>9648</v>
      </c>
      <c r="I959" s="68">
        <v>9648</v>
      </c>
      <c r="J959" s="69">
        <v>0</v>
      </c>
      <c r="K959" s="70"/>
      <c r="L959" s="71">
        <v>0</v>
      </c>
      <c r="M959" s="72">
        <v>0</v>
      </c>
    </row>
    <row r="960" spans="1:13" ht="15" hidden="1" thickTop="1" thickBot="1" x14ac:dyDescent="0.35">
      <c r="A960" s="61">
        <v>510</v>
      </c>
      <c r="B960" s="62" t="s">
        <v>1931</v>
      </c>
      <c r="C960" s="63">
        <v>10440</v>
      </c>
      <c r="D960" s="64" t="s">
        <v>562</v>
      </c>
      <c r="E960" s="51" t="str">
        <f>IF(VLOOKUP(A960,'חישוב בזב'!$H$2:$K$188,4,FALSE)=FALSE,"No","Yes")</f>
        <v>No</v>
      </c>
      <c r="F960" s="65" t="s">
        <v>1941</v>
      </c>
      <c r="G960" s="66" t="s">
        <v>1942</v>
      </c>
      <c r="H960" s="67">
        <v>9648</v>
      </c>
      <c r="I960" s="68">
        <v>9648</v>
      </c>
      <c r="J960" s="69">
        <v>0</v>
      </c>
      <c r="K960" s="70"/>
      <c r="L960" s="71">
        <v>0</v>
      </c>
      <c r="M960" s="72">
        <v>0</v>
      </c>
    </row>
    <row r="961" spans="1:13" ht="15" hidden="1" thickTop="1" thickBot="1" x14ac:dyDescent="0.35">
      <c r="A961" s="61">
        <v>510</v>
      </c>
      <c r="B961" s="62" t="s">
        <v>1931</v>
      </c>
      <c r="C961" s="63">
        <v>10440</v>
      </c>
      <c r="D961" s="64" t="s">
        <v>533</v>
      </c>
      <c r="E961" s="51" t="str">
        <f>IF(VLOOKUP(A961,'חישוב בזב'!$H$2:$K$188,4,FALSE)=FALSE,"No","Yes")</f>
        <v>No</v>
      </c>
      <c r="F961" s="65" t="s">
        <v>1943</v>
      </c>
      <c r="G961" s="66" t="s">
        <v>1944</v>
      </c>
      <c r="H961" s="67">
        <v>9648</v>
      </c>
      <c r="I961" s="68">
        <v>9648</v>
      </c>
      <c r="J961" s="69">
        <v>0</v>
      </c>
      <c r="K961" s="70"/>
      <c r="L961" s="71">
        <v>0</v>
      </c>
      <c r="M961" s="72">
        <v>0</v>
      </c>
    </row>
    <row r="962" spans="1:13" ht="15" thickTop="1" thickBot="1" x14ac:dyDescent="0.35">
      <c r="A962" s="61">
        <v>6900</v>
      </c>
      <c r="B962" s="62" t="s">
        <v>33</v>
      </c>
      <c r="C962" s="63">
        <v>76184</v>
      </c>
      <c r="D962" s="64" t="s">
        <v>598</v>
      </c>
      <c r="E962" s="51" t="str">
        <f>IF(VLOOKUP(A962,'חישוב בזב'!$H$2:$K$188,4,FALSE)=FALSE,"No","Yes")</f>
        <v>Yes</v>
      </c>
      <c r="F962" s="65" t="s">
        <v>1945</v>
      </c>
      <c r="G962" s="66" t="s">
        <v>1946</v>
      </c>
      <c r="H962" s="67">
        <v>34143</v>
      </c>
      <c r="I962" s="68">
        <v>34143</v>
      </c>
      <c r="J962" s="69">
        <v>0.28477286705913363</v>
      </c>
      <c r="K962" s="70">
        <v>9723</v>
      </c>
      <c r="L962" s="71">
        <v>0.28477286705913363</v>
      </c>
      <c r="M962" s="72">
        <v>9723</v>
      </c>
    </row>
    <row r="963" spans="1:13" ht="15" thickTop="1" thickBot="1" x14ac:dyDescent="0.35">
      <c r="A963" s="61">
        <v>6900</v>
      </c>
      <c r="B963" s="62" t="s">
        <v>33</v>
      </c>
      <c r="C963" s="63">
        <v>76184</v>
      </c>
      <c r="D963" s="64" t="s">
        <v>1095</v>
      </c>
      <c r="E963" s="51" t="str">
        <f>IF(VLOOKUP(A963,'חישוב בזב'!$H$2:$K$188,4,FALSE)=FALSE,"No","Yes")</f>
        <v>Yes</v>
      </c>
      <c r="F963" s="65" t="s">
        <v>1947</v>
      </c>
      <c r="G963" s="66"/>
      <c r="H963" s="67">
        <v>34143</v>
      </c>
      <c r="I963" s="68">
        <v>34143</v>
      </c>
      <c r="J963" s="69">
        <v>0.19728787745657969</v>
      </c>
      <c r="K963" s="70">
        <v>6736</v>
      </c>
      <c r="L963" s="71">
        <v>0.19728787745657969</v>
      </c>
      <c r="M963" s="72">
        <v>6736</v>
      </c>
    </row>
    <row r="964" spans="1:13" ht="15" thickTop="1" thickBot="1" x14ac:dyDescent="0.35">
      <c r="A964" s="61">
        <v>6900</v>
      </c>
      <c r="B964" s="62" t="s">
        <v>33</v>
      </c>
      <c r="C964" s="63">
        <v>76184</v>
      </c>
      <c r="D964" s="64" t="s">
        <v>520</v>
      </c>
      <c r="E964" s="51" t="str">
        <f>IF(VLOOKUP(A964,'חישוב בזב'!$H$2:$K$188,4,FALSE)=FALSE,"No","Yes")</f>
        <v>Yes</v>
      </c>
      <c r="F964" s="65" t="s">
        <v>1948</v>
      </c>
      <c r="G964" s="66" t="s">
        <v>1949</v>
      </c>
      <c r="H964" s="67">
        <v>34143</v>
      </c>
      <c r="I964" s="68">
        <v>34143</v>
      </c>
      <c r="J964" s="69">
        <v>0.13261869197200013</v>
      </c>
      <c r="K964" s="70">
        <v>4528</v>
      </c>
      <c r="L964" s="71">
        <v>0.13261869197200013</v>
      </c>
      <c r="M964" s="72">
        <v>4528</v>
      </c>
    </row>
    <row r="965" spans="1:13" ht="15" thickTop="1" thickBot="1" x14ac:dyDescent="0.35">
      <c r="A965" s="61">
        <v>6900</v>
      </c>
      <c r="B965" s="62" t="s">
        <v>33</v>
      </c>
      <c r="C965" s="63">
        <v>76184</v>
      </c>
      <c r="D965" s="64" t="s">
        <v>1534</v>
      </c>
      <c r="E965" s="51" t="str">
        <f>IF(VLOOKUP(A965,'חישוב בזב'!$H$2:$K$188,4,FALSE)=FALSE,"No","Yes")</f>
        <v>Yes</v>
      </c>
      <c r="F965" s="65" t="s">
        <v>1950</v>
      </c>
      <c r="G965" s="66"/>
      <c r="H965" s="67">
        <v>34143</v>
      </c>
      <c r="I965" s="68">
        <v>34143</v>
      </c>
      <c r="J965" s="69">
        <v>0.12479864100987025</v>
      </c>
      <c r="K965" s="70">
        <v>4261</v>
      </c>
      <c r="L965" s="71">
        <v>0.12479864100987025</v>
      </c>
      <c r="M965" s="72">
        <v>4261</v>
      </c>
    </row>
    <row r="966" spans="1:13" ht="15" thickTop="1" thickBot="1" x14ac:dyDescent="0.35">
      <c r="A966" s="61">
        <v>6900</v>
      </c>
      <c r="B966" s="62" t="s">
        <v>33</v>
      </c>
      <c r="C966" s="63">
        <v>76184</v>
      </c>
      <c r="D966" s="64" t="s">
        <v>585</v>
      </c>
      <c r="E966" s="51" t="str">
        <f>IF(VLOOKUP(A966,'חישוב בזב'!$H$2:$K$188,4,FALSE)=FALSE,"No","Yes")</f>
        <v>Yes</v>
      </c>
      <c r="F966" s="65" t="s">
        <v>1951</v>
      </c>
      <c r="G966" s="66" t="s">
        <v>1952</v>
      </c>
      <c r="H966" s="67">
        <v>34143</v>
      </c>
      <c r="I966" s="68">
        <v>34143</v>
      </c>
      <c r="J966" s="69">
        <v>6.0275898427203232E-2</v>
      </c>
      <c r="K966" s="70">
        <v>2058</v>
      </c>
      <c r="L966" s="71">
        <v>6.0275898427203232E-2</v>
      </c>
      <c r="M966" s="72">
        <v>2058</v>
      </c>
    </row>
    <row r="967" spans="1:13" ht="15" thickTop="1" thickBot="1" x14ac:dyDescent="0.35">
      <c r="A967" s="61">
        <v>6900</v>
      </c>
      <c r="B967" s="62" t="s">
        <v>33</v>
      </c>
      <c r="C967" s="63">
        <v>76184</v>
      </c>
      <c r="D967" s="64" t="s">
        <v>820</v>
      </c>
      <c r="E967" s="51" t="str">
        <f>IF(VLOOKUP(A967,'חישוב בזב'!$H$2:$K$188,4,FALSE)=FALSE,"No","Yes")</f>
        <v>Yes</v>
      </c>
      <c r="F967" s="65" t="s">
        <v>1027</v>
      </c>
      <c r="G967" s="66"/>
      <c r="H967" s="67">
        <v>34143</v>
      </c>
      <c r="I967" s="68">
        <v>34143</v>
      </c>
      <c r="J967" s="69">
        <v>4.1443341241250035E-2</v>
      </c>
      <c r="K967" s="70">
        <v>1415</v>
      </c>
      <c r="L967" s="71">
        <v>4.1443341241250035E-2</v>
      </c>
      <c r="M967" s="72">
        <v>1415</v>
      </c>
    </row>
    <row r="968" spans="1:13" ht="15" thickTop="1" thickBot="1" x14ac:dyDescent="0.35">
      <c r="A968" s="61">
        <v>6900</v>
      </c>
      <c r="B968" s="62" t="s">
        <v>33</v>
      </c>
      <c r="C968" s="63">
        <v>76184</v>
      </c>
      <c r="D968" s="64" t="s">
        <v>572</v>
      </c>
      <c r="E968" s="51" t="str">
        <f>IF(VLOOKUP(A968,'חישוב בזב'!$H$2:$K$188,4,FALSE)=FALSE,"No","Yes")</f>
        <v>Yes</v>
      </c>
      <c r="F968" s="65" t="s">
        <v>1953</v>
      </c>
      <c r="G968" s="66" t="s">
        <v>1954</v>
      </c>
      <c r="H968" s="67">
        <v>34143</v>
      </c>
      <c r="I968" s="68">
        <v>34143</v>
      </c>
      <c r="J968" s="69">
        <v>4.1091878276659929E-2</v>
      </c>
      <c r="K968" s="70">
        <v>1403</v>
      </c>
      <c r="L968" s="71">
        <v>4.1091878276659929E-2</v>
      </c>
      <c r="M968" s="72">
        <v>1403</v>
      </c>
    </row>
    <row r="969" spans="1:13" ht="15" thickTop="1" thickBot="1" x14ac:dyDescent="0.35">
      <c r="A969" s="61">
        <v>6900</v>
      </c>
      <c r="B969" s="62" t="s">
        <v>33</v>
      </c>
      <c r="C969" s="63">
        <v>76184</v>
      </c>
      <c r="D969" s="64" t="s">
        <v>546</v>
      </c>
      <c r="E969" s="51" t="str">
        <f>IF(VLOOKUP(A969,'חישוב בזב'!$H$2:$K$188,4,FALSE)=FALSE,"No","Yes")</f>
        <v>Yes</v>
      </c>
      <c r="F969" s="65" t="s">
        <v>1955</v>
      </c>
      <c r="G969" s="66"/>
      <c r="H969" s="67">
        <v>34143</v>
      </c>
      <c r="I969" s="68">
        <v>34143</v>
      </c>
      <c r="J969" s="69">
        <v>4.0476818088627242E-2</v>
      </c>
      <c r="K969" s="70">
        <v>1382</v>
      </c>
      <c r="L969" s="71">
        <v>4.0476818088627242E-2</v>
      </c>
      <c r="M969" s="72">
        <v>1382</v>
      </c>
    </row>
    <row r="970" spans="1:13" ht="15" thickTop="1" thickBot="1" x14ac:dyDescent="0.35">
      <c r="A970" s="61">
        <v>6900</v>
      </c>
      <c r="B970" s="62" t="s">
        <v>33</v>
      </c>
      <c r="C970" s="63">
        <v>76184</v>
      </c>
      <c r="D970" s="64" t="s">
        <v>525</v>
      </c>
      <c r="E970" s="51" t="str">
        <f>IF(VLOOKUP(A970,'חישוב בזב'!$H$2:$K$188,4,FALSE)=FALSE,"No","Yes")</f>
        <v>Yes</v>
      </c>
      <c r="F970" s="65" t="s">
        <v>1956</v>
      </c>
      <c r="G970" s="66" t="s">
        <v>1957</v>
      </c>
      <c r="H970" s="67">
        <v>34143</v>
      </c>
      <c r="I970" s="68">
        <v>34143</v>
      </c>
      <c r="J970" s="69">
        <v>2.9024983159066282E-2</v>
      </c>
      <c r="K970" s="70">
        <v>991</v>
      </c>
      <c r="L970" s="71">
        <v>2.9024983159066282E-2</v>
      </c>
      <c r="M970" s="72">
        <v>991</v>
      </c>
    </row>
    <row r="971" spans="1:13" ht="15" thickTop="1" thickBot="1" x14ac:dyDescent="0.35">
      <c r="A971" s="61">
        <v>6900</v>
      </c>
      <c r="B971" s="62" t="s">
        <v>33</v>
      </c>
      <c r="C971" s="63">
        <v>76184</v>
      </c>
      <c r="D971" s="64" t="s">
        <v>581</v>
      </c>
      <c r="E971" s="51" t="str">
        <f>IF(VLOOKUP(A971,'חישוב בזב'!$H$2:$K$188,4,FALSE)=FALSE,"No","Yes")</f>
        <v>Yes</v>
      </c>
      <c r="F971" s="65" t="s">
        <v>1958</v>
      </c>
      <c r="G971" s="66"/>
      <c r="H971" s="67">
        <v>34143</v>
      </c>
      <c r="I971" s="68">
        <v>34143</v>
      </c>
      <c r="J971" s="69">
        <v>2.64475880854055E-2</v>
      </c>
      <c r="K971" s="70">
        <v>903</v>
      </c>
      <c r="L971" s="71">
        <v>2.64475880854055E-2</v>
      </c>
      <c r="M971" s="72">
        <v>903</v>
      </c>
    </row>
    <row r="972" spans="1:13" ht="15" thickTop="1" thickBot="1" x14ac:dyDescent="0.35">
      <c r="A972" s="61">
        <v>6900</v>
      </c>
      <c r="B972" s="62" t="s">
        <v>33</v>
      </c>
      <c r="C972" s="63">
        <v>76184</v>
      </c>
      <c r="D972" s="64" t="s">
        <v>583</v>
      </c>
      <c r="E972" s="51" t="str">
        <f>IF(VLOOKUP(A972,'חישוב בזב'!$H$2:$K$188,4,FALSE)=FALSE,"No","Yes")</f>
        <v>Yes</v>
      </c>
      <c r="F972" s="65" t="s">
        <v>1959</v>
      </c>
      <c r="G972" s="66"/>
      <c r="H972" s="67">
        <v>34143</v>
      </c>
      <c r="I972" s="68">
        <v>34143</v>
      </c>
      <c r="J972" s="69">
        <v>2.1761415224204082E-2</v>
      </c>
      <c r="K972" s="70">
        <v>743</v>
      </c>
      <c r="L972" s="71">
        <v>2.1761415224204082E-2</v>
      </c>
      <c r="M972" s="72">
        <v>743</v>
      </c>
    </row>
    <row r="973" spans="1:13" ht="15" thickTop="1" thickBot="1" x14ac:dyDescent="0.35">
      <c r="A973" s="61">
        <v>634</v>
      </c>
      <c r="B973" s="62" t="s">
        <v>34</v>
      </c>
      <c r="C973" s="63">
        <v>12885</v>
      </c>
      <c r="D973" s="64" t="s">
        <v>1960</v>
      </c>
      <c r="E973" s="51" t="str">
        <f>IF(VLOOKUP(A973,'חישוב בזב'!$H$2:$K$188,4,FALSE)=FALSE,"No","Yes")</f>
        <v>Yes</v>
      </c>
      <c r="F973" s="65" t="s">
        <v>1159</v>
      </c>
      <c r="G973" s="66"/>
      <c r="H973" s="67">
        <v>11805</v>
      </c>
      <c r="I973" s="68">
        <v>11805</v>
      </c>
      <c r="J973" s="69">
        <v>8.3015671325709445E-2</v>
      </c>
      <c r="K973" s="70">
        <v>980</v>
      </c>
      <c r="L973" s="71">
        <v>8.3015671325709445E-2</v>
      </c>
      <c r="M973" s="72">
        <v>980</v>
      </c>
    </row>
    <row r="974" spans="1:13" ht="15" thickTop="1" thickBot="1" x14ac:dyDescent="0.35">
      <c r="A974" s="61">
        <v>634</v>
      </c>
      <c r="B974" s="62" t="s">
        <v>34</v>
      </c>
      <c r="C974" s="63">
        <v>12885</v>
      </c>
      <c r="D974" s="64" t="s">
        <v>808</v>
      </c>
      <c r="E974" s="51" t="str">
        <f>IF(VLOOKUP(A974,'חישוב בזב'!$H$2:$K$188,4,FALSE)=FALSE,"No","Yes")</f>
        <v>Yes</v>
      </c>
      <c r="F974" s="65" t="s">
        <v>1573</v>
      </c>
      <c r="G974" s="66"/>
      <c r="H974" s="67">
        <v>11805</v>
      </c>
      <c r="I974" s="68">
        <v>11805</v>
      </c>
      <c r="J974" s="69">
        <v>7.8102498941126641E-2</v>
      </c>
      <c r="K974" s="70">
        <v>922</v>
      </c>
      <c r="L974" s="71">
        <v>7.8102498941126641E-2</v>
      </c>
      <c r="M974" s="72">
        <v>922</v>
      </c>
    </row>
    <row r="975" spans="1:13" ht="15" thickTop="1" thickBot="1" x14ac:dyDescent="0.35">
      <c r="A975" s="61">
        <v>634</v>
      </c>
      <c r="B975" s="62" t="s">
        <v>34</v>
      </c>
      <c r="C975" s="63">
        <v>12885</v>
      </c>
      <c r="D975" s="64" t="s">
        <v>925</v>
      </c>
      <c r="E975" s="51" t="str">
        <f>IF(VLOOKUP(A975,'חישוב בזב'!$H$2:$K$188,4,FALSE)=FALSE,"No","Yes")</f>
        <v>Yes</v>
      </c>
      <c r="F975" s="65" t="s">
        <v>1319</v>
      </c>
      <c r="G975" s="66"/>
      <c r="H975" s="67">
        <v>11805</v>
      </c>
      <c r="I975" s="68">
        <v>11805</v>
      </c>
      <c r="J975" s="69">
        <v>7.3612875900042354E-2</v>
      </c>
      <c r="K975" s="70">
        <v>869</v>
      </c>
      <c r="L975" s="71">
        <v>7.3612875900042354E-2</v>
      </c>
      <c r="M975" s="72">
        <v>869</v>
      </c>
    </row>
    <row r="976" spans="1:13" ht="15" thickTop="1" thickBot="1" x14ac:dyDescent="0.35">
      <c r="A976" s="61">
        <v>634</v>
      </c>
      <c r="B976" s="62" t="s">
        <v>34</v>
      </c>
      <c r="C976" s="63">
        <v>12885</v>
      </c>
      <c r="D976" s="64" t="s">
        <v>1961</v>
      </c>
      <c r="E976" s="51" t="str">
        <f>IF(VLOOKUP(A976,'חישוב בזב'!$H$2:$K$188,4,FALSE)=FALSE,"No","Yes")</f>
        <v>Yes</v>
      </c>
      <c r="F976" s="65" t="s">
        <v>1118</v>
      </c>
      <c r="G976" s="66"/>
      <c r="H976" s="67">
        <v>11805</v>
      </c>
      <c r="I976" s="68">
        <v>11805</v>
      </c>
      <c r="J976" s="69">
        <v>6.7937314697162215E-2</v>
      </c>
      <c r="K976" s="70">
        <v>802</v>
      </c>
      <c r="L976" s="71">
        <v>6.7937314697162215E-2</v>
      </c>
      <c r="M976" s="72">
        <v>802</v>
      </c>
    </row>
    <row r="977" spans="1:13" ht="15" thickTop="1" thickBot="1" x14ac:dyDescent="0.35">
      <c r="A977" s="61">
        <v>634</v>
      </c>
      <c r="B977" s="62" t="s">
        <v>34</v>
      </c>
      <c r="C977" s="63">
        <v>12885</v>
      </c>
      <c r="D977" s="64" t="s">
        <v>1519</v>
      </c>
      <c r="E977" s="51" t="str">
        <f>IF(VLOOKUP(A977,'חישוב בזב'!$H$2:$K$188,4,FALSE)=FALSE,"No","Yes")</f>
        <v>Yes</v>
      </c>
      <c r="F977" s="65" t="s">
        <v>1404</v>
      </c>
      <c r="G977" s="66"/>
      <c r="H977" s="67">
        <v>11805</v>
      </c>
      <c r="I977" s="68">
        <v>11805</v>
      </c>
      <c r="J977" s="69">
        <v>6.7852604828462518E-2</v>
      </c>
      <c r="K977" s="70">
        <v>801</v>
      </c>
      <c r="L977" s="71">
        <v>6.7852604828462518E-2</v>
      </c>
      <c r="M977" s="72">
        <v>801</v>
      </c>
    </row>
    <row r="978" spans="1:13" ht="15" thickTop="1" thickBot="1" x14ac:dyDescent="0.35">
      <c r="A978" s="61">
        <v>634</v>
      </c>
      <c r="B978" s="62" t="s">
        <v>34</v>
      </c>
      <c r="C978" s="63">
        <v>12885</v>
      </c>
      <c r="D978" s="64" t="s">
        <v>1962</v>
      </c>
      <c r="E978" s="51" t="str">
        <f>IF(VLOOKUP(A978,'חישוב בזב'!$H$2:$K$188,4,FALSE)=FALSE,"No","Yes")</f>
        <v>Yes</v>
      </c>
      <c r="F978" s="65" t="s">
        <v>1963</v>
      </c>
      <c r="G978" s="66"/>
      <c r="H978" s="67">
        <v>11805</v>
      </c>
      <c r="I978" s="68">
        <v>11805</v>
      </c>
      <c r="J978" s="69">
        <v>6.2431173231681493E-2</v>
      </c>
      <c r="K978" s="70">
        <v>737</v>
      </c>
      <c r="L978" s="71">
        <v>6.2431173231681493E-2</v>
      </c>
      <c r="M978" s="72">
        <v>737</v>
      </c>
    </row>
    <row r="979" spans="1:13" ht="15" thickTop="1" thickBot="1" x14ac:dyDescent="0.35">
      <c r="A979" s="61">
        <v>634</v>
      </c>
      <c r="B979" s="62" t="s">
        <v>34</v>
      </c>
      <c r="C979" s="63">
        <v>12885</v>
      </c>
      <c r="D979" s="64" t="s">
        <v>796</v>
      </c>
      <c r="E979" s="51" t="str">
        <f>IF(VLOOKUP(A979,'חישוב בזב'!$H$2:$K$188,4,FALSE)=FALSE,"No","Yes")</f>
        <v>Yes</v>
      </c>
      <c r="F979" s="65" t="s">
        <v>1964</v>
      </c>
      <c r="G979" s="66"/>
      <c r="H979" s="67">
        <v>11805</v>
      </c>
      <c r="I979" s="68">
        <v>11805</v>
      </c>
      <c r="J979" s="69">
        <v>6.141465480728505E-2</v>
      </c>
      <c r="K979" s="70">
        <v>725</v>
      </c>
      <c r="L979" s="71">
        <v>6.141465480728505E-2</v>
      </c>
      <c r="M979" s="72">
        <v>725</v>
      </c>
    </row>
    <row r="980" spans="1:13" ht="15" thickTop="1" thickBot="1" x14ac:dyDescent="0.35">
      <c r="A980" s="61">
        <v>634</v>
      </c>
      <c r="B980" s="62" t="s">
        <v>34</v>
      </c>
      <c r="C980" s="63">
        <v>12885</v>
      </c>
      <c r="D980" s="64" t="s">
        <v>1965</v>
      </c>
      <c r="E980" s="51" t="str">
        <f>IF(VLOOKUP(A980,'חישוב בזב'!$H$2:$K$188,4,FALSE)=FALSE,"No","Yes")</f>
        <v>Yes</v>
      </c>
      <c r="F980" s="65" t="s">
        <v>1966</v>
      </c>
      <c r="G980" s="66"/>
      <c r="H980" s="67">
        <v>11805</v>
      </c>
      <c r="I980" s="68">
        <v>11805</v>
      </c>
      <c r="J980" s="69">
        <v>6.1160525201185936E-2</v>
      </c>
      <c r="K980" s="70">
        <v>722</v>
      </c>
      <c r="L980" s="71">
        <v>6.1160525201185936E-2</v>
      </c>
      <c r="M980" s="72">
        <v>722</v>
      </c>
    </row>
    <row r="981" spans="1:13" ht="15" thickTop="1" thickBot="1" x14ac:dyDescent="0.35">
      <c r="A981" s="61">
        <v>634</v>
      </c>
      <c r="B981" s="62" t="s">
        <v>34</v>
      </c>
      <c r="C981" s="63">
        <v>12885</v>
      </c>
      <c r="D981" s="64" t="s">
        <v>525</v>
      </c>
      <c r="E981" s="51" t="str">
        <f>IF(VLOOKUP(A981,'חישוב בזב'!$H$2:$K$188,4,FALSE)=FALSE,"No","Yes")</f>
        <v>Yes</v>
      </c>
      <c r="F981" s="65" t="s">
        <v>1967</v>
      </c>
      <c r="G981" s="66"/>
      <c r="H981" s="67">
        <v>11805</v>
      </c>
      <c r="I981" s="68">
        <v>11805</v>
      </c>
      <c r="J981" s="69">
        <v>6.0821685726387124E-2</v>
      </c>
      <c r="K981" s="70">
        <v>718</v>
      </c>
      <c r="L981" s="71">
        <v>6.0821685726387124E-2</v>
      </c>
      <c r="M981" s="72">
        <v>718</v>
      </c>
    </row>
    <row r="982" spans="1:13" ht="15" thickTop="1" thickBot="1" x14ac:dyDescent="0.35">
      <c r="A982" s="61">
        <v>634</v>
      </c>
      <c r="B982" s="62" t="s">
        <v>34</v>
      </c>
      <c r="C982" s="63">
        <v>12885</v>
      </c>
      <c r="D982" s="64" t="s">
        <v>684</v>
      </c>
      <c r="E982" s="51" t="str">
        <f>IF(VLOOKUP(A982,'חישוב בזב'!$H$2:$K$188,4,FALSE)=FALSE,"No","Yes")</f>
        <v>Yes</v>
      </c>
      <c r="F982" s="65" t="s">
        <v>1968</v>
      </c>
      <c r="G982" s="66"/>
      <c r="H982" s="67">
        <v>11805</v>
      </c>
      <c r="I982" s="68">
        <v>11805</v>
      </c>
      <c r="J982" s="69">
        <v>6.0144006776789494E-2</v>
      </c>
      <c r="K982" s="70">
        <v>710</v>
      </c>
      <c r="L982" s="71">
        <v>6.0144006776789494E-2</v>
      </c>
      <c r="M982" s="72">
        <v>710</v>
      </c>
    </row>
    <row r="983" spans="1:13" ht="15" thickTop="1" thickBot="1" x14ac:dyDescent="0.35">
      <c r="A983" s="61">
        <v>634</v>
      </c>
      <c r="B983" s="62" t="s">
        <v>34</v>
      </c>
      <c r="C983" s="63">
        <v>12885</v>
      </c>
      <c r="D983" s="64" t="s">
        <v>1032</v>
      </c>
      <c r="E983" s="51" t="str">
        <f>IF(VLOOKUP(A983,'חישוב בזב'!$H$2:$K$188,4,FALSE)=FALSE,"No","Yes")</f>
        <v>Yes</v>
      </c>
      <c r="F983" s="65" t="s">
        <v>1106</v>
      </c>
      <c r="G983" s="66"/>
      <c r="H983" s="67">
        <v>11805</v>
      </c>
      <c r="I983" s="68">
        <v>11805</v>
      </c>
      <c r="J983" s="69">
        <v>5.9805167301990682E-2</v>
      </c>
      <c r="K983" s="70">
        <v>706</v>
      </c>
      <c r="L983" s="71">
        <v>5.9805167301990682E-2</v>
      </c>
      <c r="M983" s="72">
        <v>706</v>
      </c>
    </row>
    <row r="984" spans="1:13" ht="15" thickTop="1" thickBot="1" x14ac:dyDescent="0.35">
      <c r="A984" s="61">
        <v>634</v>
      </c>
      <c r="B984" s="62" t="s">
        <v>34</v>
      </c>
      <c r="C984" s="63">
        <v>12885</v>
      </c>
      <c r="D984" s="64" t="s">
        <v>920</v>
      </c>
      <c r="E984" s="51" t="str">
        <f>IF(VLOOKUP(A984,'חישוב בזב'!$H$2:$K$188,4,FALSE)=FALSE,"No","Yes")</f>
        <v>Yes</v>
      </c>
      <c r="F984" s="65" t="s">
        <v>1969</v>
      </c>
      <c r="G984" s="66"/>
      <c r="H984" s="67">
        <v>11805</v>
      </c>
      <c r="I984" s="68">
        <v>11805</v>
      </c>
      <c r="J984" s="69">
        <v>5.9381617958492165E-2</v>
      </c>
      <c r="K984" s="70">
        <v>701</v>
      </c>
      <c r="L984" s="71">
        <v>5.9381617958492165E-2</v>
      </c>
      <c r="M984" s="72">
        <v>701</v>
      </c>
    </row>
    <row r="985" spans="1:13" ht="15" thickTop="1" thickBot="1" x14ac:dyDescent="0.35">
      <c r="A985" s="61">
        <v>634</v>
      </c>
      <c r="B985" s="62" t="s">
        <v>34</v>
      </c>
      <c r="C985" s="63">
        <v>12885</v>
      </c>
      <c r="D985" s="64" t="s">
        <v>1970</v>
      </c>
      <c r="E985" s="51" t="str">
        <f>IF(VLOOKUP(A985,'חישוב בזב'!$H$2:$K$188,4,FALSE)=FALSE,"No","Yes")</f>
        <v>Yes</v>
      </c>
      <c r="F985" s="65" t="s">
        <v>1971</v>
      </c>
      <c r="G985" s="66"/>
      <c r="H985" s="67">
        <v>11805</v>
      </c>
      <c r="I985" s="68">
        <v>11805</v>
      </c>
      <c r="J985" s="69">
        <v>5.4722575180008469E-2</v>
      </c>
      <c r="K985" s="70">
        <v>646</v>
      </c>
      <c r="L985" s="71">
        <v>5.4722575180008469E-2</v>
      </c>
      <c r="M985" s="72">
        <v>646</v>
      </c>
    </row>
    <row r="986" spans="1:13" ht="15" thickTop="1" thickBot="1" x14ac:dyDescent="0.35">
      <c r="A986" s="61">
        <v>634</v>
      </c>
      <c r="B986" s="62" t="s">
        <v>34</v>
      </c>
      <c r="C986" s="63">
        <v>12885</v>
      </c>
      <c r="D986" s="64" t="s">
        <v>1250</v>
      </c>
      <c r="E986" s="51" t="str">
        <f>IF(VLOOKUP(A986,'חישוב בזב'!$H$2:$K$188,4,FALSE)=FALSE,"No","Yes")</f>
        <v>Yes</v>
      </c>
      <c r="F986" s="65" t="s">
        <v>1972</v>
      </c>
      <c r="G986" s="66"/>
      <c r="H986" s="67">
        <v>11805</v>
      </c>
      <c r="I986" s="68">
        <v>11805</v>
      </c>
      <c r="J986" s="69">
        <v>5.4129606099110543E-2</v>
      </c>
      <c r="K986" s="70">
        <v>639</v>
      </c>
      <c r="L986" s="71">
        <v>5.4129606099110543E-2</v>
      </c>
      <c r="M986" s="72">
        <v>639</v>
      </c>
    </row>
    <row r="987" spans="1:13" ht="15" thickTop="1" thickBot="1" x14ac:dyDescent="0.35">
      <c r="A987" s="61">
        <v>634</v>
      </c>
      <c r="B987" s="62" t="s">
        <v>34</v>
      </c>
      <c r="C987" s="63">
        <v>12885</v>
      </c>
      <c r="D987" s="64" t="s">
        <v>1973</v>
      </c>
      <c r="E987" s="51" t="str">
        <f>IF(VLOOKUP(A987,'חישוב בזב'!$H$2:$K$188,4,FALSE)=FALSE,"No","Yes")</f>
        <v>Yes</v>
      </c>
      <c r="F987" s="65" t="s">
        <v>1974</v>
      </c>
      <c r="G987" s="66"/>
      <c r="H987" s="67">
        <v>11805</v>
      </c>
      <c r="I987" s="68">
        <v>11805</v>
      </c>
      <c r="J987" s="69">
        <v>5.0232952138924182E-2</v>
      </c>
      <c r="K987" s="70">
        <v>593</v>
      </c>
      <c r="L987" s="71">
        <v>5.0232952138924182E-2</v>
      </c>
      <c r="M987" s="72">
        <v>593</v>
      </c>
    </row>
    <row r="988" spans="1:13" ht="15" thickTop="1" thickBot="1" x14ac:dyDescent="0.35">
      <c r="A988" s="61">
        <v>634</v>
      </c>
      <c r="B988" s="62" t="s">
        <v>34</v>
      </c>
      <c r="C988" s="63">
        <v>12885</v>
      </c>
      <c r="D988" s="64" t="s">
        <v>1975</v>
      </c>
      <c r="E988" s="51" t="str">
        <f>IF(VLOOKUP(A988,'חישוב בזב'!$H$2:$K$188,4,FALSE)=FALSE,"No","Yes")</f>
        <v>Yes</v>
      </c>
      <c r="F988" s="65" t="s">
        <v>874</v>
      </c>
      <c r="G988" s="66"/>
      <c r="H988" s="67">
        <v>11805</v>
      </c>
      <c r="I988" s="68">
        <v>11805</v>
      </c>
      <c r="J988" s="69">
        <v>3.2613299449385853E-2</v>
      </c>
      <c r="K988" s="70">
        <v>385</v>
      </c>
      <c r="L988" s="71">
        <v>3.2613299449385853E-2</v>
      </c>
      <c r="M988" s="72">
        <v>385</v>
      </c>
    </row>
    <row r="989" spans="1:13" ht="15" thickTop="1" thickBot="1" x14ac:dyDescent="0.35">
      <c r="A989" s="61">
        <v>634</v>
      </c>
      <c r="B989" s="62" t="s">
        <v>34</v>
      </c>
      <c r="C989" s="63">
        <v>12885</v>
      </c>
      <c r="D989" s="64" t="s">
        <v>1976</v>
      </c>
      <c r="E989" s="51" t="str">
        <f>IF(VLOOKUP(A989,'חישוב בזב'!$H$2:$K$188,4,FALSE)=FALSE,"No","Yes")</f>
        <v>Yes</v>
      </c>
      <c r="F989" s="65" t="s">
        <v>1977</v>
      </c>
      <c r="G989" s="66"/>
      <c r="H989" s="67">
        <v>11805</v>
      </c>
      <c r="I989" s="68">
        <v>11805</v>
      </c>
      <c r="J989" s="69">
        <v>1.109699279966116E-2</v>
      </c>
      <c r="K989" s="70">
        <v>131</v>
      </c>
      <c r="L989" s="71">
        <v>1.109699279966116E-2</v>
      </c>
      <c r="M989" s="72">
        <v>131</v>
      </c>
    </row>
    <row r="990" spans="1:13" ht="15" thickTop="1" thickBot="1" x14ac:dyDescent="0.35">
      <c r="A990" s="61">
        <v>634</v>
      </c>
      <c r="B990" s="62" t="s">
        <v>34</v>
      </c>
      <c r="C990" s="63">
        <v>12885</v>
      </c>
      <c r="D990" s="64" t="s">
        <v>1978</v>
      </c>
      <c r="E990" s="51" t="str">
        <f>IF(VLOOKUP(A990,'חישוב בזב'!$H$2:$K$188,4,FALSE)=FALSE,"No","Yes")</f>
        <v>Yes</v>
      </c>
      <c r="F990" s="65" t="s">
        <v>1979</v>
      </c>
      <c r="G990" s="66" t="s">
        <v>1980</v>
      </c>
      <c r="H990" s="67">
        <v>11805</v>
      </c>
      <c r="I990" s="68">
        <v>11805</v>
      </c>
      <c r="J990" s="69">
        <v>1.3553578991952562E-3</v>
      </c>
      <c r="K990" s="70">
        <v>16</v>
      </c>
      <c r="L990" s="71">
        <v>1.3553578991952562E-3</v>
      </c>
      <c r="M990" s="72">
        <v>16</v>
      </c>
    </row>
    <row r="991" spans="1:13" ht="15" thickTop="1" thickBot="1" x14ac:dyDescent="0.35">
      <c r="A991" s="61">
        <v>634</v>
      </c>
      <c r="B991" s="62" t="s">
        <v>34</v>
      </c>
      <c r="C991" s="63">
        <v>12885</v>
      </c>
      <c r="D991" s="64" t="s">
        <v>1981</v>
      </c>
      <c r="E991" s="51" t="str">
        <f>IF(VLOOKUP(A991,'חישוב בזב'!$H$2:$K$188,4,FALSE)=FALSE,"No","Yes")</f>
        <v>Yes</v>
      </c>
      <c r="F991" s="65" t="s">
        <v>1982</v>
      </c>
      <c r="G991" s="66" t="s">
        <v>1983</v>
      </c>
      <c r="H991" s="67">
        <v>11805</v>
      </c>
      <c r="I991" s="68">
        <v>11805</v>
      </c>
      <c r="J991" s="69">
        <v>1.6941973739940702E-4</v>
      </c>
      <c r="K991" s="70">
        <v>2</v>
      </c>
      <c r="L991" s="71">
        <v>1.6941973739940702E-4</v>
      </c>
      <c r="M991" s="72">
        <v>2</v>
      </c>
    </row>
    <row r="992" spans="1:13" ht="15" thickTop="1" thickBot="1" x14ac:dyDescent="0.35">
      <c r="A992" s="61">
        <v>634</v>
      </c>
      <c r="B992" s="62" t="s">
        <v>34</v>
      </c>
      <c r="C992" s="63">
        <v>12885</v>
      </c>
      <c r="D992" s="64" t="s">
        <v>579</v>
      </c>
      <c r="E992" s="51" t="str">
        <f>IF(VLOOKUP(A992,'חישוב בזב'!$H$2:$K$188,4,FALSE)=FALSE,"No","Yes")</f>
        <v>Yes</v>
      </c>
      <c r="F992" s="65" t="s">
        <v>1984</v>
      </c>
      <c r="G992" s="66" t="s">
        <v>1985</v>
      </c>
      <c r="H992" s="67">
        <v>11805</v>
      </c>
      <c r="I992" s="68">
        <v>11805</v>
      </c>
      <c r="J992" s="69">
        <v>0</v>
      </c>
      <c r="K992" s="70"/>
      <c r="L992" s="71">
        <v>0</v>
      </c>
      <c r="M992" s="72">
        <v>0</v>
      </c>
    </row>
    <row r="993" spans="1:13" ht="15" hidden="1" thickTop="1" thickBot="1" x14ac:dyDescent="0.35">
      <c r="A993" s="61">
        <v>654</v>
      </c>
      <c r="B993" s="62" t="s">
        <v>1986</v>
      </c>
      <c r="C993" s="63">
        <v>11243</v>
      </c>
      <c r="D993" s="64" t="s">
        <v>823</v>
      </c>
      <c r="E993" s="51" t="str">
        <f>IF(VLOOKUP(A993,'חישוב בזב'!$H$2:$K$188,4,FALSE)=FALSE,"No","Yes")</f>
        <v>No</v>
      </c>
      <c r="F993" s="65" t="s">
        <v>1405</v>
      </c>
      <c r="G993" s="66"/>
      <c r="H993" s="67">
        <v>9573</v>
      </c>
      <c r="I993" s="68">
        <v>9573</v>
      </c>
      <c r="J993" s="69">
        <v>0.20954768620077302</v>
      </c>
      <c r="K993" s="70">
        <v>2006</v>
      </c>
      <c r="L993" s="71">
        <v>0.20954768620077302</v>
      </c>
      <c r="M993" s="72">
        <v>2006.0000000000002</v>
      </c>
    </row>
    <row r="994" spans="1:13" ht="15" hidden="1" thickTop="1" thickBot="1" x14ac:dyDescent="0.35">
      <c r="A994" s="61">
        <v>654</v>
      </c>
      <c r="B994" s="62" t="s">
        <v>1986</v>
      </c>
      <c r="C994" s="63">
        <v>11243</v>
      </c>
      <c r="D994" s="64" t="s">
        <v>691</v>
      </c>
      <c r="E994" s="51" t="str">
        <f>IF(VLOOKUP(A994,'חישוב בזב'!$H$2:$K$188,4,FALSE)=FALSE,"No","Yes")</f>
        <v>No</v>
      </c>
      <c r="F994" s="65" t="s">
        <v>1987</v>
      </c>
      <c r="G994" s="66"/>
      <c r="H994" s="67">
        <v>9573</v>
      </c>
      <c r="I994" s="68">
        <v>9573</v>
      </c>
      <c r="J994" s="69">
        <v>0.1493784602527943</v>
      </c>
      <c r="K994" s="70">
        <v>1430</v>
      </c>
      <c r="L994" s="71">
        <v>0.1493784602527943</v>
      </c>
      <c r="M994" s="72">
        <v>1429.9999999999998</v>
      </c>
    </row>
    <row r="995" spans="1:13" ht="15" hidden="1" thickTop="1" thickBot="1" x14ac:dyDescent="0.35">
      <c r="A995" s="61">
        <v>654</v>
      </c>
      <c r="B995" s="62" t="s">
        <v>1986</v>
      </c>
      <c r="C995" s="63">
        <v>11243</v>
      </c>
      <c r="D995" s="64" t="s">
        <v>689</v>
      </c>
      <c r="E995" s="51" t="str">
        <f>IF(VLOOKUP(A995,'חישוב בזב'!$H$2:$K$188,4,FALSE)=FALSE,"No","Yes")</f>
        <v>No</v>
      </c>
      <c r="F995" s="65" t="s">
        <v>1100</v>
      </c>
      <c r="G995" s="66"/>
      <c r="H995" s="67">
        <v>9573</v>
      </c>
      <c r="I995" s="68">
        <v>9573</v>
      </c>
      <c r="J995" s="69">
        <v>0.13088895852919669</v>
      </c>
      <c r="K995" s="70">
        <v>1253</v>
      </c>
      <c r="L995" s="71">
        <v>0.13088895852919669</v>
      </c>
      <c r="M995" s="72">
        <v>1252.9999999999998</v>
      </c>
    </row>
    <row r="996" spans="1:13" ht="15" hidden="1" thickTop="1" thickBot="1" x14ac:dyDescent="0.35">
      <c r="A996" s="61">
        <v>654</v>
      </c>
      <c r="B996" s="62" t="s">
        <v>1986</v>
      </c>
      <c r="C996" s="63">
        <v>11243</v>
      </c>
      <c r="D996" s="64" t="s">
        <v>501</v>
      </c>
      <c r="E996" s="51" t="str">
        <f>IF(VLOOKUP(A996,'חישוב בזב'!$H$2:$K$188,4,FALSE)=FALSE,"No","Yes")</f>
        <v>No</v>
      </c>
      <c r="F996" s="65" t="s">
        <v>1988</v>
      </c>
      <c r="G996" s="66"/>
      <c r="H996" s="67">
        <v>9573</v>
      </c>
      <c r="I996" s="68">
        <v>9573</v>
      </c>
      <c r="J996" s="69">
        <v>0.11083254987987047</v>
      </c>
      <c r="K996" s="70">
        <v>1061</v>
      </c>
      <c r="L996" s="71">
        <v>0.11083254987987047</v>
      </c>
      <c r="M996" s="72">
        <v>1061</v>
      </c>
    </row>
    <row r="997" spans="1:13" ht="15" hidden="1" thickTop="1" thickBot="1" x14ac:dyDescent="0.35">
      <c r="A997" s="61">
        <v>654</v>
      </c>
      <c r="B997" s="62" t="s">
        <v>1986</v>
      </c>
      <c r="C997" s="63">
        <v>11243</v>
      </c>
      <c r="D997" s="64" t="s">
        <v>585</v>
      </c>
      <c r="E997" s="51" t="str">
        <f>IF(VLOOKUP(A997,'חישוב בזב'!$H$2:$K$188,4,FALSE)=FALSE,"No","Yes")</f>
        <v>No</v>
      </c>
      <c r="F997" s="65" t="s">
        <v>1989</v>
      </c>
      <c r="G997" s="66"/>
      <c r="H997" s="67">
        <v>9573</v>
      </c>
      <c r="I997" s="68">
        <v>9573</v>
      </c>
      <c r="J997" s="69">
        <v>0.11020578710957903</v>
      </c>
      <c r="K997" s="70">
        <v>1055</v>
      </c>
      <c r="L997" s="71">
        <v>0.11020578710957903</v>
      </c>
      <c r="M997" s="72">
        <v>1055</v>
      </c>
    </row>
    <row r="998" spans="1:13" ht="15" hidden="1" thickTop="1" thickBot="1" x14ac:dyDescent="0.35">
      <c r="A998" s="61">
        <v>654</v>
      </c>
      <c r="B998" s="62" t="s">
        <v>1986</v>
      </c>
      <c r="C998" s="63">
        <v>11243</v>
      </c>
      <c r="D998" s="64" t="s">
        <v>520</v>
      </c>
      <c r="E998" s="51" t="str">
        <f>IF(VLOOKUP(A998,'חישוב בזב'!$H$2:$K$188,4,FALSE)=FALSE,"No","Yes")</f>
        <v>No</v>
      </c>
      <c r="F998" s="65" t="s">
        <v>1031</v>
      </c>
      <c r="G998" s="66"/>
      <c r="H998" s="67">
        <v>9573</v>
      </c>
      <c r="I998" s="68">
        <v>9573</v>
      </c>
      <c r="J998" s="69">
        <v>0.10049096417006163</v>
      </c>
      <c r="K998" s="70">
        <v>962</v>
      </c>
      <c r="L998" s="71">
        <v>0.10049096417006163</v>
      </c>
      <c r="M998" s="72">
        <v>962</v>
      </c>
    </row>
    <row r="999" spans="1:13" ht="15" hidden="1" thickTop="1" thickBot="1" x14ac:dyDescent="0.35">
      <c r="A999" s="61">
        <v>654</v>
      </c>
      <c r="B999" s="62" t="s">
        <v>1986</v>
      </c>
      <c r="C999" s="63">
        <v>11243</v>
      </c>
      <c r="D999" s="64" t="s">
        <v>665</v>
      </c>
      <c r="E999" s="51" t="str">
        <f>IF(VLOOKUP(A999,'חישוב בזב'!$H$2:$K$188,4,FALSE)=FALSE,"No","Yes")</f>
        <v>No</v>
      </c>
      <c r="F999" s="65" t="s">
        <v>1990</v>
      </c>
      <c r="G999" s="66"/>
      <c r="H999" s="67">
        <v>9573</v>
      </c>
      <c r="I999" s="68">
        <v>9573</v>
      </c>
      <c r="J999" s="69">
        <v>9.0567220307113755E-2</v>
      </c>
      <c r="K999" s="70">
        <v>867</v>
      </c>
      <c r="L999" s="71">
        <v>9.0567220307113755E-2</v>
      </c>
      <c r="M999" s="72">
        <v>867</v>
      </c>
    </row>
    <row r="1000" spans="1:13" ht="15" hidden="1" thickTop="1" thickBot="1" x14ac:dyDescent="0.35">
      <c r="A1000" s="61">
        <v>654</v>
      </c>
      <c r="B1000" s="62" t="s">
        <v>1986</v>
      </c>
      <c r="C1000" s="63">
        <v>11243</v>
      </c>
      <c r="D1000" s="64" t="s">
        <v>739</v>
      </c>
      <c r="E1000" s="51" t="str">
        <f>IF(VLOOKUP(A1000,'חישוב בזב'!$H$2:$K$188,4,FALSE)=FALSE,"No","Yes")</f>
        <v>No</v>
      </c>
      <c r="F1000" s="65" t="s">
        <v>1159</v>
      </c>
      <c r="G1000" s="66"/>
      <c r="H1000" s="67">
        <v>9573</v>
      </c>
      <c r="I1000" s="68">
        <v>9573</v>
      </c>
      <c r="J1000" s="69">
        <v>8.388175075733835E-2</v>
      </c>
      <c r="K1000" s="70">
        <v>803</v>
      </c>
      <c r="L1000" s="71">
        <v>8.388175075733835E-2</v>
      </c>
      <c r="M1000" s="72">
        <v>803</v>
      </c>
    </row>
    <row r="1001" spans="1:13" ht="15" hidden="1" thickTop="1" thickBot="1" x14ac:dyDescent="0.35">
      <c r="A1001" s="61">
        <v>654</v>
      </c>
      <c r="B1001" s="62" t="s">
        <v>1986</v>
      </c>
      <c r="C1001" s="63">
        <v>11243</v>
      </c>
      <c r="D1001" s="64" t="s">
        <v>598</v>
      </c>
      <c r="E1001" s="51" t="str">
        <f>IF(VLOOKUP(A1001,'חישוב בזב'!$H$2:$K$188,4,FALSE)=FALSE,"No","Yes")</f>
        <v>No</v>
      </c>
      <c r="F1001" s="65" t="s">
        <v>1105</v>
      </c>
      <c r="G1001" s="66" t="s">
        <v>1991</v>
      </c>
      <c r="H1001" s="67">
        <v>9573</v>
      </c>
      <c r="I1001" s="68">
        <v>9573</v>
      </c>
      <c r="J1001" s="69">
        <v>3.5516556983181866E-3</v>
      </c>
      <c r="K1001" s="70">
        <v>34</v>
      </c>
      <c r="L1001" s="71">
        <v>3.5516556983181866E-3</v>
      </c>
      <c r="M1001" s="72">
        <v>34</v>
      </c>
    </row>
    <row r="1002" spans="1:13" ht="15" hidden="1" thickTop="1" thickBot="1" x14ac:dyDescent="0.35">
      <c r="A1002" s="61">
        <v>654</v>
      </c>
      <c r="B1002" s="62" t="s">
        <v>1986</v>
      </c>
      <c r="C1002" s="63">
        <v>11243</v>
      </c>
      <c r="D1002" s="64" t="s">
        <v>645</v>
      </c>
      <c r="E1002" s="51" t="str">
        <f>IF(VLOOKUP(A1002,'חישוב בזב'!$H$2:$K$188,4,FALSE)=FALSE,"No","Yes")</f>
        <v>No</v>
      </c>
      <c r="F1002" s="65" t="s">
        <v>1573</v>
      </c>
      <c r="G1002" s="66" t="s">
        <v>1992</v>
      </c>
      <c r="H1002" s="67">
        <v>9573</v>
      </c>
      <c r="I1002" s="68">
        <v>9573</v>
      </c>
      <c r="J1002" s="69">
        <v>3.4471952366029457E-3</v>
      </c>
      <c r="K1002" s="70">
        <v>33</v>
      </c>
      <c r="L1002" s="71">
        <v>3.4471952366029457E-3</v>
      </c>
      <c r="M1002" s="72">
        <v>33</v>
      </c>
    </row>
    <row r="1003" spans="1:13" ht="15" hidden="1" thickTop="1" thickBot="1" x14ac:dyDescent="0.35">
      <c r="A1003" s="61">
        <v>654</v>
      </c>
      <c r="B1003" s="62" t="s">
        <v>1986</v>
      </c>
      <c r="C1003" s="63">
        <v>11243</v>
      </c>
      <c r="D1003" s="64" t="s">
        <v>1993</v>
      </c>
      <c r="E1003" s="51" t="str">
        <f>IF(VLOOKUP(A1003,'חישוב בזב'!$H$2:$K$188,4,FALSE)=FALSE,"No","Yes")</f>
        <v>No</v>
      </c>
      <c r="F1003" s="65" t="s">
        <v>1994</v>
      </c>
      <c r="G1003" s="66" t="s">
        <v>1995</v>
      </c>
      <c r="H1003" s="67">
        <v>9573</v>
      </c>
      <c r="I1003" s="68">
        <v>9573</v>
      </c>
      <c r="J1003" s="69">
        <v>2.9248929280267419E-3</v>
      </c>
      <c r="K1003" s="70">
        <v>28</v>
      </c>
      <c r="L1003" s="71">
        <v>2.9248929280267419E-3</v>
      </c>
      <c r="M1003" s="72">
        <v>28</v>
      </c>
    </row>
    <row r="1004" spans="1:13" ht="15" hidden="1" thickTop="1" thickBot="1" x14ac:dyDescent="0.35">
      <c r="A1004" s="61">
        <v>654</v>
      </c>
      <c r="B1004" s="62" t="s">
        <v>1986</v>
      </c>
      <c r="C1004" s="63">
        <v>11243</v>
      </c>
      <c r="D1004" s="64" t="s">
        <v>525</v>
      </c>
      <c r="E1004" s="51" t="str">
        <f>IF(VLOOKUP(A1004,'חישוב בזב'!$H$2:$K$188,4,FALSE)=FALSE,"No","Yes")</f>
        <v>No</v>
      </c>
      <c r="F1004" s="65" t="s">
        <v>1996</v>
      </c>
      <c r="G1004" s="66" t="s">
        <v>1997</v>
      </c>
      <c r="H1004" s="67">
        <v>9573</v>
      </c>
      <c r="I1004" s="68">
        <v>9573</v>
      </c>
      <c r="J1004" s="69">
        <v>2.2981301577352973E-3</v>
      </c>
      <c r="K1004" s="70">
        <v>22</v>
      </c>
      <c r="L1004" s="71">
        <v>2.2981301577352973E-3</v>
      </c>
      <c r="M1004" s="72">
        <v>22</v>
      </c>
    </row>
    <row r="1005" spans="1:13" ht="15" hidden="1" thickTop="1" thickBot="1" x14ac:dyDescent="0.35">
      <c r="A1005" s="61">
        <v>654</v>
      </c>
      <c r="B1005" s="62" t="s">
        <v>1986</v>
      </c>
      <c r="C1005" s="63">
        <v>11243</v>
      </c>
      <c r="D1005" s="64" t="s">
        <v>506</v>
      </c>
      <c r="E1005" s="51" t="str">
        <f>IF(VLOOKUP(A1005,'חישוב בזב'!$H$2:$K$188,4,FALSE)=FALSE,"No","Yes")</f>
        <v>No</v>
      </c>
      <c r="F1005" s="65" t="s">
        <v>1998</v>
      </c>
      <c r="G1005" s="66" t="s">
        <v>1999</v>
      </c>
      <c r="H1005" s="67">
        <v>9573</v>
      </c>
      <c r="I1005" s="68">
        <v>9573</v>
      </c>
      <c r="J1005" s="69">
        <v>1.2535255405828893E-3</v>
      </c>
      <c r="K1005" s="70">
        <v>12</v>
      </c>
      <c r="L1005" s="71">
        <v>1.2535255405828893E-3</v>
      </c>
      <c r="M1005" s="72">
        <v>12</v>
      </c>
    </row>
    <row r="1006" spans="1:13" ht="15" hidden="1" thickTop="1" thickBot="1" x14ac:dyDescent="0.35">
      <c r="A1006" s="61">
        <v>654</v>
      </c>
      <c r="B1006" s="62" t="s">
        <v>1986</v>
      </c>
      <c r="C1006" s="63">
        <v>11243</v>
      </c>
      <c r="D1006" s="64" t="s">
        <v>679</v>
      </c>
      <c r="E1006" s="51" t="str">
        <f>IF(VLOOKUP(A1006,'חישוב בזב'!$H$2:$K$188,4,FALSE)=FALSE,"No","Yes")</f>
        <v>No</v>
      </c>
      <c r="F1006" s="65" t="s">
        <v>2000</v>
      </c>
      <c r="G1006" s="66" t="s">
        <v>2001</v>
      </c>
      <c r="H1006" s="67">
        <v>9573</v>
      </c>
      <c r="I1006" s="68">
        <v>9573</v>
      </c>
      <c r="J1006" s="69">
        <v>7.3122323200668549E-4</v>
      </c>
      <c r="K1006" s="70">
        <v>7</v>
      </c>
      <c r="L1006" s="71">
        <v>7.3122323200668549E-4</v>
      </c>
      <c r="M1006" s="72">
        <v>7</v>
      </c>
    </row>
    <row r="1007" spans="1:13" ht="15" hidden="1" thickTop="1" thickBot="1" x14ac:dyDescent="0.35">
      <c r="A1007" s="61">
        <v>47</v>
      </c>
      <c r="B1007" s="62" t="s">
        <v>2002</v>
      </c>
      <c r="C1007" s="63">
        <v>2597</v>
      </c>
      <c r="D1007" s="64" t="s">
        <v>520</v>
      </c>
      <c r="E1007" s="51" t="str">
        <f>IF(VLOOKUP(A1007,'חישוב בזב'!$H$2:$K$188,4,FALSE)=FALSE,"No","Yes")</f>
        <v>No</v>
      </c>
      <c r="F1007" s="65" t="s">
        <v>2003</v>
      </c>
      <c r="G1007" s="66" t="s">
        <v>2004</v>
      </c>
      <c r="H1007" s="67">
        <v>1538</v>
      </c>
      <c r="I1007" s="68">
        <v>1538</v>
      </c>
      <c r="J1007" s="69">
        <v>0.42717815344603383</v>
      </c>
      <c r="K1007" s="70">
        <v>657</v>
      </c>
      <c r="L1007" s="71">
        <v>0.42717815344603383</v>
      </c>
      <c r="M1007" s="72">
        <v>657</v>
      </c>
    </row>
    <row r="1008" spans="1:13" ht="15" hidden="1" thickTop="1" thickBot="1" x14ac:dyDescent="0.35">
      <c r="A1008" s="61">
        <v>47</v>
      </c>
      <c r="B1008" s="62" t="s">
        <v>2002</v>
      </c>
      <c r="C1008" s="63">
        <v>2597</v>
      </c>
      <c r="D1008" s="64" t="s">
        <v>495</v>
      </c>
      <c r="E1008" s="51" t="str">
        <f>IF(VLOOKUP(A1008,'חישוב בזב'!$H$2:$K$188,4,FALSE)=FALSE,"No","Yes")</f>
        <v>No</v>
      </c>
      <c r="F1008" s="65" t="s">
        <v>2005</v>
      </c>
      <c r="G1008" s="66" t="s">
        <v>2006</v>
      </c>
      <c r="H1008" s="67">
        <v>1538</v>
      </c>
      <c r="I1008" s="68">
        <v>1538</v>
      </c>
      <c r="J1008" s="69">
        <v>0.29323797139141744</v>
      </c>
      <c r="K1008" s="70">
        <v>451</v>
      </c>
      <c r="L1008" s="71">
        <v>0.29323797139141744</v>
      </c>
      <c r="M1008" s="72">
        <v>451</v>
      </c>
    </row>
    <row r="1009" spans="1:13" ht="15" hidden="1" thickTop="1" thickBot="1" x14ac:dyDescent="0.35">
      <c r="A1009" s="61">
        <v>47</v>
      </c>
      <c r="B1009" s="62" t="s">
        <v>2002</v>
      </c>
      <c r="C1009" s="63">
        <v>2597</v>
      </c>
      <c r="D1009" s="64" t="s">
        <v>525</v>
      </c>
      <c r="E1009" s="51" t="str">
        <f>IF(VLOOKUP(A1009,'חישוב בזב'!$H$2:$K$188,4,FALSE)=FALSE,"No","Yes")</f>
        <v>No</v>
      </c>
      <c r="F1009" s="65" t="s">
        <v>2007</v>
      </c>
      <c r="G1009" s="66"/>
      <c r="H1009" s="67">
        <v>1538</v>
      </c>
      <c r="I1009" s="68">
        <v>1538</v>
      </c>
      <c r="J1009" s="69">
        <v>0.27958387516254879</v>
      </c>
      <c r="K1009" s="70">
        <v>430</v>
      </c>
      <c r="L1009" s="71">
        <v>0.27958387516254879</v>
      </c>
      <c r="M1009" s="72">
        <v>430.00000000000006</v>
      </c>
    </row>
    <row r="1010" spans="1:13" ht="15" thickTop="1" thickBot="1" x14ac:dyDescent="0.35">
      <c r="A1010" s="61">
        <v>1139</v>
      </c>
      <c r="B1010" s="62" t="s">
        <v>35</v>
      </c>
      <c r="C1010" s="63">
        <v>40666</v>
      </c>
      <c r="D1010" s="64" t="s">
        <v>581</v>
      </c>
      <c r="E1010" s="51" t="str">
        <f>IF(VLOOKUP(A1010,'חישוב בזב'!$H$2:$K$188,4,FALSE)=FALSE,"No","Yes")</f>
        <v>Yes</v>
      </c>
      <c r="F1010" s="65" t="s">
        <v>2008</v>
      </c>
      <c r="G1010" s="66" t="s">
        <v>2009</v>
      </c>
      <c r="H1010" s="67">
        <v>17437</v>
      </c>
      <c r="I1010" s="68">
        <v>17437</v>
      </c>
      <c r="J1010" s="69">
        <v>0.41715891495096635</v>
      </c>
      <c r="K1010" s="70">
        <v>7274</v>
      </c>
      <c r="L1010" s="71">
        <v>0.41715891495096635</v>
      </c>
      <c r="M1010" s="72">
        <v>7274</v>
      </c>
    </row>
    <row r="1011" spans="1:13" ht="15" thickTop="1" thickBot="1" x14ac:dyDescent="0.35">
      <c r="A1011" s="61">
        <v>1139</v>
      </c>
      <c r="B1011" s="62" t="s">
        <v>35</v>
      </c>
      <c r="C1011" s="63">
        <v>40666</v>
      </c>
      <c r="D1011" s="64" t="s">
        <v>772</v>
      </c>
      <c r="E1011" s="51" t="str">
        <f>IF(VLOOKUP(A1011,'חישוב בזב'!$H$2:$K$188,4,FALSE)=FALSE,"No","Yes")</f>
        <v>Yes</v>
      </c>
      <c r="F1011" s="65" t="s">
        <v>2010</v>
      </c>
      <c r="G1011" s="66" t="s">
        <v>2011</v>
      </c>
      <c r="H1011" s="67">
        <v>17437</v>
      </c>
      <c r="I1011" s="68">
        <v>17437</v>
      </c>
      <c r="J1011" s="69">
        <v>0.21809944371164763</v>
      </c>
      <c r="K1011" s="70">
        <v>3803</v>
      </c>
      <c r="L1011" s="71">
        <v>0.21809944371164763</v>
      </c>
      <c r="M1011" s="72">
        <v>3803</v>
      </c>
    </row>
    <row r="1012" spans="1:13" ht="15" thickTop="1" thickBot="1" x14ac:dyDescent="0.35">
      <c r="A1012" s="61">
        <v>1139</v>
      </c>
      <c r="B1012" s="62" t="s">
        <v>35</v>
      </c>
      <c r="C1012" s="63">
        <v>40666</v>
      </c>
      <c r="D1012" s="64" t="s">
        <v>567</v>
      </c>
      <c r="E1012" s="51" t="str">
        <f>IF(VLOOKUP(A1012,'חישוב בזב'!$H$2:$K$188,4,FALSE)=FALSE,"No","Yes")</f>
        <v>Yes</v>
      </c>
      <c r="F1012" s="65" t="s">
        <v>2012</v>
      </c>
      <c r="G1012" s="66"/>
      <c r="H1012" s="67">
        <v>17437</v>
      </c>
      <c r="I1012" s="68">
        <v>17437</v>
      </c>
      <c r="J1012" s="69">
        <v>0.17824167001204336</v>
      </c>
      <c r="K1012" s="70">
        <v>3108</v>
      </c>
      <c r="L1012" s="71">
        <v>0.17824167001204336</v>
      </c>
      <c r="M1012" s="72">
        <v>3108</v>
      </c>
    </row>
    <row r="1013" spans="1:13" ht="15" thickTop="1" thickBot="1" x14ac:dyDescent="0.35">
      <c r="A1013" s="61">
        <v>1139</v>
      </c>
      <c r="B1013" s="62" t="s">
        <v>35</v>
      </c>
      <c r="C1013" s="63">
        <v>40666</v>
      </c>
      <c r="D1013" s="64" t="s">
        <v>548</v>
      </c>
      <c r="E1013" s="51" t="str">
        <f>IF(VLOOKUP(A1013,'חישוב בזב'!$H$2:$K$188,4,FALSE)=FALSE,"No","Yes")</f>
        <v>Yes</v>
      </c>
      <c r="F1013" s="65" t="s">
        <v>577</v>
      </c>
      <c r="G1013" s="66"/>
      <c r="H1013" s="67">
        <v>17437</v>
      </c>
      <c r="I1013" s="68">
        <v>17437</v>
      </c>
      <c r="J1013" s="69">
        <v>8.3271204909101337E-2</v>
      </c>
      <c r="K1013" s="70">
        <v>1452</v>
      </c>
      <c r="L1013" s="71">
        <v>8.3271204909101337E-2</v>
      </c>
      <c r="M1013" s="72">
        <v>1452</v>
      </c>
    </row>
    <row r="1014" spans="1:13" ht="15" thickTop="1" thickBot="1" x14ac:dyDescent="0.35">
      <c r="A1014" s="61">
        <v>1139</v>
      </c>
      <c r="B1014" s="62" t="s">
        <v>35</v>
      </c>
      <c r="C1014" s="63">
        <v>40666</v>
      </c>
      <c r="D1014" s="64" t="s">
        <v>572</v>
      </c>
      <c r="E1014" s="51" t="str">
        <f>IF(VLOOKUP(A1014,'חישוב בזב'!$H$2:$K$188,4,FALSE)=FALSE,"No","Yes")</f>
        <v>Yes</v>
      </c>
      <c r="F1014" s="65" t="s">
        <v>950</v>
      </c>
      <c r="G1014" s="66"/>
      <c r="H1014" s="67">
        <v>17437</v>
      </c>
      <c r="I1014" s="68">
        <v>17437</v>
      </c>
      <c r="J1014" s="69">
        <v>7.1629294029936341E-2</v>
      </c>
      <c r="K1014" s="70">
        <v>1249</v>
      </c>
      <c r="L1014" s="71">
        <v>7.1629294029936341E-2</v>
      </c>
      <c r="M1014" s="72">
        <v>1249</v>
      </c>
    </row>
    <row r="1015" spans="1:13" ht="15" thickTop="1" thickBot="1" x14ac:dyDescent="0.35">
      <c r="A1015" s="61">
        <v>1139</v>
      </c>
      <c r="B1015" s="62" t="s">
        <v>35</v>
      </c>
      <c r="C1015" s="63">
        <v>40666</v>
      </c>
      <c r="D1015" s="64" t="s">
        <v>746</v>
      </c>
      <c r="E1015" s="51" t="str">
        <f>IF(VLOOKUP(A1015,'חישוב בזב'!$H$2:$K$188,4,FALSE)=FALSE,"No","Yes")</f>
        <v>Yes</v>
      </c>
      <c r="F1015" s="65" t="s">
        <v>2013</v>
      </c>
      <c r="G1015" s="66"/>
      <c r="H1015" s="67">
        <v>17437</v>
      </c>
      <c r="I1015" s="68">
        <v>17437</v>
      </c>
      <c r="J1015" s="69">
        <v>3.1599472386304985E-2</v>
      </c>
      <c r="K1015" s="70">
        <v>551</v>
      </c>
      <c r="L1015" s="71">
        <v>3.1599472386304985E-2</v>
      </c>
      <c r="M1015" s="72">
        <v>551</v>
      </c>
    </row>
    <row r="1016" spans="1:13" ht="15" hidden="1" thickTop="1" thickBot="1" x14ac:dyDescent="0.35">
      <c r="A1016" s="61">
        <v>1271</v>
      </c>
      <c r="B1016" s="62" t="s">
        <v>2014</v>
      </c>
      <c r="C1016" s="63">
        <v>4775</v>
      </c>
      <c r="D1016" s="64" t="s">
        <v>730</v>
      </c>
      <c r="E1016" s="51" t="str">
        <f>IF(VLOOKUP(A1016,'חישוב בזב'!$H$2:$K$188,4,FALSE)=FALSE,"No","Yes")</f>
        <v>No</v>
      </c>
      <c r="F1016" s="65" t="s">
        <v>2015</v>
      </c>
      <c r="G1016" s="66" t="s">
        <v>2016</v>
      </c>
      <c r="H1016" s="67">
        <v>2992</v>
      </c>
      <c r="I1016" s="68">
        <v>2992</v>
      </c>
      <c r="J1016" s="69">
        <v>0.35695187165775399</v>
      </c>
      <c r="K1016" s="70">
        <v>1068</v>
      </c>
      <c r="L1016" s="71">
        <v>0.35695187165775399</v>
      </c>
      <c r="M1016" s="72">
        <v>1068</v>
      </c>
    </row>
    <row r="1017" spans="1:13" ht="15" hidden="1" thickTop="1" thickBot="1" x14ac:dyDescent="0.35">
      <c r="A1017" s="61">
        <v>1271</v>
      </c>
      <c r="B1017" s="62" t="s">
        <v>2014</v>
      </c>
      <c r="C1017" s="63">
        <v>4775</v>
      </c>
      <c r="D1017" s="64" t="s">
        <v>714</v>
      </c>
      <c r="E1017" s="51" t="str">
        <f>IF(VLOOKUP(A1017,'חישוב בזב'!$H$2:$K$188,4,FALSE)=FALSE,"No","Yes")</f>
        <v>No</v>
      </c>
      <c r="F1017" s="65" t="s">
        <v>2017</v>
      </c>
      <c r="G1017" s="66" t="s">
        <v>2018</v>
      </c>
      <c r="H1017" s="67">
        <v>2992</v>
      </c>
      <c r="I1017" s="68">
        <v>2992</v>
      </c>
      <c r="J1017" s="69">
        <v>0.30882352941176472</v>
      </c>
      <c r="K1017" s="70">
        <v>924</v>
      </c>
      <c r="L1017" s="71">
        <v>0.30882352941176472</v>
      </c>
      <c r="M1017" s="72">
        <v>924</v>
      </c>
    </row>
    <row r="1018" spans="1:13" ht="15" hidden="1" thickTop="1" thickBot="1" x14ac:dyDescent="0.35">
      <c r="A1018" s="61">
        <v>1271</v>
      </c>
      <c r="B1018" s="62" t="s">
        <v>2014</v>
      </c>
      <c r="C1018" s="63">
        <v>4775</v>
      </c>
      <c r="D1018" s="64" t="s">
        <v>611</v>
      </c>
      <c r="E1018" s="51" t="str">
        <f>IF(VLOOKUP(A1018,'חישוב בזב'!$H$2:$K$188,4,FALSE)=FALSE,"No","Yes")</f>
        <v>No</v>
      </c>
      <c r="F1018" s="65" t="s">
        <v>811</v>
      </c>
      <c r="G1018" s="66" t="s">
        <v>2019</v>
      </c>
      <c r="H1018" s="67">
        <v>2992</v>
      </c>
      <c r="I1018" s="68">
        <v>2992</v>
      </c>
      <c r="J1018" s="69">
        <v>0.17045454545454544</v>
      </c>
      <c r="K1018" s="70">
        <v>510</v>
      </c>
      <c r="L1018" s="71">
        <v>0.17045454545454544</v>
      </c>
      <c r="M1018" s="72">
        <v>509.99999999999994</v>
      </c>
    </row>
    <row r="1019" spans="1:13" ht="15" hidden="1" thickTop="1" thickBot="1" x14ac:dyDescent="0.35">
      <c r="A1019" s="61">
        <v>1271</v>
      </c>
      <c r="B1019" s="62" t="s">
        <v>2014</v>
      </c>
      <c r="C1019" s="63">
        <v>4775</v>
      </c>
      <c r="D1019" s="64" t="s">
        <v>585</v>
      </c>
      <c r="E1019" s="51" t="str">
        <f>IF(VLOOKUP(A1019,'חישוב בזב'!$H$2:$K$188,4,FALSE)=FALSE,"No","Yes")</f>
        <v>No</v>
      </c>
      <c r="F1019" s="65" t="s">
        <v>2020</v>
      </c>
      <c r="G1019" s="66" t="s">
        <v>2021</v>
      </c>
      <c r="H1019" s="67">
        <v>2992</v>
      </c>
      <c r="I1019" s="68">
        <v>2992</v>
      </c>
      <c r="J1019" s="69">
        <v>0.10060160427807487</v>
      </c>
      <c r="K1019" s="70">
        <v>301</v>
      </c>
      <c r="L1019" s="71">
        <v>0.10060160427807487</v>
      </c>
      <c r="M1019" s="72">
        <v>301</v>
      </c>
    </row>
    <row r="1020" spans="1:13" ht="15" hidden="1" thickTop="1" thickBot="1" x14ac:dyDescent="0.35">
      <c r="A1020" s="61">
        <v>1271</v>
      </c>
      <c r="B1020" s="62" t="s">
        <v>2014</v>
      </c>
      <c r="C1020" s="63">
        <v>4775</v>
      </c>
      <c r="D1020" s="64" t="s">
        <v>583</v>
      </c>
      <c r="E1020" s="51" t="str">
        <f>IF(VLOOKUP(A1020,'חישוב בזב'!$H$2:$K$188,4,FALSE)=FALSE,"No","Yes")</f>
        <v>No</v>
      </c>
      <c r="F1020" s="65" t="s">
        <v>2022</v>
      </c>
      <c r="G1020" s="66" t="s">
        <v>2023</v>
      </c>
      <c r="H1020" s="67">
        <v>2992</v>
      </c>
      <c r="I1020" s="68">
        <v>2992</v>
      </c>
      <c r="J1020" s="69">
        <v>6.3168449197860965E-2</v>
      </c>
      <c r="K1020" s="70">
        <v>189</v>
      </c>
      <c r="L1020" s="71">
        <v>6.3168449197860965E-2</v>
      </c>
      <c r="M1020" s="72">
        <v>189</v>
      </c>
    </row>
    <row r="1021" spans="1:13" ht="15" thickTop="1" thickBot="1" x14ac:dyDescent="0.35">
      <c r="A1021" s="61">
        <v>7000</v>
      </c>
      <c r="B1021" s="62" t="s">
        <v>36</v>
      </c>
      <c r="C1021" s="63">
        <v>54700</v>
      </c>
      <c r="D1021" s="64" t="s">
        <v>572</v>
      </c>
      <c r="E1021" s="51" t="str">
        <f>IF(VLOOKUP(A1021,'חישוב בזב'!$H$2:$K$188,4,FALSE)=FALSE,"No","Yes")</f>
        <v>Yes</v>
      </c>
      <c r="F1021" s="65" t="s">
        <v>2024</v>
      </c>
      <c r="G1021" s="66" t="s">
        <v>2025</v>
      </c>
      <c r="H1021" s="67">
        <v>26827</v>
      </c>
      <c r="I1021" s="68">
        <v>26827</v>
      </c>
      <c r="J1021" s="69">
        <v>0.1593916576583293</v>
      </c>
      <c r="K1021" s="70">
        <v>4276</v>
      </c>
      <c r="L1021" s="71">
        <v>0.1593916576583293</v>
      </c>
      <c r="M1021" s="72">
        <v>4276</v>
      </c>
    </row>
    <row r="1022" spans="1:13" ht="15" thickTop="1" thickBot="1" x14ac:dyDescent="0.35">
      <c r="A1022" s="61">
        <v>7000</v>
      </c>
      <c r="B1022" s="62" t="s">
        <v>36</v>
      </c>
      <c r="C1022" s="63">
        <v>54700</v>
      </c>
      <c r="D1022" s="64" t="s">
        <v>525</v>
      </c>
      <c r="E1022" s="51" t="str">
        <f>IF(VLOOKUP(A1022,'חישוב בזב'!$H$2:$K$188,4,FALSE)=FALSE,"No","Yes")</f>
        <v>Yes</v>
      </c>
      <c r="F1022" s="65" t="s">
        <v>2026</v>
      </c>
      <c r="G1022" s="66"/>
      <c r="H1022" s="67">
        <v>26827</v>
      </c>
      <c r="I1022" s="68">
        <v>26827</v>
      </c>
      <c r="J1022" s="69">
        <v>0.15115368844820518</v>
      </c>
      <c r="K1022" s="70">
        <v>4055</v>
      </c>
      <c r="L1022" s="71">
        <v>0.15115368844820518</v>
      </c>
      <c r="M1022" s="72">
        <v>4055.0000000000005</v>
      </c>
    </row>
    <row r="1023" spans="1:13" ht="15" thickTop="1" thickBot="1" x14ac:dyDescent="0.35">
      <c r="A1023" s="61">
        <v>7000</v>
      </c>
      <c r="B1023" s="62" t="s">
        <v>36</v>
      </c>
      <c r="C1023" s="63">
        <v>54700</v>
      </c>
      <c r="D1023" s="64" t="s">
        <v>581</v>
      </c>
      <c r="E1023" s="51" t="str">
        <f>IF(VLOOKUP(A1023,'חישוב בזב'!$H$2:$K$188,4,FALSE)=FALSE,"No","Yes")</f>
        <v>Yes</v>
      </c>
      <c r="F1023" s="65" t="s">
        <v>2027</v>
      </c>
      <c r="G1023" s="66"/>
      <c r="H1023" s="67">
        <v>26827</v>
      </c>
      <c r="I1023" s="68">
        <v>26827</v>
      </c>
      <c r="J1023" s="69">
        <v>9.3003317553211312E-2</v>
      </c>
      <c r="K1023" s="70">
        <v>2495</v>
      </c>
      <c r="L1023" s="71">
        <v>9.3003317553211312E-2</v>
      </c>
      <c r="M1023" s="72">
        <v>2495</v>
      </c>
    </row>
    <row r="1024" spans="1:13" ht="15" thickTop="1" thickBot="1" x14ac:dyDescent="0.35">
      <c r="A1024" s="61">
        <v>7000</v>
      </c>
      <c r="B1024" s="62" t="s">
        <v>36</v>
      </c>
      <c r="C1024" s="63">
        <v>54700</v>
      </c>
      <c r="D1024" s="64" t="s">
        <v>548</v>
      </c>
      <c r="E1024" s="51" t="str">
        <f>IF(VLOOKUP(A1024,'חישוב בזב'!$H$2:$K$188,4,FALSE)=FALSE,"No","Yes")</f>
        <v>Yes</v>
      </c>
      <c r="F1024" s="65" t="s">
        <v>2028</v>
      </c>
      <c r="G1024" s="66"/>
      <c r="H1024" s="67">
        <v>26827</v>
      </c>
      <c r="I1024" s="68">
        <v>26827</v>
      </c>
      <c r="J1024" s="69">
        <v>9.0468557796250043E-2</v>
      </c>
      <c r="K1024" s="70">
        <v>2427</v>
      </c>
      <c r="L1024" s="71">
        <v>9.0468557796250043E-2</v>
      </c>
      <c r="M1024" s="72">
        <v>2427</v>
      </c>
    </row>
    <row r="1025" spans="1:13" ht="15" thickTop="1" thickBot="1" x14ac:dyDescent="0.35">
      <c r="A1025" s="61">
        <v>7000</v>
      </c>
      <c r="B1025" s="62" t="s">
        <v>36</v>
      </c>
      <c r="C1025" s="63">
        <v>54700</v>
      </c>
      <c r="D1025" s="64" t="s">
        <v>546</v>
      </c>
      <c r="E1025" s="51" t="str">
        <f>IF(VLOOKUP(A1025,'חישוב בזב'!$H$2:$K$188,4,FALSE)=FALSE,"No","Yes")</f>
        <v>Yes</v>
      </c>
      <c r="F1025" s="65" t="s">
        <v>547</v>
      </c>
      <c r="G1025" s="66"/>
      <c r="H1025" s="67">
        <v>26827</v>
      </c>
      <c r="I1025" s="68">
        <v>26827</v>
      </c>
      <c r="J1025" s="69">
        <v>8.4094382525068026E-2</v>
      </c>
      <c r="K1025" s="70">
        <v>2256</v>
      </c>
      <c r="L1025" s="71">
        <v>8.4094382525068026E-2</v>
      </c>
      <c r="M1025" s="72">
        <v>2256</v>
      </c>
    </row>
    <row r="1026" spans="1:13" ht="15" thickTop="1" thickBot="1" x14ac:dyDescent="0.35">
      <c r="A1026" s="61">
        <v>7000</v>
      </c>
      <c r="B1026" s="62" t="s">
        <v>36</v>
      </c>
      <c r="C1026" s="63">
        <v>54700</v>
      </c>
      <c r="D1026" s="64" t="s">
        <v>575</v>
      </c>
      <c r="E1026" s="51" t="str">
        <f>IF(VLOOKUP(A1026,'חישוב בזב'!$H$2:$K$188,4,FALSE)=FALSE,"No","Yes")</f>
        <v>Yes</v>
      </c>
      <c r="F1026" s="65" t="s">
        <v>2029</v>
      </c>
      <c r="G1026" s="66" t="s">
        <v>2030</v>
      </c>
      <c r="H1026" s="67">
        <v>26827</v>
      </c>
      <c r="I1026" s="68">
        <v>26827</v>
      </c>
      <c r="J1026" s="69">
        <v>6.7730271741156298E-2</v>
      </c>
      <c r="K1026" s="70">
        <v>1817</v>
      </c>
      <c r="L1026" s="71">
        <v>6.7730271741156298E-2</v>
      </c>
      <c r="M1026" s="72">
        <v>1817</v>
      </c>
    </row>
    <row r="1027" spans="1:13" ht="15" thickTop="1" thickBot="1" x14ac:dyDescent="0.35">
      <c r="A1027" s="61">
        <v>7000</v>
      </c>
      <c r="B1027" s="62" t="s">
        <v>36</v>
      </c>
      <c r="C1027" s="63">
        <v>54700</v>
      </c>
      <c r="D1027" s="64" t="s">
        <v>711</v>
      </c>
      <c r="E1027" s="51" t="str">
        <f>IF(VLOOKUP(A1027,'חישוב בזב'!$H$2:$K$188,4,FALSE)=FALSE,"No","Yes")</f>
        <v>Yes</v>
      </c>
      <c r="F1027" s="65" t="s">
        <v>2031</v>
      </c>
      <c r="G1027" s="66"/>
      <c r="H1027" s="67">
        <v>26827</v>
      </c>
      <c r="I1027" s="68">
        <v>26827</v>
      </c>
      <c r="J1027" s="69">
        <v>6.6798374771685237E-2</v>
      </c>
      <c r="K1027" s="70">
        <v>1792</v>
      </c>
      <c r="L1027" s="71">
        <v>6.6798374771685237E-2</v>
      </c>
      <c r="M1027" s="72">
        <v>1791.9999999999998</v>
      </c>
    </row>
    <row r="1028" spans="1:13" ht="15" thickTop="1" thickBot="1" x14ac:dyDescent="0.35">
      <c r="A1028" s="61">
        <v>7000</v>
      </c>
      <c r="B1028" s="62" t="s">
        <v>36</v>
      </c>
      <c r="C1028" s="63">
        <v>54700</v>
      </c>
      <c r="D1028" s="64" t="s">
        <v>772</v>
      </c>
      <c r="E1028" s="51" t="str">
        <f>IF(VLOOKUP(A1028,'חישוב בזב'!$H$2:$K$188,4,FALSE)=FALSE,"No","Yes")</f>
        <v>Yes</v>
      </c>
      <c r="F1028" s="65" t="s">
        <v>2032</v>
      </c>
      <c r="G1028" s="66"/>
      <c r="H1028" s="67">
        <v>26827</v>
      </c>
      <c r="I1028" s="68">
        <v>26827</v>
      </c>
      <c r="J1028" s="69">
        <v>6.1169717076080071E-2</v>
      </c>
      <c r="K1028" s="70">
        <v>1641</v>
      </c>
      <c r="L1028" s="71">
        <v>6.1169717076080071E-2</v>
      </c>
      <c r="M1028" s="72">
        <v>1641</v>
      </c>
    </row>
    <row r="1029" spans="1:13" ht="15" thickTop="1" thickBot="1" x14ac:dyDescent="0.35">
      <c r="A1029" s="61">
        <v>7000</v>
      </c>
      <c r="B1029" s="62" t="s">
        <v>36</v>
      </c>
      <c r="C1029" s="63">
        <v>54700</v>
      </c>
      <c r="D1029" s="64" t="s">
        <v>544</v>
      </c>
      <c r="E1029" s="51" t="str">
        <f>IF(VLOOKUP(A1029,'חישוב בזב'!$H$2:$K$188,4,FALSE)=FALSE,"No","Yes")</f>
        <v>Yes</v>
      </c>
      <c r="F1029" s="65" t="s">
        <v>2033</v>
      </c>
      <c r="G1029" s="66"/>
      <c r="H1029" s="67">
        <v>26827</v>
      </c>
      <c r="I1029" s="68">
        <v>26827</v>
      </c>
      <c r="J1029" s="69">
        <v>5.8299474410109221E-2</v>
      </c>
      <c r="K1029" s="70">
        <v>1564</v>
      </c>
      <c r="L1029" s="71">
        <v>5.8299474410109221E-2</v>
      </c>
      <c r="M1029" s="72">
        <v>1564</v>
      </c>
    </row>
    <row r="1030" spans="1:13" ht="15" thickTop="1" thickBot="1" x14ac:dyDescent="0.35">
      <c r="A1030" s="61">
        <v>7000</v>
      </c>
      <c r="B1030" s="62" t="s">
        <v>36</v>
      </c>
      <c r="C1030" s="63">
        <v>54700</v>
      </c>
      <c r="D1030" s="64" t="s">
        <v>583</v>
      </c>
      <c r="E1030" s="51" t="str">
        <f>IF(VLOOKUP(A1030,'חישוב בזב'!$H$2:$K$188,4,FALSE)=FALSE,"No","Yes")</f>
        <v>Yes</v>
      </c>
      <c r="F1030" s="65" t="s">
        <v>1573</v>
      </c>
      <c r="G1030" s="66"/>
      <c r="H1030" s="67">
        <v>26827</v>
      </c>
      <c r="I1030" s="68">
        <v>26827</v>
      </c>
      <c r="J1030" s="69">
        <v>5.4310955380773102E-2</v>
      </c>
      <c r="K1030" s="70">
        <v>1457</v>
      </c>
      <c r="L1030" s="71">
        <v>5.4310955380773102E-2</v>
      </c>
      <c r="M1030" s="72">
        <v>1457</v>
      </c>
    </row>
    <row r="1031" spans="1:13" ht="15" thickTop="1" thickBot="1" x14ac:dyDescent="0.35">
      <c r="A1031" s="61">
        <v>7000</v>
      </c>
      <c r="B1031" s="62" t="s">
        <v>36</v>
      </c>
      <c r="C1031" s="63">
        <v>54700</v>
      </c>
      <c r="D1031" s="64" t="s">
        <v>636</v>
      </c>
      <c r="E1031" s="51" t="str">
        <f>IF(VLOOKUP(A1031,'חישוב בזב'!$H$2:$K$188,4,FALSE)=FALSE,"No","Yes")</f>
        <v>Yes</v>
      </c>
      <c r="F1031" s="65" t="s">
        <v>620</v>
      </c>
      <c r="G1031" s="66"/>
      <c r="H1031" s="67">
        <v>26827</v>
      </c>
      <c r="I1031" s="68">
        <v>26827</v>
      </c>
      <c r="J1031" s="69">
        <v>3.4181980840198307E-2</v>
      </c>
      <c r="K1031" s="70">
        <v>917</v>
      </c>
      <c r="L1031" s="71">
        <v>3.4181980840198307E-2</v>
      </c>
      <c r="M1031" s="72">
        <v>917</v>
      </c>
    </row>
    <row r="1032" spans="1:13" ht="15" thickTop="1" thickBot="1" x14ac:dyDescent="0.35">
      <c r="A1032" s="61">
        <v>7000</v>
      </c>
      <c r="B1032" s="62" t="s">
        <v>36</v>
      </c>
      <c r="C1032" s="63">
        <v>54700</v>
      </c>
      <c r="D1032" s="64" t="s">
        <v>579</v>
      </c>
      <c r="E1032" s="51" t="str">
        <f>IF(VLOOKUP(A1032,'חישוב בזב'!$H$2:$K$188,4,FALSE)=FALSE,"No","Yes")</f>
        <v>Yes</v>
      </c>
      <c r="F1032" s="65" t="s">
        <v>2034</v>
      </c>
      <c r="G1032" s="66"/>
      <c r="H1032" s="67">
        <v>26827</v>
      </c>
      <c r="I1032" s="68">
        <v>26827</v>
      </c>
      <c r="J1032" s="69">
        <v>2.1806389085622692E-2</v>
      </c>
      <c r="K1032" s="70">
        <v>585</v>
      </c>
      <c r="L1032" s="71">
        <v>2.1806389085622692E-2</v>
      </c>
      <c r="M1032" s="72">
        <v>585</v>
      </c>
    </row>
    <row r="1033" spans="1:13" ht="15" thickTop="1" thickBot="1" x14ac:dyDescent="0.35">
      <c r="A1033" s="61">
        <v>7000</v>
      </c>
      <c r="B1033" s="62" t="s">
        <v>36</v>
      </c>
      <c r="C1033" s="63">
        <v>54700</v>
      </c>
      <c r="D1033" s="64" t="s">
        <v>585</v>
      </c>
      <c r="E1033" s="51" t="str">
        <f>IF(VLOOKUP(A1033,'חישוב בזב'!$H$2:$K$188,4,FALSE)=FALSE,"No","Yes")</f>
        <v>Yes</v>
      </c>
      <c r="F1033" s="65" t="s">
        <v>811</v>
      </c>
      <c r="G1033" s="66"/>
      <c r="H1033" s="67">
        <v>26827</v>
      </c>
      <c r="I1033" s="68">
        <v>26827</v>
      </c>
      <c r="J1033" s="69">
        <v>2.0464457449584375E-2</v>
      </c>
      <c r="K1033" s="70">
        <v>549</v>
      </c>
      <c r="L1033" s="71">
        <v>2.0464457449584375E-2</v>
      </c>
      <c r="M1033" s="72">
        <v>549</v>
      </c>
    </row>
    <row r="1034" spans="1:13" ht="15" thickTop="1" thickBot="1" x14ac:dyDescent="0.35">
      <c r="A1034" s="61">
        <v>7000</v>
      </c>
      <c r="B1034" s="62" t="s">
        <v>36</v>
      </c>
      <c r="C1034" s="63">
        <v>54700</v>
      </c>
      <c r="D1034" s="64" t="s">
        <v>604</v>
      </c>
      <c r="E1034" s="51" t="str">
        <f>IF(VLOOKUP(A1034,'חישוב בזב'!$H$2:$K$188,4,FALSE)=FALSE,"No","Yes")</f>
        <v>Yes</v>
      </c>
      <c r="F1034" s="65" t="s">
        <v>2035</v>
      </c>
      <c r="G1034" s="66"/>
      <c r="H1034" s="67">
        <v>26827</v>
      </c>
      <c r="I1034" s="68">
        <v>26827</v>
      </c>
      <c r="J1034" s="69">
        <v>1.5581317329556045E-2</v>
      </c>
      <c r="K1034" s="70">
        <v>418</v>
      </c>
      <c r="L1034" s="71">
        <v>1.5581317329556045E-2</v>
      </c>
      <c r="M1034" s="72">
        <v>418</v>
      </c>
    </row>
    <row r="1035" spans="1:13" ht="15" thickTop="1" thickBot="1" x14ac:dyDescent="0.35">
      <c r="A1035" s="61">
        <v>7000</v>
      </c>
      <c r="B1035" s="62" t="s">
        <v>36</v>
      </c>
      <c r="C1035" s="63">
        <v>54700</v>
      </c>
      <c r="D1035" s="64" t="s">
        <v>533</v>
      </c>
      <c r="E1035" s="51" t="str">
        <f>IF(VLOOKUP(A1035,'חישוב בזב'!$H$2:$K$188,4,FALSE)=FALSE,"No","Yes")</f>
        <v>Yes</v>
      </c>
      <c r="F1035" s="65" t="s">
        <v>2036</v>
      </c>
      <c r="G1035" s="66"/>
      <c r="H1035" s="67">
        <v>26827</v>
      </c>
      <c r="I1035" s="68">
        <v>26827</v>
      </c>
      <c r="J1035" s="69">
        <v>1.2077384724344876E-2</v>
      </c>
      <c r="K1035" s="70">
        <v>324</v>
      </c>
      <c r="L1035" s="71">
        <v>1.2077384724344876E-2</v>
      </c>
      <c r="M1035" s="72">
        <v>324</v>
      </c>
    </row>
    <row r="1036" spans="1:13" ht="15" thickTop="1" thickBot="1" x14ac:dyDescent="0.35">
      <c r="A1036" s="61">
        <v>7000</v>
      </c>
      <c r="B1036" s="62" t="s">
        <v>36</v>
      </c>
      <c r="C1036" s="63">
        <v>54700</v>
      </c>
      <c r="D1036" s="64" t="s">
        <v>2037</v>
      </c>
      <c r="E1036" s="51" t="str">
        <f>IF(VLOOKUP(A1036,'חישוב בזב'!$H$2:$K$188,4,FALSE)=FALSE,"No","Yes")</f>
        <v>Yes</v>
      </c>
      <c r="F1036" s="65" t="s">
        <v>2038</v>
      </c>
      <c r="G1036" s="66"/>
      <c r="H1036" s="67">
        <v>26827</v>
      </c>
      <c r="I1036" s="68">
        <v>26827</v>
      </c>
      <c r="J1036" s="69">
        <v>9.468073209825921E-3</v>
      </c>
      <c r="K1036" s="70">
        <v>254</v>
      </c>
      <c r="L1036" s="71">
        <v>9.468073209825921E-3</v>
      </c>
      <c r="M1036" s="72">
        <v>253.99999999999997</v>
      </c>
    </row>
    <row r="1037" spans="1:13" ht="15" hidden="1" thickTop="1" thickBot="1" x14ac:dyDescent="0.35">
      <c r="A1037" s="61">
        <v>1060</v>
      </c>
      <c r="B1037" s="62" t="s">
        <v>2039</v>
      </c>
      <c r="C1037" s="63">
        <v>6011</v>
      </c>
      <c r="D1037" s="64" t="s">
        <v>508</v>
      </c>
      <c r="E1037" s="51" t="str">
        <f>IF(VLOOKUP(A1037,'חישוב בזב'!$H$2:$K$188,4,FALSE)=FALSE,"No","Yes")</f>
        <v>No</v>
      </c>
      <c r="F1037" s="65" t="s">
        <v>882</v>
      </c>
      <c r="G1037" s="66" t="s">
        <v>2040</v>
      </c>
      <c r="H1037" s="67">
        <v>4485</v>
      </c>
      <c r="I1037" s="68">
        <v>4485</v>
      </c>
      <c r="J1037" s="69">
        <v>0.32040133779264213</v>
      </c>
      <c r="K1037" s="70">
        <v>1437</v>
      </c>
      <c r="L1037" s="71">
        <v>0.32040133779264213</v>
      </c>
      <c r="M1037" s="72">
        <v>1437</v>
      </c>
    </row>
    <row r="1038" spans="1:13" ht="15" hidden="1" thickTop="1" thickBot="1" x14ac:dyDescent="0.35">
      <c r="A1038" s="61">
        <v>1060</v>
      </c>
      <c r="B1038" s="62" t="s">
        <v>2039</v>
      </c>
      <c r="C1038" s="63">
        <v>6011</v>
      </c>
      <c r="D1038" s="64" t="s">
        <v>2041</v>
      </c>
      <c r="E1038" s="51" t="str">
        <f>IF(VLOOKUP(A1038,'חישוב בזב'!$H$2:$K$188,4,FALSE)=FALSE,"No","Yes")</f>
        <v>No</v>
      </c>
      <c r="F1038" s="65" t="s">
        <v>2042</v>
      </c>
      <c r="G1038" s="66" t="s">
        <v>2043</v>
      </c>
      <c r="H1038" s="67">
        <v>4485</v>
      </c>
      <c r="I1038" s="68">
        <v>4485</v>
      </c>
      <c r="J1038" s="69">
        <v>0.31928651059085844</v>
      </c>
      <c r="K1038" s="70">
        <v>1432</v>
      </c>
      <c r="L1038" s="71">
        <v>0.31928651059085844</v>
      </c>
      <c r="M1038" s="72">
        <v>1432</v>
      </c>
    </row>
    <row r="1039" spans="1:13" ht="15" hidden="1" thickTop="1" thickBot="1" x14ac:dyDescent="0.35">
      <c r="A1039" s="61">
        <v>1060</v>
      </c>
      <c r="B1039" s="62" t="s">
        <v>2039</v>
      </c>
      <c r="C1039" s="63">
        <v>6011</v>
      </c>
      <c r="D1039" s="64" t="s">
        <v>525</v>
      </c>
      <c r="E1039" s="51" t="str">
        <f>IF(VLOOKUP(A1039,'חישוב בזב'!$H$2:$K$188,4,FALSE)=FALSE,"No","Yes")</f>
        <v>No</v>
      </c>
      <c r="F1039" s="65" t="s">
        <v>2044</v>
      </c>
      <c r="G1039" s="66"/>
      <c r="H1039" s="67">
        <v>4485</v>
      </c>
      <c r="I1039" s="68">
        <v>4485</v>
      </c>
      <c r="J1039" s="69">
        <v>0.15027870680044594</v>
      </c>
      <c r="K1039" s="70">
        <v>674</v>
      </c>
      <c r="L1039" s="71">
        <v>0.15027870680044594</v>
      </c>
      <c r="M1039" s="72">
        <v>674.00000000000011</v>
      </c>
    </row>
    <row r="1040" spans="1:13" ht="15" hidden="1" thickTop="1" thickBot="1" x14ac:dyDescent="0.35">
      <c r="A1040" s="61">
        <v>1060</v>
      </c>
      <c r="B1040" s="62" t="s">
        <v>2039</v>
      </c>
      <c r="C1040" s="63">
        <v>6011</v>
      </c>
      <c r="D1040" s="64" t="s">
        <v>495</v>
      </c>
      <c r="E1040" s="51" t="str">
        <f>IF(VLOOKUP(A1040,'חישוב בזב'!$H$2:$K$188,4,FALSE)=FALSE,"No","Yes")</f>
        <v>No</v>
      </c>
      <c r="F1040" s="65" t="s">
        <v>2045</v>
      </c>
      <c r="G1040" s="66" t="s">
        <v>2046</v>
      </c>
      <c r="H1040" s="67">
        <v>4485</v>
      </c>
      <c r="I1040" s="68">
        <v>4485</v>
      </c>
      <c r="J1040" s="69">
        <v>9.2976588628762541E-2</v>
      </c>
      <c r="K1040" s="70">
        <v>417</v>
      </c>
      <c r="L1040" s="71">
        <v>9.2976588628762541E-2</v>
      </c>
      <c r="M1040" s="72">
        <v>417</v>
      </c>
    </row>
    <row r="1041" spans="1:13" ht="15" hidden="1" thickTop="1" thickBot="1" x14ac:dyDescent="0.35">
      <c r="A1041" s="61">
        <v>1060</v>
      </c>
      <c r="B1041" s="62" t="s">
        <v>2039</v>
      </c>
      <c r="C1041" s="63">
        <v>6011</v>
      </c>
      <c r="D1041" s="64" t="s">
        <v>1277</v>
      </c>
      <c r="E1041" s="51" t="str">
        <f>IF(VLOOKUP(A1041,'חישוב בזב'!$H$2:$K$188,4,FALSE)=FALSE,"No","Yes")</f>
        <v>No</v>
      </c>
      <c r="F1041" s="65" t="s">
        <v>1166</v>
      </c>
      <c r="G1041" s="66" t="s">
        <v>2047</v>
      </c>
      <c r="H1041" s="67">
        <v>4485</v>
      </c>
      <c r="I1041" s="68">
        <v>4485</v>
      </c>
      <c r="J1041" s="69">
        <v>6.2876254180602012E-2</v>
      </c>
      <c r="K1041" s="70">
        <v>282</v>
      </c>
      <c r="L1041" s="71">
        <v>6.2876254180602012E-2</v>
      </c>
      <c r="M1041" s="72">
        <v>282</v>
      </c>
    </row>
    <row r="1042" spans="1:13" ht="15" hidden="1" thickTop="1" thickBot="1" x14ac:dyDescent="0.35">
      <c r="A1042" s="61">
        <v>1060</v>
      </c>
      <c r="B1042" s="62" t="s">
        <v>2039</v>
      </c>
      <c r="C1042" s="63">
        <v>6011</v>
      </c>
      <c r="D1042" s="64" t="s">
        <v>503</v>
      </c>
      <c r="E1042" s="51" t="str">
        <f>IF(VLOOKUP(A1042,'חישוב בזב'!$H$2:$K$188,4,FALSE)=FALSE,"No","Yes")</f>
        <v>No</v>
      </c>
      <c r="F1042" s="65" t="s">
        <v>1120</v>
      </c>
      <c r="G1042" s="66" t="s">
        <v>2048</v>
      </c>
      <c r="H1042" s="67">
        <v>4485</v>
      </c>
      <c r="I1042" s="68">
        <v>4485</v>
      </c>
      <c r="J1042" s="69">
        <v>5.4180602006688963E-2</v>
      </c>
      <c r="K1042" s="70">
        <v>243</v>
      </c>
      <c r="L1042" s="71">
        <v>5.4180602006688963E-2</v>
      </c>
      <c r="M1042" s="72">
        <v>243</v>
      </c>
    </row>
    <row r="1043" spans="1:13" ht="15" hidden="1" thickTop="1" thickBot="1" x14ac:dyDescent="0.35">
      <c r="A1043" s="61">
        <v>1015</v>
      </c>
      <c r="B1043" s="62" t="s">
        <v>2049</v>
      </c>
      <c r="C1043" s="63">
        <v>19758</v>
      </c>
      <c r="D1043" s="64" t="s">
        <v>567</v>
      </c>
      <c r="E1043" s="51" t="str">
        <f>IF(VLOOKUP(A1043,'חישוב בזב'!$H$2:$K$188,4,FALSE)=FALSE,"No","Yes")</f>
        <v>No</v>
      </c>
      <c r="F1043" s="65" t="s">
        <v>2050</v>
      </c>
      <c r="G1043" s="66" t="s">
        <v>2051</v>
      </c>
      <c r="H1043" s="67">
        <v>10024</v>
      </c>
      <c r="I1043" s="68">
        <v>10024</v>
      </c>
      <c r="J1043" s="69">
        <v>0.18046687948922585</v>
      </c>
      <c r="K1043" s="70">
        <v>1809</v>
      </c>
      <c r="L1043" s="71">
        <v>0.18046687948922585</v>
      </c>
      <c r="M1043" s="72">
        <v>1809</v>
      </c>
    </row>
    <row r="1044" spans="1:13" ht="15" hidden="1" thickTop="1" thickBot="1" x14ac:dyDescent="0.35">
      <c r="A1044" s="61">
        <v>1015</v>
      </c>
      <c r="B1044" s="62" t="s">
        <v>2049</v>
      </c>
      <c r="C1044" s="63">
        <v>19758</v>
      </c>
      <c r="D1044" s="64" t="s">
        <v>2052</v>
      </c>
      <c r="E1044" s="51" t="str">
        <f>IF(VLOOKUP(A1044,'חישוב בזב'!$H$2:$K$188,4,FALSE)=FALSE,"No","Yes")</f>
        <v>No</v>
      </c>
      <c r="F1044" s="65" t="s">
        <v>2053</v>
      </c>
      <c r="G1044" s="66" t="s">
        <v>2054</v>
      </c>
      <c r="H1044" s="67">
        <v>10024</v>
      </c>
      <c r="I1044" s="68">
        <v>10024</v>
      </c>
      <c r="J1044" s="69">
        <v>0.17547885075818037</v>
      </c>
      <c r="K1044" s="70">
        <v>1759</v>
      </c>
      <c r="L1044" s="71">
        <v>0.17547885075818037</v>
      </c>
      <c r="M1044" s="72">
        <v>1759</v>
      </c>
    </row>
    <row r="1045" spans="1:13" ht="15" hidden="1" thickTop="1" thickBot="1" x14ac:dyDescent="0.35">
      <c r="A1045" s="61">
        <v>1015</v>
      </c>
      <c r="B1045" s="62" t="s">
        <v>2049</v>
      </c>
      <c r="C1045" s="63">
        <v>19758</v>
      </c>
      <c r="D1045" s="64" t="s">
        <v>2055</v>
      </c>
      <c r="E1045" s="51" t="str">
        <f>IF(VLOOKUP(A1045,'חישוב בזב'!$H$2:$K$188,4,FALSE)=FALSE,"No","Yes")</f>
        <v>No</v>
      </c>
      <c r="F1045" s="65" t="s">
        <v>2056</v>
      </c>
      <c r="G1045" s="66"/>
      <c r="H1045" s="67">
        <v>10024</v>
      </c>
      <c r="I1045" s="68">
        <v>10024</v>
      </c>
      <c r="J1045" s="69">
        <v>0.17208699122106944</v>
      </c>
      <c r="K1045" s="70">
        <v>1725</v>
      </c>
      <c r="L1045" s="71">
        <v>0.17208699122106944</v>
      </c>
      <c r="M1045" s="72">
        <v>1725</v>
      </c>
    </row>
    <row r="1046" spans="1:13" ht="15" hidden="1" thickTop="1" thickBot="1" x14ac:dyDescent="0.35">
      <c r="A1046" s="61">
        <v>1015</v>
      </c>
      <c r="B1046" s="62" t="s">
        <v>2049</v>
      </c>
      <c r="C1046" s="63">
        <v>19758</v>
      </c>
      <c r="D1046" s="64" t="s">
        <v>2057</v>
      </c>
      <c r="E1046" s="51" t="str">
        <f>IF(VLOOKUP(A1046,'חישוב בזב'!$H$2:$K$188,4,FALSE)=FALSE,"No","Yes")</f>
        <v>No</v>
      </c>
      <c r="F1046" s="65" t="s">
        <v>2058</v>
      </c>
      <c r="G1046" s="66"/>
      <c r="H1046" s="67">
        <v>10024</v>
      </c>
      <c r="I1046" s="68">
        <v>10024</v>
      </c>
      <c r="J1046" s="69">
        <v>0.14365522745411013</v>
      </c>
      <c r="K1046" s="70">
        <v>1440</v>
      </c>
      <c r="L1046" s="71">
        <v>0.14365522745411013</v>
      </c>
      <c r="M1046" s="72">
        <v>1440</v>
      </c>
    </row>
    <row r="1047" spans="1:13" ht="15" hidden="1" thickTop="1" thickBot="1" x14ac:dyDescent="0.35">
      <c r="A1047" s="61">
        <v>1015</v>
      </c>
      <c r="B1047" s="62" t="s">
        <v>2049</v>
      </c>
      <c r="C1047" s="63">
        <v>19758</v>
      </c>
      <c r="D1047" s="64" t="s">
        <v>1913</v>
      </c>
      <c r="E1047" s="51" t="str">
        <f>IF(VLOOKUP(A1047,'חישוב בזב'!$H$2:$K$188,4,FALSE)=FALSE,"No","Yes")</f>
        <v>No</v>
      </c>
      <c r="F1047" s="65" t="s">
        <v>2059</v>
      </c>
      <c r="G1047" s="66" t="s">
        <v>2060</v>
      </c>
      <c r="H1047" s="67">
        <v>10024</v>
      </c>
      <c r="I1047" s="68">
        <v>10024</v>
      </c>
      <c r="J1047" s="69">
        <v>9.9561053471667993E-2</v>
      </c>
      <c r="K1047" s="70">
        <v>998</v>
      </c>
      <c r="L1047" s="71">
        <v>9.9561053471667993E-2</v>
      </c>
      <c r="M1047" s="72">
        <v>998</v>
      </c>
    </row>
    <row r="1048" spans="1:13" ht="15" hidden="1" thickTop="1" thickBot="1" x14ac:dyDescent="0.35">
      <c r="A1048" s="61">
        <v>1015</v>
      </c>
      <c r="B1048" s="62" t="s">
        <v>2049</v>
      </c>
      <c r="C1048" s="63">
        <v>19758</v>
      </c>
      <c r="D1048" s="64" t="s">
        <v>598</v>
      </c>
      <c r="E1048" s="51" t="str">
        <f>IF(VLOOKUP(A1048,'חישוב בזב'!$H$2:$K$188,4,FALSE)=FALSE,"No","Yes")</f>
        <v>No</v>
      </c>
      <c r="F1048" s="65" t="s">
        <v>2061</v>
      </c>
      <c r="G1048" s="66" t="s">
        <v>2062</v>
      </c>
      <c r="H1048" s="67">
        <v>10024</v>
      </c>
      <c r="I1048" s="68">
        <v>10024</v>
      </c>
      <c r="J1048" s="69">
        <v>7.2825219473264161E-2</v>
      </c>
      <c r="K1048" s="70">
        <v>730</v>
      </c>
      <c r="L1048" s="71">
        <v>7.2825219473264161E-2</v>
      </c>
      <c r="M1048" s="72">
        <v>730</v>
      </c>
    </row>
    <row r="1049" spans="1:13" ht="15" hidden="1" thickTop="1" thickBot="1" x14ac:dyDescent="0.35">
      <c r="A1049" s="61">
        <v>1015</v>
      </c>
      <c r="B1049" s="62" t="s">
        <v>2049</v>
      </c>
      <c r="C1049" s="63">
        <v>19758</v>
      </c>
      <c r="D1049" s="64" t="s">
        <v>575</v>
      </c>
      <c r="E1049" s="51" t="str">
        <f>IF(VLOOKUP(A1049,'חישוב בזב'!$H$2:$K$188,4,FALSE)=FALSE,"No","Yes")</f>
        <v>No</v>
      </c>
      <c r="F1049" s="65" t="s">
        <v>2063</v>
      </c>
      <c r="G1049" s="66" t="s">
        <v>2064</v>
      </c>
      <c r="H1049" s="67">
        <v>10024</v>
      </c>
      <c r="I1049" s="68">
        <v>10024</v>
      </c>
      <c r="J1049" s="69">
        <v>7.0131683958499599E-2</v>
      </c>
      <c r="K1049" s="70">
        <v>703</v>
      </c>
      <c r="L1049" s="71">
        <v>7.0131683958499599E-2</v>
      </c>
      <c r="M1049" s="72">
        <v>703</v>
      </c>
    </row>
    <row r="1050" spans="1:13" ht="15" hidden="1" thickTop="1" thickBot="1" x14ac:dyDescent="0.35">
      <c r="A1050" s="61">
        <v>1015</v>
      </c>
      <c r="B1050" s="62" t="s">
        <v>2049</v>
      </c>
      <c r="C1050" s="63">
        <v>19758</v>
      </c>
      <c r="D1050" s="64" t="s">
        <v>501</v>
      </c>
      <c r="E1050" s="51" t="str">
        <f>IF(VLOOKUP(A1050,'חישוב בזב'!$H$2:$K$188,4,FALSE)=FALSE,"No","Yes")</f>
        <v>No</v>
      </c>
      <c r="F1050" s="65" t="s">
        <v>2065</v>
      </c>
      <c r="G1050" s="66"/>
      <c r="H1050" s="67">
        <v>10024</v>
      </c>
      <c r="I1050" s="68">
        <v>10024</v>
      </c>
      <c r="J1050" s="69">
        <v>6.0055865921787709E-2</v>
      </c>
      <c r="K1050" s="70">
        <v>602</v>
      </c>
      <c r="L1050" s="71">
        <v>6.0055865921787709E-2</v>
      </c>
      <c r="M1050" s="72">
        <v>602</v>
      </c>
    </row>
    <row r="1051" spans="1:13" ht="15" hidden="1" thickTop="1" thickBot="1" x14ac:dyDescent="0.35">
      <c r="A1051" s="61">
        <v>1015</v>
      </c>
      <c r="B1051" s="62" t="s">
        <v>2049</v>
      </c>
      <c r="C1051" s="63">
        <v>19758</v>
      </c>
      <c r="D1051" s="64" t="s">
        <v>562</v>
      </c>
      <c r="E1051" s="51" t="str">
        <f>IF(VLOOKUP(A1051,'חישוב בזב'!$H$2:$K$188,4,FALSE)=FALSE,"No","Yes")</f>
        <v>No</v>
      </c>
      <c r="F1051" s="65" t="s">
        <v>2066</v>
      </c>
      <c r="G1051" s="66"/>
      <c r="H1051" s="67">
        <v>10024</v>
      </c>
      <c r="I1051" s="68">
        <v>10024</v>
      </c>
      <c r="J1051" s="69">
        <v>2.5738228252194732E-2</v>
      </c>
      <c r="K1051" s="70">
        <v>258</v>
      </c>
      <c r="L1051" s="71">
        <v>2.5738228252194732E-2</v>
      </c>
      <c r="M1051" s="72">
        <v>258</v>
      </c>
    </row>
    <row r="1052" spans="1:13" ht="15" hidden="1" thickTop="1" thickBot="1" x14ac:dyDescent="0.35">
      <c r="A1052" s="61">
        <v>516</v>
      </c>
      <c r="B1052" s="62" t="s">
        <v>2067</v>
      </c>
      <c r="C1052" s="63">
        <v>8917</v>
      </c>
      <c r="D1052" s="64" t="s">
        <v>506</v>
      </c>
      <c r="E1052" s="51" t="str">
        <f>IF(VLOOKUP(A1052,'חישוב בזב'!$H$2:$K$188,4,FALSE)=FALSE,"No","Yes")</f>
        <v>No</v>
      </c>
      <c r="F1052" s="65" t="s">
        <v>1939</v>
      </c>
      <c r="G1052" s="66"/>
      <c r="H1052" s="67">
        <v>7723</v>
      </c>
      <c r="I1052" s="68">
        <v>7723</v>
      </c>
      <c r="J1052" s="69">
        <v>0.14592774828434546</v>
      </c>
      <c r="K1052" s="70">
        <v>1127</v>
      </c>
      <c r="L1052" s="71">
        <v>0.14592774828434546</v>
      </c>
      <c r="M1052" s="72">
        <v>1127</v>
      </c>
    </row>
    <row r="1053" spans="1:13" ht="15" hidden="1" thickTop="1" thickBot="1" x14ac:dyDescent="0.35">
      <c r="A1053" s="61">
        <v>516</v>
      </c>
      <c r="B1053" s="62" t="s">
        <v>2067</v>
      </c>
      <c r="C1053" s="63">
        <v>8917</v>
      </c>
      <c r="D1053" s="64" t="s">
        <v>1606</v>
      </c>
      <c r="E1053" s="51" t="str">
        <f>IF(VLOOKUP(A1053,'חישוב בזב'!$H$2:$K$188,4,FALSE)=FALSE,"No","Yes")</f>
        <v>No</v>
      </c>
      <c r="F1053" s="65" t="s">
        <v>517</v>
      </c>
      <c r="G1053" s="66"/>
      <c r="H1053" s="67">
        <v>7723</v>
      </c>
      <c r="I1053" s="68">
        <v>7723</v>
      </c>
      <c r="J1053" s="69">
        <v>0.13867668004661401</v>
      </c>
      <c r="K1053" s="70">
        <v>1071</v>
      </c>
      <c r="L1053" s="71">
        <v>0.13867668004661401</v>
      </c>
      <c r="M1053" s="72">
        <v>1071</v>
      </c>
    </row>
    <row r="1054" spans="1:13" ht="15" hidden="1" thickTop="1" thickBot="1" x14ac:dyDescent="0.35">
      <c r="A1054" s="61">
        <v>516</v>
      </c>
      <c r="B1054" s="62" t="s">
        <v>2067</v>
      </c>
      <c r="C1054" s="63">
        <v>8917</v>
      </c>
      <c r="D1054" s="64" t="s">
        <v>525</v>
      </c>
      <c r="E1054" s="51" t="str">
        <f>IF(VLOOKUP(A1054,'חישוב בזב'!$H$2:$K$188,4,FALSE)=FALSE,"No","Yes")</f>
        <v>No</v>
      </c>
      <c r="F1054" s="65" t="s">
        <v>2068</v>
      </c>
      <c r="G1054" s="66"/>
      <c r="H1054" s="67">
        <v>7723</v>
      </c>
      <c r="I1054" s="68">
        <v>7723</v>
      </c>
      <c r="J1054" s="69">
        <v>0.13621649618024084</v>
      </c>
      <c r="K1054" s="70">
        <v>1052</v>
      </c>
      <c r="L1054" s="71">
        <v>0.13621649618024084</v>
      </c>
      <c r="M1054" s="72">
        <v>1052</v>
      </c>
    </row>
    <row r="1055" spans="1:13" ht="15" hidden="1" thickTop="1" thickBot="1" x14ac:dyDescent="0.35">
      <c r="A1055" s="61">
        <v>516</v>
      </c>
      <c r="B1055" s="62" t="s">
        <v>2067</v>
      </c>
      <c r="C1055" s="63">
        <v>8917</v>
      </c>
      <c r="D1055" s="64" t="s">
        <v>2069</v>
      </c>
      <c r="E1055" s="51" t="str">
        <f>IF(VLOOKUP(A1055,'חישוב בזב'!$H$2:$K$188,4,FALSE)=FALSE,"No","Yes")</f>
        <v>No</v>
      </c>
      <c r="F1055" s="65" t="s">
        <v>2070</v>
      </c>
      <c r="G1055" s="66"/>
      <c r="H1055" s="67">
        <v>7723</v>
      </c>
      <c r="I1055" s="68">
        <v>7723</v>
      </c>
      <c r="J1055" s="69">
        <v>0.12430402693253917</v>
      </c>
      <c r="K1055" s="70">
        <v>960</v>
      </c>
      <c r="L1055" s="71">
        <v>0.12430402693253917</v>
      </c>
      <c r="M1055" s="72">
        <v>960</v>
      </c>
    </row>
    <row r="1056" spans="1:13" ht="15" hidden="1" thickTop="1" thickBot="1" x14ac:dyDescent="0.35">
      <c r="A1056" s="61">
        <v>516</v>
      </c>
      <c r="B1056" s="62" t="s">
        <v>2067</v>
      </c>
      <c r="C1056" s="63">
        <v>8917</v>
      </c>
      <c r="D1056" s="64" t="s">
        <v>2052</v>
      </c>
      <c r="E1056" s="51" t="str">
        <f>IF(VLOOKUP(A1056,'חישוב בזב'!$H$2:$K$188,4,FALSE)=FALSE,"No","Yes")</f>
        <v>No</v>
      </c>
      <c r="F1056" s="65" t="s">
        <v>2071</v>
      </c>
      <c r="G1056" s="66"/>
      <c r="H1056" s="67">
        <v>7723</v>
      </c>
      <c r="I1056" s="68">
        <v>7723</v>
      </c>
      <c r="J1056" s="69">
        <v>9.6206137511329795E-2</v>
      </c>
      <c r="K1056" s="70">
        <v>743</v>
      </c>
      <c r="L1056" s="71">
        <v>9.6206137511329795E-2</v>
      </c>
      <c r="M1056" s="72">
        <v>743</v>
      </c>
    </row>
    <row r="1057" spans="1:13" ht="15" hidden="1" thickTop="1" thickBot="1" x14ac:dyDescent="0.35">
      <c r="A1057" s="61">
        <v>516</v>
      </c>
      <c r="B1057" s="62" t="s">
        <v>2067</v>
      </c>
      <c r="C1057" s="63">
        <v>8917</v>
      </c>
      <c r="D1057" s="64" t="s">
        <v>2072</v>
      </c>
      <c r="E1057" s="51" t="str">
        <f>IF(VLOOKUP(A1057,'חישוב בזב'!$H$2:$K$188,4,FALSE)=FALSE,"No","Yes")</f>
        <v>No</v>
      </c>
      <c r="F1057" s="65" t="s">
        <v>2073</v>
      </c>
      <c r="G1057" s="66" t="s">
        <v>2074</v>
      </c>
      <c r="H1057" s="67">
        <v>7723</v>
      </c>
      <c r="I1057" s="68">
        <v>7723</v>
      </c>
      <c r="J1057" s="69">
        <v>8.3516768095299759E-2</v>
      </c>
      <c r="K1057" s="70">
        <v>645</v>
      </c>
      <c r="L1057" s="71">
        <v>8.3516768095299759E-2</v>
      </c>
      <c r="M1057" s="72">
        <v>645</v>
      </c>
    </row>
    <row r="1058" spans="1:13" ht="15" hidden="1" thickTop="1" thickBot="1" x14ac:dyDescent="0.35">
      <c r="A1058" s="61">
        <v>516</v>
      </c>
      <c r="B1058" s="62" t="s">
        <v>2067</v>
      </c>
      <c r="C1058" s="63">
        <v>8917</v>
      </c>
      <c r="D1058" s="64" t="s">
        <v>508</v>
      </c>
      <c r="E1058" s="51" t="str">
        <f>IF(VLOOKUP(A1058,'חישוב בזב'!$H$2:$K$188,4,FALSE)=FALSE,"No","Yes")</f>
        <v>No</v>
      </c>
      <c r="F1058" s="65" t="s">
        <v>1146</v>
      </c>
      <c r="G1058" s="66" t="s">
        <v>2075</v>
      </c>
      <c r="H1058" s="67">
        <v>7723</v>
      </c>
      <c r="I1058" s="68">
        <v>7723</v>
      </c>
      <c r="J1058" s="69">
        <v>7.8337433639777285E-2</v>
      </c>
      <c r="K1058" s="70">
        <v>605</v>
      </c>
      <c r="L1058" s="71">
        <v>7.8337433639777285E-2</v>
      </c>
      <c r="M1058" s="72">
        <v>605</v>
      </c>
    </row>
    <row r="1059" spans="1:13" ht="15" hidden="1" thickTop="1" thickBot="1" x14ac:dyDescent="0.35">
      <c r="A1059" s="61">
        <v>516</v>
      </c>
      <c r="B1059" s="62" t="s">
        <v>2067</v>
      </c>
      <c r="C1059" s="63">
        <v>8917</v>
      </c>
      <c r="D1059" s="64" t="s">
        <v>583</v>
      </c>
      <c r="E1059" s="51" t="str">
        <f>IF(VLOOKUP(A1059,'חישוב בזב'!$H$2:$K$188,4,FALSE)=FALSE,"No","Yes")</f>
        <v>No</v>
      </c>
      <c r="F1059" s="65" t="s">
        <v>2076</v>
      </c>
      <c r="G1059" s="66"/>
      <c r="H1059" s="67">
        <v>7723</v>
      </c>
      <c r="I1059" s="68">
        <v>7723</v>
      </c>
      <c r="J1059" s="69">
        <v>6.9144114981224913E-2</v>
      </c>
      <c r="K1059" s="70">
        <v>534</v>
      </c>
      <c r="L1059" s="71">
        <v>6.9144114981224913E-2</v>
      </c>
      <c r="M1059" s="72">
        <v>534</v>
      </c>
    </row>
    <row r="1060" spans="1:13" ht="15" hidden="1" thickTop="1" thickBot="1" x14ac:dyDescent="0.35">
      <c r="A1060" s="61">
        <v>516</v>
      </c>
      <c r="B1060" s="62" t="s">
        <v>2067</v>
      </c>
      <c r="C1060" s="63">
        <v>8917</v>
      </c>
      <c r="D1060" s="64" t="s">
        <v>679</v>
      </c>
      <c r="E1060" s="51" t="str">
        <f>IF(VLOOKUP(A1060,'חישוב בזב'!$H$2:$K$188,4,FALSE)=FALSE,"No","Yes")</f>
        <v>No</v>
      </c>
      <c r="F1060" s="65" t="s">
        <v>2077</v>
      </c>
      <c r="G1060" s="66"/>
      <c r="H1060" s="67">
        <v>7723</v>
      </c>
      <c r="I1060" s="68">
        <v>7723</v>
      </c>
      <c r="J1060" s="69">
        <v>6.3317363718762135E-2</v>
      </c>
      <c r="K1060" s="70">
        <v>489</v>
      </c>
      <c r="L1060" s="71">
        <v>6.3317363718762135E-2</v>
      </c>
      <c r="M1060" s="72">
        <v>488.99999999999994</v>
      </c>
    </row>
    <row r="1061" spans="1:13" ht="15" hidden="1" thickTop="1" thickBot="1" x14ac:dyDescent="0.35">
      <c r="A1061" s="61">
        <v>516</v>
      </c>
      <c r="B1061" s="62" t="s">
        <v>2067</v>
      </c>
      <c r="C1061" s="63">
        <v>8917</v>
      </c>
      <c r="D1061" s="64" t="s">
        <v>691</v>
      </c>
      <c r="E1061" s="51" t="str">
        <f>IF(VLOOKUP(A1061,'חישוב בזב'!$H$2:$K$188,4,FALSE)=FALSE,"No","Yes")</f>
        <v>No</v>
      </c>
      <c r="F1061" s="65" t="s">
        <v>882</v>
      </c>
      <c r="G1061" s="66"/>
      <c r="H1061" s="67">
        <v>7723</v>
      </c>
      <c r="I1061" s="68">
        <v>7723</v>
      </c>
      <c r="J1061" s="69">
        <v>5.8785446070179985E-2</v>
      </c>
      <c r="K1061" s="70">
        <v>454</v>
      </c>
      <c r="L1061" s="71">
        <v>5.8785446070179985E-2</v>
      </c>
      <c r="M1061" s="72">
        <v>454</v>
      </c>
    </row>
    <row r="1062" spans="1:13" ht="15" hidden="1" thickTop="1" thickBot="1" x14ac:dyDescent="0.35">
      <c r="A1062" s="61">
        <v>516</v>
      </c>
      <c r="B1062" s="62" t="s">
        <v>2067</v>
      </c>
      <c r="C1062" s="63">
        <v>8917</v>
      </c>
      <c r="D1062" s="64" t="s">
        <v>510</v>
      </c>
      <c r="E1062" s="51" t="str">
        <f>IF(VLOOKUP(A1062,'חישוב בזב'!$H$2:$K$188,4,FALSE)=FALSE,"No","Yes")</f>
        <v>No</v>
      </c>
      <c r="F1062" s="65" t="s">
        <v>2078</v>
      </c>
      <c r="G1062" s="66" t="s">
        <v>2079</v>
      </c>
      <c r="H1062" s="67">
        <v>7723</v>
      </c>
      <c r="I1062" s="68">
        <v>7723</v>
      </c>
      <c r="J1062" s="69">
        <v>3.237084034701541E-3</v>
      </c>
      <c r="K1062" s="70">
        <v>25</v>
      </c>
      <c r="L1062" s="71">
        <v>3.237084034701541E-3</v>
      </c>
      <c r="M1062" s="72">
        <v>25</v>
      </c>
    </row>
    <row r="1063" spans="1:13" ht="15" hidden="1" thickTop="1" thickBot="1" x14ac:dyDescent="0.35">
      <c r="A1063" s="61">
        <v>516</v>
      </c>
      <c r="B1063" s="62" t="s">
        <v>2067</v>
      </c>
      <c r="C1063" s="63">
        <v>8917</v>
      </c>
      <c r="D1063" s="64" t="s">
        <v>501</v>
      </c>
      <c r="E1063" s="51" t="str">
        <f>IF(VLOOKUP(A1063,'חישוב בזב'!$H$2:$K$188,4,FALSE)=FALSE,"No","Yes")</f>
        <v>No</v>
      </c>
      <c r="F1063" s="65" t="s">
        <v>2080</v>
      </c>
      <c r="G1063" s="66" t="s">
        <v>2081</v>
      </c>
      <c r="H1063" s="67">
        <v>7723</v>
      </c>
      <c r="I1063" s="68">
        <v>7723</v>
      </c>
      <c r="J1063" s="69">
        <v>2.3307005049851095E-3</v>
      </c>
      <c r="K1063" s="70">
        <v>18</v>
      </c>
      <c r="L1063" s="71">
        <v>2.3307005049851095E-3</v>
      </c>
      <c r="M1063" s="72">
        <v>18</v>
      </c>
    </row>
    <row r="1064" spans="1:13" ht="15" hidden="1" thickTop="1" thickBot="1" x14ac:dyDescent="0.35">
      <c r="A1064" s="61">
        <v>481</v>
      </c>
      <c r="B1064" s="62" t="s">
        <v>2082</v>
      </c>
      <c r="C1064" s="63">
        <v>14165</v>
      </c>
      <c r="D1064" s="64" t="s">
        <v>533</v>
      </c>
      <c r="E1064" s="51" t="str">
        <f>IF(VLOOKUP(A1064,'חישוב בזב'!$H$2:$K$188,4,FALSE)=FALSE,"No","Yes")</f>
        <v>No</v>
      </c>
      <c r="F1064" s="65" t="s">
        <v>1106</v>
      </c>
      <c r="G1064" s="66"/>
      <c r="H1064" s="67">
        <v>10387</v>
      </c>
      <c r="I1064" s="68">
        <v>10387</v>
      </c>
      <c r="J1064" s="69">
        <v>0.13151054202368345</v>
      </c>
      <c r="K1064" s="70">
        <v>1366</v>
      </c>
      <c r="L1064" s="71">
        <v>0.13151054202368345</v>
      </c>
      <c r="M1064" s="72">
        <v>1366</v>
      </c>
    </row>
    <row r="1065" spans="1:13" ht="15" hidden="1" thickTop="1" thickBot="1" x14ac:dyDescent="0.35">
      <c r="A1065" s="61">
        <v>481</v>
      </c>
      <c r="B1065" s="62" t="s">
        <v>2082</v>
      </c>
      <c r="C1065" s="63">
        <v>14165</v>
      </c>
      <c r="D1065" s="64" t="s">
        <v>562</v>
      </c>
      <c r="E1065" s="51" t="str">
        <f>IF(VLOOKUP(A1065,'חישוב בזב'!$H$2:$K$188,4,FALSE)=FALSE,"No","Yes")</f>
        <v>No</v>
      </c>
      <c r="F1065" s="65" t="s">
        <v>2083</v>
      </c>
      <c r="G1065" s="66"/>
      <c r="H1065" s="67">
        <v>10387</v>
      </c>
      <c r="I1065" s="68">
        <v>10387</v>
      </c>
      <c r="J1065" s="69">
        <v>0.11706941369018967</v>
      </c>
      <c r="K1065" s="70">
        <v>1216</v>
      </c>
      <c r="L1065" s="71">
        <v>0.11706941369018967</v>
      </c>
      <c r="M1065" s="72">
        <v>1216</v>
      </c>
    </row>
    <row r="1066" spans="1:13" ht="15" hidden="1" thickTop="1" thickBot="1" x14ac:dyDescent="0.35">
      <c r="A1066" s="61">
        <v>481</v>
      </c>
      <c r="B1066" s="62" t="s">
        <v>2082</v>
      </c>
      <c r="C1066" s="63">
        <v>14165</v>
      </c>
      <c r="D1066" s="64" t="s">
        <v>770</v>
      </c>
      <c r="E1066" s="51" t="str">
        <f>IF(VLOOKUP(A1066,'חישוב בזב'!$H$2:$K$188,4,FALSE)=FALSE,"No","Yes")</f>
        <v>No</v>
      </c>
      <c r="F1066" s="65" t="s">
        <v>2084</v>
      </c>
      <c r="G1066" s="66"/>
      <c r="H1066" s="67">
        <v>10387</v>
      </c>
      <c r="I1066" s="68">
        <v>10387</v>
      </c>
      <c r="J1066" s="69">
        <v>0.11639549436795996</v>
      </c>
      <c r="K1066" s="70">
        <v>1209</v>
      </c>
      <c r="L1066" s="71">
        <v>0.11639549436795996</v>
      </c>
      <c r="M1066" s="72">
        <v>1209</v>
      </c>
    </row>
    <row r="1067" spans="1:13" ht="15" hidden="1" thickTop="1" thickBot="1" x14ac:dyDescent="0.35">
      <c r="A1067" s="61">
        <v>481</v>
      </c>
      <c r="B1067" s="62" t="s">
        <v>2082</v>
      </c>
      <c r="C1067" s="63">
        <v>14165</v>
      </c>
      <c r="D1067" s="64" t="s">
        <v>1993</v>
      </c>
      <c r="E1067" s="51" t="str">
        <f>IF(VLOOKUP(A1067,'חישוב בזב'!$H$2:$K$188,4,FALSE)=FALSE,"No","Yes")</f>
        <v>No</v>
      </c>
      <c r="F1067" s="65" t="s">
        <v>2085</v>
      </c>
      <c r="G1067" s="66"/>
      <c r="H1067" s="67">
        <v>10387</v>
      </c>
      <c r="I1067" s="68">
        <v>10387</v>
      </c>
      <c r="J1067" s="69">
        <v>0.11475883315683065</v>
      </c>
      <c r="K1067" s="70">
        <v>1192</v>
      </c>
      <c r="L1067" s="71">
        <v>0.11475883315683065</v>
      </c>
      <c r="M1067" s="72">
        <v>1192</v>
      </c>
    </row>
    <row r="1068" spans="1:13" ht="15" hidden="1" thickTop="1" thickBot="1" x14ac:dyDescent="0.35">
      <c r="A1068" s="61">
        <v>481</v>
      </c>
      <c r="B1068" s="62" t="s">
        <v>2082</v>
      </c>
      <c r="C1068" s="63">
        <v>14165</v>
      </c>
      <c r="D1068" s="64" t="s">
        <v>1568</v>
      </c>
      <c r="E1068" s="51" t="str">
        <f>IF(VLOOKUP(A1068,'חישוב בזב'!$H$2:$K$188,4,FALSE)=FALSE,"No","Yes")</f>
        <v>No</v>
      </c>
      <c r="F1068" s="65" t="s">
        <v>2086</v>
      </c>
      <c r="G1068" s="66" t="s">
        <v>2087</v>
      </c>
      <c r="H1068" s="67">
        <v>10387</v>
      </c>
      <c r="I1068" s="68">
        <v>10387</v>
      </c>
      <c r="J1068" s="69">
        <v>0.11379609126793107</v>
      </c>
      <c r="K1068" s="70">
        <v>1182</v>
      </c>
      <c r="L1068" s="71">
        <v>0.11379609126793107</v>
      </c>
      <c r="M1068" s="72">
        <v>1182</v>
      </c>
    </row>
    <row r="1069" spans="1:13" ht="15" hidden="1" thickTop="1" thickBot="1" x14ac:dyDescent="0.35">
      <c r="A1069" s="61">
        <v>481</v>
      </c>
      <c r="B1069" s="62" t="s">
        <v>2082</v>
      </c>
      <c r="C1069" s="63">
        <v>14165</v>
      </c>
      <c r="D1069" s="64" t="s">
        <v>2072</v>
      </c>
      <c r="E1069" s="51" t="str">
        <f>IF(VLOOKUP(A1069,'חישוב בזב'!$H$2:$K$188,4,FALSE)=FALSE,"No","Yes")</f>
        <v>No</v>
      </c>
      <c r="F1069" s="65" t="s">
        <v>2088</v>
      </c>
      <c r="G1069" s="66"/>
      <c r="H1069" s="67">
        <v>10387</v>
      </c>
      <c r="I1069" s="68">
        <v>10387</v>
      </c>
      <c r="J1069" s="69">
        <v>0.11158178492346202</v>
      </c>
      <c r="K1069" s="70">
        <v>1159</v>
      </c>
      <c r="L1069" s="71">
        <v>0.11158178492346202</v>
      </c>
      <c r="M1069" s="72">
        <v>1159</v>
      </c>
    </row>
    <row r="1070" spans="1:13" ht="15" hidden="1" thickTop="1" thickBot="1" x14ac:dyDescent="0.35">
      <c r="A1070" s="61">
        <v>481</v>
      </c>
      <c r="B1070" s="62" t="s">
        <v>2082</v>
      </c>
      <c r="C1070" s="63">
        <v>14165</v>
      </c>
      <c r="D1070" s="64" t="s">
        <v>920</v>
      </c>
      <c r="E1070" s="51" t="str">
        <f>IF(VLOOKUP(A1070,'חישוב בזב'!$H$2:$K$188,4,FALSE)=FALSE,"No","Yes")</f>
        <v>No</v>
      </c>
      <c r="F1070" s="65" t="s">
        <v>2089</v>
      </c>
      <c r="G1070" s="66"/>
      <c r="H1070" s="67">
        <v>10387</v>
      </c>
      <c r="I1070" s="68">
        <v>10387</v>
      </c>
      <c r="J1070" s="69">
        <v>8.4432463656493692E-2</v>
      </c>
      <c r="K1070" s="70">
        <v>877</v>
      </c>
      <c r="L1070" s="71">
        <v>8.4432463656493692E-2</v>
      </c>
      <c r="M1070" s="72">
        <v>877</v>
      </c>
    </row>
    <row r="1071" spans="1:13" ht="15" hidden="1" thickTop="1" thickBot="1" x14ac:dyDescent="0.35">
      <c r="A1071" s="61">
        <v>481</v>
      </c>
      <c r="B1071" s="62" t="s">
        <v>2082</v>
      </c>
      <c r="C1071" s="63">
        <v>14165</v>
      </c>
      <c r="D1071" s="64" t="s">
        <v>506</v>
      </c>
      <c r="E1071" s="51" t="str">
        <f>IF(VLOOKUP(A1071,'חישוב בזב'!$H$2:$K$188,4,FALSE)=FALSE,"No","Yes")</f>
        <v>No</v>
      </c>
      <c r="F1071" s="65" t="s">
        <v>507</v>
      </c>
      <c r="G1071" s="66"/>
      <c r="H1071" s="67">
        <v>10387</v>
      </c>
      <c r="I1071" s="68">
        <v>10387</v>
      </c>
      <c r="J1071" s="69">
        <v>7.9041109078656011E-2</v>
      </c>
      <c r="K1071" s="70">
        <v>821</v>
      </c>
      <c r="L1071" s="71">
        <v>7.9041109078656011E-2</v>
      </c>
      <c r="M1071" s="72">
        <v>821</v>
      </c>
    </row>
    <row r="1072" spans="1:13" ht="15" hidden="1" thickTop="1" thickBot="1" x14ac:dyDescent="0.35">
      <c r="A1072" s="61">
        <v>481</v>
      </c>
      <c r="B1072" s="62" t="s">
        <v>2082</v>
      </c>
      <c r="C1072" s="63">
        <v>14165</v>
      </c>
      <c r="D1072" s="64" t="s">
        <v>525</v>
      </c>
      <c r="E1072" s="51" t="str">
        <f>IF(VLOOKUP(A1072,'חישוב בזב'!$H$2:$K$188,4,FALSE)=FALSE,"No","Yes")</f>
        <v>No</v>
      </c>
      <c r="F1072" s="65" t="s">
        <v>1164</v>
      </c>
      <c r="G1072" s="66" t="s">
        <v>2090</v>
      </c>
      <c r="H1072" s="67">
        <v>10387</v>
      </c>
      <c r="I1072" s="68">
        <v>10387</v>
      </c>
      <c r="J1072" s="69">
        <v>6.9798786945219987E-2</v>
      </c>
      <c r="K1072" s="70">
        <v>725</v>
      </c>
      <c r="L1072" s="71">
        <v>6.9798786945219987E-2</v>
      </c>
      <c r="M1072" s="72">
        <v>725</v>
      </c>
    </row>
    <row r="1073" spans="1:13" ht="15" hidden="1" thickTop="1" thickBot="1" x14ac:dyDescent="0.35">
      <c r="A1073" s="61">
        <v>481</v>
      </c>
      <c r="B1073" s="62" t="s">
        <v>2082</v>
      </c>
      <c r="C1073" s="63">
        <v>14165</v>
      </c>
      <c r="D1073" s="64" t="s">
        <v>498</v>
      </c>
      <c r="E1073" s="51" t="str">
        <f>IF(VLOOKUP(A1073,'חישוב בזב'!$H$2:$K$188,4,FALSE)=FALSE,"No","Yes")</f>
        <v>No</v>
      </c>
      <c r="F1073" s="65" t="s">
        <v>2091</v>
      </c>
      <c r="G1073" s="66" t="s">
        <v>2092</v>
      </c>
      <c r="H1073" s="67">
        <v>10387</v>
      </c>
      <c r="I1073" s="68">
        <v>10387</v>
      </c>
      <c r="J1073" s="69">
        <v>6.0460190622894004E-2</v>
      </c>
      <c r="K1073" s="70">
        <v>628</v>
      </c>
      <c r="L1073" s="71">
        <v>6.0460190622894004E-2</v>
      </c>
      <c r="M1073" s="72">
        <v>628</v>
      </c>
    </row>
    <row r="1074" spans="1:13" ht="15" hidden="1" thickTop="1" thickBot="1" x14ac:dyDescent="0.35">
      <c r="A1074" s="61">
        <v>481</v>
      </c>
      <c r="B1074" s="62" t="s">
        <v>2082</v>
      </c>
      <c r="C1074" s="63">
        <v>14165</v>
      </c>
      <c r="D1074" s="64" t="s">
        <v>522</v>
      </c>
      <c r="E1074" s="51" t="str">
        <f>IF(VLOOKUP(A1074,'חישוב בזב'!$H$2:$K$188,4,FALSE)=FALSE,"No","Yes")</f>
        <v>No</v>
      </c>
      <c r="F1074" s="65" t="s">
        <v>2093</v>
      </c>
      <c r="G1074" s="66" t="s">
        <v>2094</v>
      </c>
      <c r="H1074" s="67">
        <v>10387</v>
      </c>
      <c r="I1074" s="68">
        <v>10387</v>
      </c>
      <c r="J1074" s="69">
        <v>1.1552902666795031E-3</v>
      </c>
      <c r="K1074" s="70">
        <v>12</v>
      </c>
      <c r="L1074" s="71">
        <v>1.1552902666795031E-3</v>
      </c>
      <c r="M1074" s="72">
        <v>11.999999999999998</v>
      </c>
    </row>
    <row r="1075" spans="1:13" ht="15" hidden="1" thickTop="1" thickBot="1" x14ac:dyDescent="0.35">
      <c r="A1075" s="61">
        <v>65</v>
      </c>
      <c r="B1075" s="62" t="s">
        <v>2095</v>
      </c>
      <c r="C1075" s="63">
        <v>1281</v>
      </c>
      <c r="D1075" s="64" t="s">
        <v>585</v>
      </c>
      <c r="E1075" s="51" t="str">
        <f>IF(VLOOKUP(A1075,'חישוב בזב'!$H$2:$K$188,4,FALSE)=FALSE,"No","Yes")</f>
        <v>No</v>
      </c>
      <c r="F1075" s="65" t="s">
        <v>2096</v>
      </c>
      <c r="G1075" s="66" t="s">
        <v>2097</v>
      </c>
      <c r="H1075" s="67">
        <v>844</v>
      </c>
      <c r="I1075" s="68">
        <v>844</v>
      </c>
      <c r="J1075" s="69">
        <v>0.31990521327014215</v>
      </c>
      <c r="K1075" s="70">
        <v>270</v>
      </c>
      <c r="L1075" s="71">
        <v>0.31990521327014215</v>
      </c>
      <c r="M1075" s="72">
        <v>270</v>
      </c>
    </row>
    <row r="1076" spans="1:13" ht="15" hidden="1" thickTop="1" thickBot="1" x14ac:dyDescent="0.35">
      <c r="A1076" s="61">
        <v>65</v>
      </c>
      <c r="B1076" s="62" t="s">
        <v>2095</v>
      </c>
      <c r="C1076" s="63">
        <v>1281</v>
      </c>
      <c r="D1076" s="64" t="s">
        <v>730</v>
      </c>
      <c r="E1076" s="51" t="str">
        <f>IF(VLOOKUP(A1076,'חישוב בזב'!$H$2:$K$188,4,FALSE)=FALSE,"No","Yes")</f>
        <v>No</v>
      </c>
      <c r="F1076" s="65" t="s">
        <v>2098</v>
      </c>
      <c r="G1076" s="66" t="s">
        <v>2099</v>
      </c>
      <c r="H1076" s="67">
        <v>844</v>
      </c>
      <c r="I1076" s="68">
        <v>844</v>
      </c>
      <c r="J1076" s="69">
        <v>0.3127962085308057</v>
      </c>
      <c r="K1076" s="70">
        <v>264</v>
      </c>
      <c r="L1076" s="71">
        <v>0.3127962085308057</v>
      </c>
      <c r="M1076" s="72">
        <v>264</v>
      </c>
    </row>
    <row r="1077" spans="1:13" ht="15" hidden="1" thickTop="1" thickBot="1" x14ac:dyDescent="0.35">
      <c r="A1077" s="61">
        <v>65</v>
      </c>
      <c r="B1077" s="62" t="s">
        <v>2095</v>
      </c>
      <c r="C1077" s="63">
        <v>1281</v>
      </c>
      <c r="D1077" s="64" t="s">
        <v>2100</v>
      </c>
      <c r="E1077" s="51" t="str">
        <f>IF(VLOOKUP(A1077,'חישוב בזב'!$H$2:$K$188,4,FALSE)=FALSE,"No","Yes")</f>
        <v>No</v>
      </c>
      <c r="F1077" s="65" t="s">
        <v>2101</v>
      </c>
      <c r="G1077" s="66" t="s">
        <v>2102</v>
      </c>
      <c r="H1077" s="67">
        <v>844</v>
      </c>
      <c r="I1077" s="68">
        <v>844</v>
      </c>
      <c r="J1077" s="69">
        <v>0.1872037914691943</v>
      </c>
      <c r="K1077" s="70">
        <v>158</v>
      </c>
      <c r="L1077" s="71">
        <v>0.1872037914691943</v>
      </c>
      <c r="M1077" s="72">
        <v>158</v>
      </c>
    </row>
    <row r="1078" spans="1:13" ht="15" hidden="1" thickTop="1" thickBot="1" x14ac:dyDescent="0.35">
      <c r="A1078" s="61">
        <v>65</v>
      </c>
      <c r="B1078" s="62" t="s">
        <v>2095</v>
      </c>
      <c r="C1078" s="63">
        <v>1281</v>
      </c>
      <c r="D1078" s="64" t="s">
        <v>516</v>
      </c>
      <c r="E1078" s="51" t="str">
        <f>IF(VLOOKUP(A1078,'חישוב בזב'!$H$2:$K$188,4,FALSE)=FALSE,"No","Yes")</f>
        <v>No</v>
      </c>
      <c r="F1078" s="65" t="s">
        <v>2103</v>
      </c>
      <c r="G1078" s="66" t="s">
        <v>2104</v>
      </c>
      <c r="H1078" s="67">
        <v>844</v>
      </c>
      <c r="I1078" s="68">
        <v>844</v>
      </c>
      <c r="J1078" s="69">
        <v>0.18009478672985782</v>
      </c>
      <c r="K1078" s="70">
        <v>152</v>
      </c>
      <c r="L1078" s="71">
        <v>0.18009478672985782</v>
      </c>
      <c r="M1078" s="72">
        <v>152</v>
      </c>
    </row>
    <row r="1079" spans="1:13" ht="15" hidden="1" thickTop="1" thickBot="1" x14ac:dyDescent="0.35">
      <c r="A1079" s="61">
        <v>65</v>
      </c>
      <c r="B1079" s="62" t="s">
        <v>2095</v>
      </c>
      <c r="C1079" s="63">
        <v>1281</v>
      </c>
      <c r="D1079" s="64" t="s">
        <v>572</v>
      </c>
      <c r="E1079" s="51" t="str">
        <f>IF(VLOOKUP(A1079,'חישוב בזב'!$H$2:$K$188,4,FALSE)=FALSE,"No","Yes")</f>
        <v>No</v>
      </c>
      <c r="F1079" s="65" t="s">
        <v>950</v>
      </c>
      <c r="G1079" s="66" t="s">
        <v>2105</v>
      </c>
      <c r="H1079" s="67">
        <v>844</v>
      </c>
      <c r="I1079" s="68">
        <v>844</v>
      </c>
      <c r="J1079" s="69">
        <v>0</v>
      </c>
      <c r="K1079" s="70"/>
      <c r="L1079" s="71">
        <v>0</v>
      </c>
      <c r="M1079" s="72">
        <v>0</v>
      </c>
    </row>
    <row r="1080" spans="1:13" ht="15" thickTop="1" thickBot="1" x14ac:dyDescent="0.35">
      <c r="A1080" s="61">
        <v>874</v>
      </c>
      <c r="B1080" s="62" t="s">
        <v>37</v>
      </c>
      <c r="C1080" s="63">
        <v>20976</v>
      </c>
      <c r="D1080" s="64" t="s">
        <v>546</v>
      </c>
      <c r="E1080" s="51" t="str">
        <f>IF(VLOOKUP(A1080,'חישוב בזב'!$H$2:$K$188,4,FALSE)=FALSE,"No","Yes")</f>
        <v>Yes</v>
      </c>
      <c r="F1080" s="65" t="s">
        <v>547</v>
      </c>
      <c r="G1080" s="66"/>
      <c r="H1080" s="67">
        <v>11824</v>
      </c>
      <c r="I1080" s="68">
        <v>11824</v>
      </c>
      <c r="J1080" s="69">
        <v>0.2540595399188092</v>
      </c>
      <c r="K1080" s="70">
        <v>3004</v>
      </c>
      <c r="L1080" s="71">
        <v>0.2540595399188092</v>
      </c>
      <c r="M1080" s="72">
        <v>3004</v>
      </c>
    </row>
    <row r="1081" spans="1:13" ht="15" thickTop="1" thickBot="1" x14ac:dyDescent="0.35">
      <c r="A1081" s="61">
        <v>874</v>
      </c>
      <c r="B1081" s="62" t="s">
        <v>37</v>
      </c>
      <c r="C1081" s="63">
        <v>20976</v>
      </c>
      <c r="D1081" s="64" t="s">
        <v>581</v>
      </c>
      <c r="E1081" s="51" t="str">
        <f>IF(VLOOKUP(A1081,'חישוב בזב'!$H$2:$K$188,4,FALSE)=FALSE,"No","Yes")</f>
        <v>Yes</v>
      </c>
      <c r="F1081" s="65" t="s">
        <v>2106</v>
      </c>
      <c r="G1081" s="66"/>
      <c r="H1081" s="67">
        <v>11824</v>
      </c>
      <c r="I1081" s="68">
        <v>11824</v>
      </c>
      <c r="J1081" s="69">
        <v>0.23012516914749662</v>
      </c>
      <c r="K1081" s="70">
        <v>2721</v>
      </c>
      <c r="L1081" s="71">
        <v>0.23012516914749662</v>
      </c>
      <c r="M1081" s="72">
        <v>2721</v>
      </c>
    </row>
    <row r="1082" spans="1:13" ht="15" thickTop="1" thickBot="1" x14ac:dyDescent="0.35">
      <c r="A1082" s="61">
        <v>874</v>
      </c>
      <c r="B1082" s="62" t="s">
        <v>37</v>
      </c>
      <c r="C1082" s="63">
        <v>20976</v>
      </c>
      <c r="D1082" s="64" t="s">
        <v>572</v>
      </c>
      <c r="E1082" s="51" t="str">
        <f>IF(VLOOKUP(A1082,'חישוב בזב'!$H$2:$K$188,4,FALSE)=FALSE,"No","Yes")</f>
        <v>Yes</v>
      </c>
      <c r="F1082" s="65" t="s">
        <v>950</v>
      </c>
      <c r="G1082" s="66" t="s">
        <v>2107</v>
      </c>
      <c r="H1082" s="67">
        <v>11824</v>
      </c>
      <c r="I1082" s="68">
        <v>11824</v>
      </c>
      <c r="J1082" s="69">
        <v>0.13176589986468201</v>
      </c>
      <c r="K1082" s="70">
        <v>1558</v>
      </c>
      <c r="L1082" s="71">
        <v>0.13176589986468201</v>
      </c>
      <c r="M1082" s="72">
        <v>1558</v>
      </c>
    </row>
    <row r="1083" spans="1:13" ht="15" thickTop="1" thickBot="1" x14ac:dyDescent="0.35">
      <c r="A1083" s="61">
        <v>874</v>
      </c>
      <c r="B1083" s="62" t="s">
        <v>37</v>
      </c>
      <c r="C1083" s="63">
        <v>20976</v>
      </c>
      <c r="D1083" s="64" t="s">
        <v>772</v>
      </c>
      <c r="E1083" s="51" t="str">
        <f>IF(VLOOKUP(A1083,'חישוב בזב'!$H$2:$K$188,4,FALSE)=FALSE,"No","Yes")</f>
        <v>Yes</v>
      </c>
      <c r="F1083" s="65" t="s">
        <v>2108</v>
      </c>
      <c r="G1083" s="66"/>
      <c r="H1083" s="67">
        <v>11824</v>
      </c>
      <c r="I1083" s="68">
        <v>11824</v>
      </c>
      <c r="J1083" s="69">
        <v>0.12711434370771313</v>
      </c>
      <c r="K1083" s="70">
        <v>1503</v>
      </c>
      <c r="L1083" s="71">
        <v>0.12711434370771313</v>
      </c>
      <c r="M1083" s="72">
        <v>1503</v>
      </c>
    </row>
    <row r="1084" spans="1:13" ht="15" thickTop="1" thickBot="1" x14ac:dyDescent="0.35">
      <c r="A1084" s="61">
        <v>874</v>
      </c>
      <c r="B1084" s="62" t="s">
        <v>37</v>
      </c>
      <c r="C1084" s="63">
        <v>20976</v>
      </c>
      <c r="D1084" s="64" t="s">
        <v>567</v>
      </c>
      <c r="E1084" s="51" t="str">
        <f>IF(VLOOKUP(A1084,'חישוב בזב'!$H$2:$K$188,4,FALSE)=FALSE,"No","Yes")</f>
        <v>Yes</v>
      </c>
      <c r="F1084" s="65" t="s">
        <v>2109</v>
      </c>
      <c r="G1084" s="66"/>
      <c r="H1084" s="67">
        <v>11824</v>
      </c>
      <c r="I1084" s="68">
        <v>11824</v>
      </c>
      <c r="J1084" s="69">
        <v>7.5693504736129902E-2</v>
      </c>
      <c r="K1084" s="70">
        <v>895</v>
      </c>
      <c r="L1084" s="71">
        <v>7.5693504736129902E-2</v>
      </c>
      <c r="M1084" s="72">
        <v>895</v>
      </c>
    </row>
    <row r="1085" spans="1:13" ht="15" thickTop="1" thickBot="1" x14ac:dyDescent="0.35">
      <c r="A1085" s="61">
        <v>874</v>
      </c>
      <c r="B1085" s="62" t="s">
        <v>37</v>
      </c>
      <c r="C1085" s="63">
        <v>20976</v>
      </c>
      <c r="D1085" s="64" t="s">
        <v>495</v>
      </c>
      <c r="E1085" s="51" t="str">
        <f>IF(VLOOKUP(A1085,'חישוב בזב'!$H$2:$K$188,4,FALSE)=FALSE,"No","Yes")</f>
        <v>Yes</v>
      </c>
      <c r="F1085" s="65" t="s">
        <v>2110</v>
      </c>
      <c r="G1085" s="66" t="s">
        <v>2111</v>
      </c>
      <c r="H1085" s="67">
        <v>11824</v>
      </c>
      <c r="I1085" s="68">
        <v>11824</v>
      </c>
      <c r="J1085" s="69">
        <v>6.4529769959404598E-2</v>
      </c>
      <c r="K1085" s="70">
        <v>763</v>
      </c>
      <c r="L1085" s="71">
        <v>6.4529769959404598E-2</v>
      </c>
      <c r="M1085" s="72">
        <v>763</v>
      </c>
    </row>
    <row r="1086" spans="1:13" ht="15" thickTop="1" thickBot="1" x14ac:dyDescent="0.35">
      <c r="A1086" s="61">
        <v>874</v>
      </c>
      <c r="B1086" s="62" t="s">
        <v>37</v>
      </c>
      <c r="C1086" s="63">
        <v>20976</v>
      </c>
      <c r="D1086" s="64" t="s">
        <v>544</v>
      </c>
      <c r="E1086" s="51" t="str">
        <f>IF(VLOOKUP(A1086,'חישוב בזב'!$H$2:$K$188,4,FALSE)=FALSE,"No","Yes")</f>
        <v>Yes</v>
      </c>
      <c r="F1086" s="65" t="s">
        <v>2112</v>
      </c>
      <c r="G1086" s="66" t="s">
        <v>2113</v>
      </c>
      <c r="H1086" s="67">
        <v>11824</v>
      </c>
      <c r="I1086" s="68">
        <v>11824</v>
      </c>
      <c r="J1086" s="69">
        <v>4.7192151556156969E-2</v>
      </c>
      <c r="K1086" s="70">
        <v>558</v>
      </c>
      <c r="L1086" s="71">
        <v>4.7192151556156969E-2</v>
      </c>
      <c r="M1086" s="72">
        <v>558</v>
      </c>
    </row>
    <row r="1087" spans="1:13" ht="15" thickTop="1" thickBot="1" x14ac:dyDescent="0.35">
      <c r="A1087" s="61">
        <v>874</v>
      </c>
      <c r="B1087" s="62" t="s">
        <v>37</v>
      </c>
      <c r="C1087" s="63">
        <v>20976</v>
      </c>
      <c r="D1087" s="64" t="s">
        <v>548</v>
      </c>
      <c r="E1087" s="51" t="str">
        <f>IF(VLOOKUP(A1087,'חישוב בזב'!$H$2:$K$188,4,FALSE)=FALSE,"No","Yes")</f>
        <v>Yes</v>
      </c>
      <c r="F1087" s="65" t="s">
        <v>2114</v>
      </c>
      <c r="G1087" s="66"/>
      <c r="H1087" s="67">
        <v>11824</v>
      </c>
      <c r="I1087" s="68">
        <v>11824</v>
      </c>
      <c r="J1087" s="69">
        <v>4.3893775372124494E-2</v>
      </c>
      <c r="K1087" s="70">
        <v>519</v>
      </c>
      <c r="L1087" s="71">
        <v>4.3893775372124494E-2</v>
      </c>
      <c r="M1087" s="72">
        <v>519</v>
      </c>
    </row>
    <row r="1088" spans="1:13" ht="15" thickTop="1" thickBot="1" x14ac:dyDescent="0.35">
      <c r="A1088" s="61">
        <v>874</v>
      </c>
      <c r="B1088" s="62" t="s">
        <v>37</v>
      </c>
      <c r="C1088" s="63">
        <v>20976</v>
      </c>
      <c r="D1088" s="64" t="s">
        <v>684</v>
      </c>
      <c r="E1088" s="51" t="str">
        <f>IF(VLOOKUP(A1088,'חישוב בזב'!$H$2:$K$188,4,FALSE)=FALSE,"No","Yes")</f>
        <v>Yes</v>
      </c>
      <c r="F1088" s="65" t="s">
        <v>2115</v>
      </c>
      <c r="G1088" s="66"/>
      <c r="H1088" s="67">
        <v>11824</v>
      </c>
      <c r="I1088" s="68">
        <v>11824</v>
      </c>
      <c r="J1088" s="69">
        <v>2.5625845737483086E-2</v>
      </c>
      <c r="K1088" s="70">
        <v>303</v>
      </c>
      <c r="L1088" s="71">
        <v>2.5625845737483086E-2</v>
      </c>
      <c r="M1088" s="72">
        <v>303</v>
      </c>
    </row>
    <row r="1089" spans="1:13" ht="15" thickTop="1" thickBot="1" x14ac:dyDescent="0.35">
      <c r="A1089" s="61">
        <v>1200</v>
      </c>
      <c r="B1089" s="62" t="s">
        <v>478</v>
      </c>
      <c r="C1089" s="63">
        <v>54005</v>
      </c>
      <c r="D1089" s="64" t="s">
        <v>567</v>
      </c>
      <c r="E1089" s="51" t="str">
        <f>IF(VLOOKUP(A1089,'חישוב בזב'!$H$2:$K$188,4,FALSE)=FALSE,"No","Yes")</f>
        <v>Yes</v>
      </c>
      <c r="F1089" s="65" t="s">
        <v>2116</v>
      </c>
      <c r="G1089" s="66" t="s">
        <v>2117</v>
      </c>
      <c r="H1089" s="67">
        <v>26022</v>
      </c>
      <c r="I1089" s="68">
        <v>26022</v>
      </c>
      <c r="J1089" s="69">
        <v>0.2633540850049958</v>
      </c>
      <c r="K1089" s="70">
        <v>6853</v>
      </c>
      <c r="L1089" s="71">
        <v>0.2633540850049958</v>
      </c>
      <c r="M1089" s="72">
        <v>6853.0000000000009</v>
      </c>
    </row>
    <row r="1090" spans="1:13" ht="15" thickTop="1" thickBot="1" x14ac:dyDescent="0.35">
      <c r="A1090" s="61">
        <v>1200</v>
      </c>
      <c r="B1090" s="62" t="s">
        <v>478</v>
      </c>
      <c r="C1090" s="63">
        <v>54005</v>
      </c>
      <c r="D1090" s="64" t="s">
        <v>1729</v>
      </c>
      <c r="E1090" s="51" t="str">
        <f>IF(VLOOKUP(A1090,'חישוב בזב'!$H$2:$K$188,4,FALSE)=FALSE,"No","Yes")</f>
        <v>Yes</v>
      </c>
      <c r="F1090" s="65" t="s">
        <v>2118</v>
      </c>
      <c r="G1090" s="66"/>
      <c r="H1090" s="67">
        <v>26022</v>
      </c>
      <c r="I1090" s="68">
        <v>26022</v>
      </c>
      <c r="J1090" s="69">
        <v>0.17139343632311121</v>
      </c>
      <c r="K1090" s="70">
        <v>4460</v>
      </c>
      <c r="L1090" s="71">
        <v>0.17139343632311121</v>
      </c>
      <c r="M1090" s="72">
        <v>4460</v>
      </c>
    </row>
    <row r="1091" spans="1:13" ht="15" thickTop="1" thickBot="1" x14ac:dyDescent="0.35">
      <c r="A1091" s="61">
        <v>1200</v>
      </c>
      <c r="B1091" s="62" t="s">
        <v>478</v>
      </c>
      <c r="C1091" s="63">
        <v>54005</v>
      </c>
      <c r="D1091" s="64" t="s">
        <v>2119</v>
      </c>
      <c r="E1091" s="51" t="str">
        <f>IF(VLOOKUP(A1091,'חישוב בזב'!$H$2:$K$188,4,FALSE)=FALSE,"No","Yes")</f>
        <v>Yes</v>
      </c>
      <c r="F1091" s="65" t="s">
        <v>2120</v>
      </c>
      <c r="G1091" s="66"/>
      <c r="H1091" s="67">
        <v>26022</v>
      </c>
      <c r="I1091" s="68">
        <v>26022</v>
      </c>
      <c r="J1091" s="69">
        <v>0.10694796710475751</v>
      </c>
      <c r="K1091" s="70">
        <v>2783</v>
      </c>
      <c r="L1091" s="71">
        <v>0.10694796710475751</v>
      </c>
      <c r="M1091" s="72">
        <v>2783</v>
      </c>
    </row>
    <row r="1092" spans="1:13" ht="15" thickTop="1" thickBot="1" x14ac:dyDescent="0.35">
      <c r="A1092" s="61">
        <v>1200</v>
      </c>
      <c r="B1092" s="62" t="s">
        <v>478</v>
      </c>
      <c r="C1092" s="63">
        <v>54005</v>
      </c>
      <c r="D1092" s="64" t="s">
        <v>548</v>
      </c>
      <c r="E1092" s="51" t="str">
        <f>IF(VLOOKUP(A1092,'חישוב בזב'!$H$2:$K$188,4,FALSE)=FALSE,"No","Yes")</f>
        <v>Yes</v>
      </c>
      <c r="F1092" s="65" t="s">
        <v>2121</v>
      </c>
      <c r="G1092" s="66"/>
      <c r="H1092" s="67">
        <v>26022</v>
      </c>
      <c r="I1092" s="68">
        <v>26022</v>
      </c>
      <c r="J1092" s="69">
        <v>9.6533702251940662E-2</v>
      </c>
      <c r="K1092" s="70">
        <v>2512</v>
      </c>
      <c r="L1092" s="71">
        <v>9.6533702251940662E-2</v>
      </c>
      <c r="M1092" s="72">
        <v>2512</v>
      </c>
    </row>
    <row r="1093" spans="1:13" ht="15" thickTop="1" thickBot="1" x14ac:dyDescent="0.35">
      <c r="A1093" s="61">
        <v>1200</v>
      </c>
      <c r="B1093" s="62" t="s">
        <v>478</v>
      </c>
      <c r="C1093" s="63">
        <v>54005</v>
      </c>
      <c r="D1093" s="64" t="s">
        <v>2122</v>
      </c>
      <c r="E1093" s="51" t="str">
        <f>IF(VLOOKUP(A1093,'חישוב בזב'!$H$2:$K$188,4,FALSE)=FALSE,"No","Yes")</f>
        <v>Yes</v>
      </c>
      <c r="F1093" s="65" t="s">
        <v>2123</v>
      </c>
      <c r="G1093" s="66"/>
      <c r="H1093" s="67">
        <v>26022</v>
      </c>
      <c r="I1093" s="68">
        <v>26022</v>
      </c>
      <c r="J1093" s="69">
        <v>6.9018522788409808E-2</v>
      </c>
      <c r="K1093" s="70">
        <v>1796</v>
      </c>
      <c r="L1093" s="71">
        <v>6.9018522788409808E-2</v>
      </c>
      <c r="M1093" s="72">
        <v>1796</v>
      </c>
    </row>
    <row r="1094" spans="1:13" ht="15" thickTop="1" thickBot="1" x14ac:dyDescent="0.35">
      <c r="A1094" s="61">
        <v>1200</v>
      </c>
      <c r="B1094" s="62" t="s">
        <v>478</v>
      </c>
      <c r="C1094" s="63">
        <v>54005</v>
      </c>
      <c r="D1094" s="64" t="s">
        <v>514</v>
      </c>
      <c r="E1094" s="51" t="str">
        <f>IF(VLOOKUP(A1094,'חישוב בזב'!$H$2:$K$188,4,FALSE)=FALSE,"No","Yes")</f>
        <v>Yes</v>
      </c>
      <c r="F1094" s="65" t="s">
        <v>2124</v>
      </c>
      <c r="G1094" s="66"/>
      <c r="H1094" s="67">
        <v>26022</v>
      </c>
      <c r="I1094" s="68">
        <v>26022</v>
      </c>
      <c r="J1094" s="69">
        <v>5.6567519790946125E-2</v>
      </c>
      <c r="K1094" s="70">
        <v>1472</v>
      </c>
      <c r="L1094" s="71">
        <v>5.6567519790946125E-2</v>
      </c>
      <c r="M1094" s="72">
        <v>1472</v>
      </c>
    </row>
    <row r="1095" spans="1:13" ht="15" thickTop="1" thickBot="1" x14ac:dyDescent="0.35">
      <c r="A1095" s="61">
        <v>1200</v>
      </c>
      <c r="B1095" s="62" t="s">
        <v>478</v>
      </c>
      <c r="C1095" s="63">
        <v>54005</v>
      </c>
      <c r="D1095" s="64" t="s">
        <v>817</v>
      </c>
      <c r="E1095" s="51" t="str">
        <f>IF(VLOOKUP(A1095,'חישוב בזב'!$H$2:$K$188,4,FALSE)=FALSE,"No","Yes")</f>
        <v>Yes</v>
      </c>
      <c r="F1095" s="65" t="s">
        <v>2125</v>
      </c>
      <c r="G1095" s="66" t="s">
        <v>2126</v>
      </c>
      <c r="H1095" s="67">
        <v>26022</v>
      </c>
      <c r="I1095" s="68">
        <v>26022</v>
      </c>
      <c r="J1095" s="69">
        <v>5.0073015141034509E-2</v>
      </c>
      <c r="K1095" s="70">
        <v>1303</v>
      </c>
      <c r="L1095" s="71">
        <v>5.0073015141034509E-2</v>
      </c>
      <c r="M1095" s="72">
        <v>1303</v>
      </c>
    </row>
    <row r="1096" spans="1:13" ht="15" thickTop="1" thickBot="1" x14ac:dyDescent="0.35">
      <c r="A1096" s="61">
        <v>1200</v>
      </c>
      <c r="B1096" s="62" t="s">
        <v>478</v>
      </c>
      <c r="C1096" s="63">
        <v>54005</v>
      </c>
      <c r="D1096" s="64" t="s">
        <v>1206</v>
      </c>
      <c r="E1096" s="51" t="str">
        <f>IF(VLOOKUP(A1096,'חישוב בזב'!$H$2:$K$188,4,FALSE)=FALSE,"No","Yes")</f>
        <v>Yes</v>
      </c>
      <c r="F1096" s="65" t="s">
        <v>2127</v>
      </c>
      <c r="G1096" s="66"/>
      <c r="H1096" s="67">
        <v>26022</v>
      </c>
      <c r="I1096" s="68">
        <v>26022</v>
      </c>
      <c r="J1096" s="69">
        <v>4.9189147644300976E-2</v>
      </c>
      <c r="K1096" s="70">
        <v>1280</v>
      </c>
      <c r="L1096" s="71">
        <v>4.9189147644300976E-2</v>
      </c>
      <c r="M1096" s="72">
        <v>1280</v>
      </c>
    </row>
    <row r="1097" spans="1:13" ht="15" thickTop="1" thickBot="1" x14ac:dyDescent="0.35">
      <c r="A1097" s="61">
        <v>1200</v>
      </c>
      <c r="B1097" s="62" t="s">
        <v>478</v>
      </c>
      <c r="C1097" s="63">
        <v>54005</v>
      </c>
      <c r="D1097" s="64" t="s">
        <v>544</v>
      </c>
      <c r="E1097" s="51" t="str">
        <f>IF(VLOOKUP(A1097,'חישוב בזב'!$H$2:$K$188,4,FALSE)=FALSE,"No","Yes")</f>
        <v>Yes</v>
      </c>
      <c r="F1097" s="65" t="s">
        <v>2128</v>
      </c>
      <c r="G1097" s="66"/>
      <c r="H1097" s="67">
        <v>26022</v>
      </c>
      <c r="I1097" s="68">
        <v>26022</v>
      </c>
      <c r="J1097" s="69">
        <v>4.6268542002920604E-2</v>
      </c>
      <c r="K1097" s="70">
        <v>1204</v>
      </c>
      <c r="L1097" s="71">
        <v>4.6268542002920604E-2</v>
      </c>
      <c r="M1097" s="72">
        <v>1204</v>
      </c>
    </row>
    <row r="1098" spans="1:13" ht="15" thickTop="1" thickBot="1" x14ac:dyDescent="0.35">
      <c r="A1098" s="61">
        <v>1200</v>
      </c>
      <c r="B1098" s="62" t="s">
        <v>478</v>
      </c>
      <c r="C1098" s="63">
        <v>54005</v>
      </c>
      <c r="D1098" s="64" t="s">
        <v>772</v>
      </c>
      <c r="E1098" s="51" t="str">
        <f>IF(VLOOKUP(A1098,'חישוב בזב'!$H$2:$K$188,4,FALSE)=FALSE,"No","Yes")</f>
        <v>Yes</v>
      </c>
      <c r="F1098" s="65" t="s">
        <v>2129</v>
      </c>
      <c r="G1098" s="66"/>
      <c r="H1098" s="67">
        <v>26022</v>
      </c>
      <c r="I1098" s="68">
        <v>26022</v>
      </c>
      <c r="J1098" s="69">
        <v>3.1857658904004306E-2</v>
      </c>
      <c r="K1098" s="70">
        <v>829</v>
      </c>
      <c r="L1098" s="71">
        <v>3.1857658904004306E-2</v>
      </c>
      <c r="M1098" s="72">
        <v>829</v>
      </c>
    </row>
    <row r="1099" spans="1:13" ht="15" thickTop="1" thickBot="1" x14ac:dyDescent="0.35">
      <c r="A1099" s="61">
        <v>1200</v>
      </c>
      <c r="B1099" s="62" t="s">
        <v>478</v>
      </c>
      <c r="C1099" s="63">
        <v>54005</v>
      </c>
      <c r="D1099" s="64" t="s">
        <v>619</v>
      </c>
      <c r="E1099" s="51" t="str">
        <f>IF(VLOOKUP(A1099,'חישוב בזב'!$H$2:$K$188,4,FALSE)=FALSE,"No","Yes")</f>
        <v>Yes</v>
      </c>
      <c r="F1099" s="65" t="s">
        <v>2130</v>
      </c>
      <c r="G1099" s="66"/>
      <c r="H1099" s="67">
        <v>26022</v>
      </c>
      <c r="I1099" s="68">
        <v>26022</v>
      </c>
      <c r="J1099" s="69">
        <v>2.9475059564983475E-2</v>
      </c>
      <c r="K1099" s="70">
        <v>767</v>
      </c>
      <c r="L1099" s="71">
        <v>2.9475059564983475E-2</v>
      </c>
      <c r="M1099" s="72">
        <v>767</v>
      </c>
    </row>
    <row r="1100" spans="1:13" ht="15" thickTop="1" thickBot="1" x14ac:dyDescent="0.35">
      <c r="A1100" s="61">
        <v>1200</v>
      </c>
      <c r="B1100" s="62" t="s">
        <v>478</v>
      </c>
      <c r="C1100" s="63">
        <v>54005</v>
      </c>
      <c r="D1100" s="64" t="s">
        <v>585</v>
      </c>
      <c r="E1100" s="51" t="str">
        <f>IF(VLOOKUP(A1100,'חישוב בזב'!$H$2:$K$188,4,FALSE)=FALSE,"No","Yes")</f>
        <v>Yes</v>
      </c>
      <c r="F1100" s="65" t="s">
        <v>2131</v>
      </c>
      <c r="G1100" s="66"/>
      <c r="H1100" s="67">
        <v>26022</v>
      </c>
      <c r="I1100" s="68">
        <v>26022</v>
      </c>
      <c r="J1100" s="69">
        <v>2.9321343478595035E-2</v>
      </c>
      <c r="K1100" s="70">
        <v>763</v>
      </c>
      <c r="L1100" s="71">
        <v>2.9321343478595035E-2</v>
      </c>
      <c r="M1100" s="72">
        <v>763</v>
      </c>
    </row>
    <row r="1101" spans="1:13" ht="15" thickTop="1" thickBot="1" x14ac:dyDescent="0.35">
      <c r="A1101" s="61">
        <v>3797</v>
      </c>
      <c r="B1101" s="62" t="s">
        <v>38</v>
      </c>
      <c r="C1101" s="63">
        <v>23216</v>
      </c>
      <c r="D1101" s="64" t="s">
        <v>684</v>
      </c>
      <c r="E1101" s="51" t="str">
        <f>IF(VLOOKUP(A1101,'חישוב בזב'!$H$2:$K$188,4,FALSE)=FALSE,"No","Yes")</f>
        <v>Yes</v>
      </c>
      <c r="F1101" s="65" t="s">
        <v>2132</v>
      </c>
      <c r="G1101" s="66" t="s">
        <v>2133</v>
      </c>
      <c r="H1101" s="67">
        <v>19664</v>
      </c>
      <c r="I1101" s="68">
        <v>19664</v>
      </c>
      <c r="J1101" s="69">
        <v>0.70784174125305122</v>
      </c>
      <c r="K1101" s="70">
        <v>13919</v>
      </c>
      <c r="L1101" s="71">
        <v>0.70784174125305122</v>
      </c>
      <c r="M1101" s="72">
        <v>13919</v>
      </c>
    </row>
    <row r="1102" spans="1:13" ht="15" thickTop="1" thickBot="1" x14ac:dyDescent="0.35">
      <c r="A1102" s="61">
        <v>3797</v>
      </c>
      <c r="B1102" s="62" t="s">
        <v>38</v>
      </c>
      <c r="C1102" s="63">
        <v>23216</v>
      </c>
      <c r="D1102" s="64" t="s">
        <v>546</v>
      </c>
      <c r="E1102" s="51" t="str">
        <f>IF(VLOOKUP(A1102,'חישוב בזב'!$H$2:$K$188,4,FALSE)=FALSE,"No","Yes")</f>
        <v>Yes</v>
      </c>
      <c r="F1102" s="65" t="s">
        <v>547</v>
      </c>
      <c r="G1102" s="66"/>
      <c r="H1102" s="67">
        <v>19664</v>
      </c>
      <c r="I1102" s="68">
        <v>19664</v>
      </c>
      <c r="J1102" s="69">
        <v>0.13283157038242474</v>
      </c>
      <c r="K1102" s="70">
        <v>2612</v>
      </c>
      <c r="L1102" s="71">
        <v>0.13283157038242474</v>
      </c>
      <c r="M1102" s="72">
        <v>2612</v>
      </c>
    </row>
    <row r="1103" spans="1:13" ht="15" thickTop="1" thickBot="1" x14ac:dyDescent="0.35">
      <c r="A1103" s="61">
        <v>3797</v>
      </c>
      <c r="B1103" s="62" t="s">
        <v>38</v>
      </c>
      <c r="C1103" s="63">
        <v>23216</v>
      </c>
      <c r="D1103" s="64" t="s">
        <v>585</v>
      </c>
      <c r="E1103" s="51" t="str">
        <f>IF(VLOOKUP(A1103,'חישוב בזב'!$H$2:$K$188,4,FALSE)=FALSE,"No","Yes")</f>
        <v>Yes</v>
      </c>
      <c r="F1103" s="65" t="s">
        <v>990</v>
      </c>
      <c r="G1103" s="66" t="s">
        <v>2134</v>
      </c>
      <c r="H1103" s="67">
        <v>19664</v>
      </c>
      <c r="I1103" s="68">
        <v>19664</v>
      </c>
      <c r="J1103" s="69">
        <v>0.10343775427176566</v>
      </c>
      <c r="K1103" s="70">
        <v>2034</v>
      </c>
      <c r="L1103" s="71">
        <v>0.10343775427176566</v>
      </c>
      <c r="M1103" s="72">
        <v>2034</v>
      </c>
    </row>
    <row r="1104" spans="1:13" ht="15" thickTop="1" thickBot="1" x14ac:dyDescent="0.35">
      <c r="A1104" s="61">
        <v>3797</v>
      </c>
      <c r="B1104" s="62" t="s">
        <v>38</v>
      </c>
      <c r="C1104" s="63">
        <v>23216</v>
      </c>
      <c r="D1104" s="64" t="s">
        <v>562</v>
      </c>
      <c r="E1104" s="51" t="str">
        <f>IF(VLOOKUP(A1104,'חישוב בזב'!$H$2:$K$188,4,FALSE)=FALSE,"No","Yes")</f>
        <v>Yes</v>
      </c>
      <c r="F1104" s="65" t="s">
        <v>2135</v>
      </c>
      <c r="G1104" s="66"/>
      <c r="H1104" s="67">
        <v>19664</v>
      </c>
      <c r="I1104" s="68">
        <v>19664</v>
      </c>
      <c r="J1104" s="69">
        <v>3.7377949552481693E-2</v>
      </c>
      <c r="K1104" s="70">
        <v>735</v>
      </c>
      <c r="L1104" s="71">
        <v>3.7377949552481693E-2</v>
      </c>
      <c r="M1104" s="72">
        <v>735</v>
      </c>
    </row>
    <row r="1105" spans="1:13" ht="15" thickTop="1" thickBot="1" x14ac:dyDescent="0.35">
      <c r="A1105" s="61">
        <v>3797</v>
      </c>
      <c r="B1105" s="62" t="s">
        <v>38</v>
      </c>
      <c r="C1105" s="63">
        <v>23216</v>
      </c>
      <c r="D1105" s="64" t="s">
        <v>548</v>
      </c>
      <c r="E1105" s="51" t="str">
        <f>IF(VLOOKUP(A1105,'חישוב בזב'!$H$2:$K$188,4,FALSE)=FALSE,"No","Yes")</f>
        <v>Yes</v>
      </c>
      <c r="F1105" s="65" t="s">
        <v>2136</v>
      </c>
      <c r="G1105" s="66"/>
      <c r="H1105" s="67">
        <v>19664</v>
      </c>
      <c r="I1105" s="68">
        <v>19664</v>
      </c>
      <c r="J1105" s="69">
        <v>1.8510984540276647E-2</v>
      </c>
      <c r="K1105" s="70">
        <v>364</v>
      </c>
      <c r="L1105" s="71">
        <v>1.8510984540276647E-2</v>
      </c>
      <c r="M1105" s="72">
        <v>364</v>
      </c>
    </row>
    <row r="1106" spans="1:13" ht="15" thickTop="1" thickBot="1" x14ac:dyDescent="0.35">
      <c r="A1106" s="61">
        <v>3797</v>
      </c>
      <c r="B1106" s="62" t="s">
        <v>38</v>
      </c>
      <c r="C1106" s="63">
        <v>23216</v>
      </c>
      <c r="D1106" s="64" t="s">
        <v>583</v>
      </c>
      <c r="E1106" s="51" t="str">
        <f>IF(VLOOKUP(A1106,'חישוב בזב'!$H$2:$K$188,4,FALSE)=FALSE,"No","Yes")</f>
        <v>Yes</v>
      </c>
      <c r="F1106" s="65" t="s">
        <v>2137</v>
      </c>
      <c r="G1106" s="66"/>
      <c r="H1106" s="67">
        <v>19664</v>
      </c>
      <c r="I1106" s="68">
        <v>19664</v>
      </c>
      <c r="J1106" s="69">
        <v>0</v>
      </c>
      <c r="K1106" s="70"/>
      <c r="L1106" s="71">
        <v>0</v>
      </c>
      <c r="M1106" s="72">
        <v>0</v>
      </c>
    </row>
    <row r="1107" spans="1:13" ht="15" hidden="1" thickTop="1" thickBot="1" x14ac:dyDescent="0.35">
      <c r="A1107" s="61">
        <v>28</v>
      </c>
      <c r="B1107" s="62" t="s">
        <v>2138</v>
      </c>
      <c r="C1107" s="63">
        <v>8371</v>
      </c>
      <c r="D1107" s="64" t="s">
        <v>730</v>
      </c>
      <c r="E1107" s="51" t="str">
        <f>IF(VLOOKUP(A1107,'חישוב בזב'!$H$2:$K$188,4,FALSE)=FALSE,"No","Yes")</f>
        <v>No</v>
      </c>
      <c r="F1107" s="65" t="s">
        <v>730</v>
      </c>
      <c r="G1107" s="66" t="s">
        <v>2139</v>
      </c>
      <c r="H1107" s="67">
        <v>5135</v>
      </c>
      <c r="I1107" s="68">
        <v>5135</v>
      </c>
      <c r="J1107" s="69">
        <v>0.37487828627069131</v>
      </c>
      <c r="K1107" s="70">
        <v>1925</v>
      </c>
      <c r="L1107" s="71">
        <v>0.37487828627069131</v>
      </c>
      <c r="M1107" s="72">
        <v>1924.9999999999998</v>
      </c>
    </row>
    <row r="1108" spans="1:13" ht="15" hidden="1" thickTop="1" thickBot="1" x14ac:dyDescent="0.35">
      <c r="A1108" s="61">
        <v>28</v>
      </c>
      <c r="B1108" s="62" t="s">
        <v>2138</v>
      </c>
      <c r="C1108" s="63">
        <v>8371</v>
      </c>
      <c r="D1108" s="64" t="s">
        <v>495</v>
      </c>
      <c r="E1108" s="51" t="str">
        <f>IF(VLOOKUP(A1108,'חישוב בזב'!$H$2:$K$188,4,FALSE)=FALSE,"No","Yes")</f>
        <v>No</v>
      </c>
      <c r="F1108" s="65" t="s">
        <v>2140</v>
      </c>
      <c r="G1108" s="66" t="s">
        <v>2141</v>
      </c>
      <c r="H1108" s="67">
        <v>5135</v>
      </c>
      <c r="I1108" s="68">
        <v>5135</v>
      </c>
      <c r="J1108" s="69">
        <v>0.25725413826679649</v>
      </c>
      <c r="K1108" s="70">
        <v>1321</v>
      </c>
      <c r="L1108" s="71">
        <v>0.25725413826679649</v>
      </c>
      <c r="M1108" s="72">
        <v>1321</v>
      </c>
    </row>
    <row r="1109" spans="1:13" ht="15" hidden="1" thickTop="1" thickBot="1" x14ac:dyDescent="0.35">
      <c r="A1109" s="61">
        <v>28</v>
      </c>
      <c r="B1109" s="62" t="s">
        <v>2138</v>
      </c>
      <c r="C1109" s="63">
        <v>8371</v>
      </c>
      <c r="D1109" s="64" t="s">
        <v>583</v>
      </c>
      <c r="E1109" s="51" t="str">
        <f>IF(VLOOKUP(A1109,'חישוב בזב'!$H$2:$K$188,4,FALSE)=FALSE,"No","Yes")</f>
        <v>No</v>
      </c>
      <c r="F1109" s="65" t="s">
        <v>2142</v>
      </c>
      <c r="G1109" s="66"/>
      <c r="H1109" s="67">
        <v>5135</v>
      </c>
      <c r="I1109" s="68">
        <v>5135</v>
      </c>
      <c r="J1109" s="69">
        <v>0.14177215189873418</v>
      </c>
      <c r="K1109" s="70">
        <v>728</v>
      </c>
      <c r="L1109" s="71">
        <v>0.14177215189873418</v>
      </c>
      <c r="M1109" s="72">
        <v>728</v>
      </c>
    </row>
    <row r="1110" spans="1:13" ht="15" hidden="1" thickTop="1" thickBot="1" x14ac:dyDescent="0.35">
      <c r="A1110" s="61">
        <v>28</v>
      </c>
      <c r="B1110" s="62" t="s">
        <v>2138</v>
      </c>
      <c r="C1110" s="63">
        <v>8371</v>
      </c>
      <c r="D1110" s="64" t="s">
        <v>585</v>
      </c>
      <c r="E1110" s="51" t="str">
        <f>IF(VLOOKUP(A1110,'חישוב בזב'!$H$2:$K$188,4,FALSE)=FALSE,"No","Yes")</f>
        <v>No</v>
      </c>
      <c r="F1110" s="65" t="s">
        <v>2143</v>
      </c>
      <c r="G1110" s="66" t="s">
        <v>2144</v>
      </c>
      <c r="H1110" s="67">
        <v>5135</v>
      </c>
      <c r="I1110" s="68">
        <v>5135</v>
      </c>
      <c r="J1110" s="69">
        <v>0.12736124634858811</v>
      </c>
      <c r="K1110" s="70">
        <v>654</v>
      </c>
      <c r="L1110" s="71">
        <v>0.12736124634858811</v>
      </c>
      <c r="M1110" s="72">
        <v>654</v>
      </c>
    </row>
    <row r="1111" spans="1:13" ht="15" hidden="1" thickTop="1" thickBot="1" x14ac:dyDescent="0.35">
      <c r="A1111" s="61">
        <v>28</v>
      </c>
      <c r="B1111" s="62" t="s">
        <v>2138</v>
      </c>
      <c r="C1111" s="63">
        <v>8371</v>
      </c>
      <c r="D1111" s="64" t="s">
        <v>598</v>
      </c>
      <c r="E1111" s="51" t="str">
        <f>IF(VLOOKUP(A1111,'חישוב בזב'!$H$2:$K$188,4,FALSE)=FALSE,"No","Yes")</f>
        <v>No</v>
      </c>
      <c r="F1111" s="65" t="s">
        <v>2145</v>
      </c>
      <c r="G1111" s="66" t="s">
        <v>2146</v>
      </c>
      <c r="H1111" s="67">
        <v>5135</v>
      </c>
      <c r="I1111" s="68">
        <v>5135</v>
      </c>
      <c r="J1111" s="69">
        <v>9.8734177215189872E-2</v>
      </c>
      <c r="K1111" s="70">
        <v>507</v>
      </c>
      <c r="L1111" s="71">
        <v>9.8734177215189872E-2</v>
      </c>
      <c r="M1111" s="72">
        <v>507</v>
      </c>
    </row>
    <row r="1112" spans="1:13" ht="15" hidden="1" thickTop="1" thickBot="1" x14ac:dyDescent="0.35">
      <c r="A1112" s="61">
        <v>517</v>
      </c>
      <c r="B1112" s="62" t="s">
        <v>2147</v>
      </c>
      <c r="C1112" s="63">
        <v>2651</v>
      </c>
      <c r="D1112" s="64" t="s">
        <v>506</v>
      </c>
      <c r="E1112" s="51" t="str">
        <f>IF(VLOOKUP(A1112,'חישוב בזב'!$H$2:$K$188,4,FALSE)=FALSE,"No","Yes")</f>
        <v>No</v>
      </c>
      <c r="F1112" s="65" t="s">
        <v>2148</v>
      </c>
      <c r="G1112" s="66"/>
      <c r="H1112" s="67">
        <v>2343</v>
      </c>
      <c r="I1112" s="68">
        <v>2343</v>
      </c>
      <c r="J1112" s="69">
        <v>0.16730687153222365</v>
      </c>
      <c r="K1112" s="70">
        <v>392</v>
      </c>
      <c r="L1112" s="71">
        <v>0.16730687153222365</v>
      </c>
      <c r="M1112" s="72">
        <v>392</v>
      </c>
    </row>
    <row r="1113" spans="1:13" ht="15" hidden="1" thickTop="1" thickBot="1" x14ac:dyDescent="0.35">
      <c r="A1113" s="61">
        <v>517</v>
      </c>
      <c r="B1113" s="62" t="s">
        <v>2147</v>
      </c>
      <c r="C1113" s="63">
        <v>2651</v>
      </c>
      <c r="D1113" s="64" t="s">
        <v>794</v>
      </c>
      <c r="E1113" s="51" t="str">
        <f>IF(VLOOKUP(A1113,'חישוב בזב'!$H$2:$K$188,4,FALSE)=FALSE,"No","Yes")</f>
        <v>No</v>
      </c>
      <c r="F1113" s="65" t="s">
        <v>1136</v>
      </c>
      <c r="G1113" s="66"/>
      <c r="H1113" s="67">
        <v>2343</v>
      </c>
      <c r="I1113" s="68">
        <v>2343</v>
      </c>
      <c r="J1113" s="69">
        <v>0.16602646180110969</v>
      </c>
      <c r="K1113" s="70">
        <v>389</v>
      </c>
      <c r="L1113" s="71">
        <v>0.16602646180110969</v>
      </c>
      <c r="M1113" s="72">
        <v>389</v>
      </c>
    </row>
    <row r="1114" spans="1:13" ht="15" hidden="1" thickTop="1" thickBot="1" x14ac:dyDescent="0.35">
      <c r="A1114" s="61">
        <v>517</v>
      </c>
      <c r="B1114" s="62" t="s">
        <v>2147</v>
      </c>
      <c r="C1114" s="63">
        <v>2651</v>
      </c>
      <c r="D1114" s="64" t="s">
        <v>522</v>
      </c>
      <c r="E1114" s="51" t="str">
        <f>IF(VLOOKUP(A1114,'חישוב בזב'!$H$2:$K$188,4,FALSE)=FALSE,"No","Yes")</f>
        <v>No</v>
      </c>
      <c r="F1114" s="65" t="s">
        <v>2149</v>
      </c>
      <c r="G1114" s="66"/>
      <c r="H1114" s="67">
        <v>2343</v>
      </c>
      <c r="I1114" s="68">
        <v>2343</v>
      </c>
      <c r="J1114" s="69">
        <v>0.15962441314553991</v>
      </c>
      <c r="K1114" s="70">
        <v>374</v>
      </c>
      <c r="L1114" s="71">
        <v>0.15962441314553991</v>
      </c>
      <c r="M1114" s="72">
        <v>374</v>
      </c>
    </row>
    <row r="1115" spans="1:13" ht="15" hidden="1" thickTop="1" thickBot="1" x14ac:dyDescent="0.35">
      <c r="A1115" s="61">
        <v>517</v>
      </c>
      <c r="B1115" s="62" t="s">
        <v>2147</v>
      </c>
      <c r="C1115" s="63">
        <v>2651</v>
      </c>
      <c r="D1115" s="64" t="s">
        <v>501</v>
      </c>
      <c r="E1115" s="51" t="str">
        <f>IF(VLOOKUP(A1115,'חישוב בזב'!$H$2:$K$188,4,FALSE)=FALSE,"No","Yes")</f>
        <v>No</v>
      </c>
      <c r="F1115" s="65" t="s">
        <v>2150</v>
      </c>
      <c r="G1115" s="66"/>
      <c r="H1115" s="67">
        <v>2343</v>
      </c>
      <c r="I1115" s="68">
        <v>2343</v>
      </c>
      <c r="J1115" s="69">
        <v>0.15578318395219803</v>
      </c>
      <c r="K1115" s="70">
        <v>365</v>
      </c>
      <c r="L1115" s="71">
        <v>0.15578318395219803</v>
      </c>
      <c r="M1115" s="72">
        <v>365</v>
      </c>
    </row>
    <row r="1116" spans="1:13" ht="15" hidden="1" thickTop="1" thickBot="1" x14ac:dyDescent="0.35">
      <c r="A1116" s="61">
        <v>517</v>
      </c>
      <c r="B1116" s="62" t="s">
        <v>2147</v>
      </c>
      <c r="C1116" s="63">
        <v>2651</v>
      </c>
      <c r="D1116" s="64" t="s">
        <v>562</v>
      </c>
      <c r="E1116" s="51" t="str">
        <f>IF(VLOOKUP(A1116,'חישוב בזב'!$H$2:$K$188,4,FALSE)=FALSE,"No","Yes")</f>
        <v>No</v>
      </c>
      <c r="F1116" s="65" t="s">
        <v>1058</v>
      </c>
      <c r="G1116" s="66"/>
      <c r="H1116" s="67">
        <v>2343</v>
      </c>
      <c r="I1116" s="68">
        <v>2343</v>
      </c>
      <c r="J1116" s="69">
        <v>0.12804097311139565</v>
      </c>
      <c r="K1116" s="70">
        <v>300</v>
      </c>
      <c r="L1116" s="71">
        <v>0.12804097311139565</v>
      </c>
      <c r="M1116" s="72">
        <v>300</v>
      </c>
    </row>
    <row r="1117" spans="1:13" ht="15" hidden="1" thickTop="1" thickBot="1" x14ac:dyDescent="0.35">
      <c r="A1117" s="61">
        <v>517</v>
      </c>
      <c r="B1117" s="62" t="s">
        <v>2147</v>
      </c>
      <c r="C1117" s="63">
        <v>2651</v>
      </c>
      <c r="D1117" s="64" t="s">
        <v>533</v>
      </c>
      <c r="E1117" s="51" t="str">
        <f>IF(VLOOKUP(A1117,'חישוב בזב'!$H$2:$K$188,4,FALSE)=FALSE,"No","Yes")</f>
        <v>No</v>
      </c>
      <c r="F1117" s="65" t="s">
        <v>2151</v>
      </c>
      <c r="G1117" s="66"/>
      <c r="H1117" s="67">
        <v>2343</v>
      </c>
      <c r="I1117" s="68">
        <v>2343</v>
      </c>
      <c r="J1117" s="69">
        <v>0.12163892445582586</v>
      </c>
      <c r="K1117" s="70">
        <v>285</v>
      </c>
      <c r="L1117" s="71">
        <v>0.12163892445582586</v>
      </c>
      <c r="M1117" s="72">
        <v>285</v>
      </c>
    </row>
    <row r="1118" spans="1:13" ht="15" hidden="1" thickTop="1" thickBot="1" x14ac:dyDescent="0.35">
      <c r="A1118" s="61">
        <v>517</v>
      </c>
      <c r="B1118" s="62" t="s">
        <v>2147</v>
      </c>
      <c r="C1118" s="63">
        <v>2651</v>
      </c>
      <c r="D1118" s="64" t="s">
        <v>679</v>
      </c>
      <c r="E1118" s="51" t="str">
        <f>IF(VLOOKUP(A1118,'חישוב בזב'!$H$2:$K$188,4,FALSE)=FALSE,"No","Yes")</f>
        <v>No</v>
      </c>
      <c r="F1118" s="65" t="s">
        <v>2152</v>
      </c>
      <c r="G1118" s="66"/>
      <c r="H1118" s="67">
        <v>2343</v>
      </c>
      <c r="I1118" s="68">
        <v>2343</v>
      </c>
      <c r="J1118" s="69">
        <v>9.3469910371318826E-2</v>
      </c>
      <c r="K1118" s="70">
        <v>219</v>
      </c>
      <c r="L1118" s="71">
        <v>9.3469910371318826E-2</v>
      </c>
      <c r="M1118" s="72">
        <v>219</v>
      </c>
    </row>
    <row r="1119" spans="1:13" ht="15" hidden="1" thickTop="1" thickBot="1" x14ac:dyDescent="0.35">
      <c r="A1119" s="61">
        <v>517</v>
      </c>
      <c r="B1119" s="62" t="s">
        <v>2147</v>
      </c>
      <c r="C1119" s="63">
        <v>2651</v>
      </c>
      <c r="D1119" s="64" t="s">
        <v>583</v>
      </c>
      <c r="E1119" s="51" t="str">
        <f>IF(VLOOKUP(A1119,'חישוב בזב'!$H$2:$K$188,4,FALSE)=FALSE,"No","Yes")</f>
        <v>No</v>
      </c>
      <c r="F1119" s="65" t="s">
        <v>2153</v>
      </c>
      <c r="G1119" s="66" t="s">
        <v>2154</v>
      </c>
      <c r="H1119" s="67">
        <v>2343</v>
      </c>
      <c r="I1119" s="68">
        <v>2343</v>
      </c>
      <c r="J1119" s="69">
        <v>4.6948356807511738E-3</v>
      </c>
      <c r="K1119" s="70">
        <v>11</v>
      </c>
      <c r="L1119" s="71">
        <v>4.6948356807511738E-3</v>
      </c>
      <c r="M1119" s="72">
        <v>11</v>
      </c>
    </row>
    <row r="1120" spans="1:13" ht="15" hidden="1" thickTop="1" thickBot="1" x14ac:dyDescent="0.35">
      <c r="A1120" s="61">
        <v>517</v>
      </c>
      <c r="B1120" s="62" t="s">
        <v>2147</v>
      </c>
      <c r="C1120" s="63">
        <v>2651</v>
      </c>
      <c r="D1120" s="64" t="s">
        <v>530</v>
      </c>
      <c r="E1120" s="51" t="str">
        <f>IF(VLOOKUP(A1120,'חישוב בזב'!$H$2:$K$188,4,FALSE)=FALSE,"No","Yes")</f>
        <v>No</v>
      </c>
      <c r="F1120" s="65" t="s">
        <v>2155</v>
      </c>
      <c r="G1120" s="66" t="s">
        <v>2156</v>
      </c>
      <c r="H1120" s="67">
        <v>2343</v>
      </c>
      <c r="I1120" s="68">
        <v>2343</v>
      </c>
      <c r="J1120" s="69">
        <v>2.5608194622279128E-3</v>
      </c>
      <c r="K1120" s="70">
        <v>6</v>
      </c>
      <c r="L1120" s="71">
        <v>2.5608194622279128E-3</v>
      </c>
      <c r="M1120" s="72">
        <v>6</v>
      </c>
    </row>
    <row r="1121" spans="1:13" ht="15" hidden="1" thickTop="1" thickBot="1" x14ac:dyDescent="0.35">
      <c r="A1121" s="61">
        <v>517</v>
      </c>
      <c r="B1121" s="62" t="s">
        <v>2147</v>
      </c>
      <c r="C1121" s="63">
        <v>2651</v>
      </c>
      <c r="D1121" s="64" t="s">
        <v>525</v>
      </c>
      <c r="E1121" s="51" t="str">
        <f>IF(VLOOKUP(A1121,'חישוב בזב'!$H$2:$K$188,4,FALSE)=FALSE,"No","Yes")</f>
        <v>No</v>
      </c>
      <c r="F1121" s="65" t="s">
        <v>2157</v>
      </c>
      <c r="G1121" s="66" t="s">
        <v>2158</v>
      </c>
      <c r="H1121" s="67">
        <v>2343</v>
      </c>
      <c r="I1121" s="68">
        <v>2343</v>
      </c>
      <c r="J1121" s="69">
        <v>4.2680324370465217E-4</v>
      </c>
      <c r="K1121" s="70">
        <v>1</v>
      </c>
      <c r="L1121" s="71">
        <v>4.2680324370465217E-4</v>
      </c>
      <c r="M1121" s="72">
        <v>1</v>
      </c>
    </row>
    <row r="1122" spans="1:13" ht="15" hidden="1" thickTop="1" thickBot="1" x14ac:dyDescent="0.35">
      <c r="A1122" s="61">
        <v>517</v>
      </c>
      <c r="B1122" s="62" t="s">
        <v>2147</v>
      </c>
      <c r="C1122" s="63">
        <v>2651</v>
      </c>
      <c r="D1122" s="64" t="s">
        <v>503</v>
      </c>
      <c r="E1122" s="51" t="str">
        <f>IF(VLOOKUP(A1122,'חישוב בזב'!$H$2:$K$188,4,FALSE)=FALSE,"No","Yes")</f>
        <v>No</v>
      </c>
      <c r="F1122" s="65" t="s">
        <v>2159</v>
      </c>
      <c r="G1122" s="66" t="s">
        <v>2160</v>
      </c>
      <c r="H1122" s="67">
        <v>2343</v>
      </c>
      <c r="I1122" s="68">
        <v>2343</v>
      </c>
      <c r="J1122" s="69">
        <v>4.2680324370465217E-4</v>
      </c>
      <c r="K1122" s="70">
        <v>1</v>
      </c>
      <c r="L1122" s="71">
        <v>4.2680324370465217E-4</v>
      </c>
      <c r="M1122" s="72">
        <v>1</v>
      </c>
    </row>
    <row r="1123" spans="1:13" ht="15" hidden="1" thickTop="1" thickBot="1" x14ac:dyDescent="0.35">
      <c r="A1123" s="61">
        <v>43</v>
      </c>
      <c r="B1123" s="62" t="s">
        <v>2161</v>
      </c>
      <c r="C1123" s="63">
        <v>1365</v>
      </c>
      <c r="D1123" s="64" t="s">
        <v>2162</v>
      </c>
      <c r="E1123" s="51" t="str">
        <f>IF(VLOOKUP(A1123,'חישוב בזב'!$H$2:$K$188,4,FALSE)=FALSE,"No","Yes")</f>
        <v>No</v>
      </c>
      <c r="F1123" s="65" t="s">
        <v>2163</v>
      </c>
      <c r="G1123" s="66" t="s">
        <v>2164</v>
      </c>
      <c r="H1123" s="67">
        <v>838</v>
      </c>
      <c r="I1123" s="68">
        <v>838</v>
      </c>
      <c r="J1123" s="69">
        <v>0.50477326968973746</v>
      </c>
      <c r="K1123" s="70">
        <v>423</v>
      </c>
      <c r="L1123" s="71">
        <v>0.50477326968973746</v>
      </c>
      <c r="M1123" s="72">
        <v>423</v>
      </c>
    </row>
    <row r="1124" spans="1:13" ht="15" hidden="1" thickTop="1" thickBot="1" x14ac:dyDescent="0.35">
      <c r="A1124" s="61">
        <v>43</v>
      </c>
      <c r="B1124" s="62" t="s">
        <v>2161</v>
      </c>
      <c r="C1124" s="63">
        <v>1365</v>
      </c>
      <c r="D1124" s="64" t="s">
        <v>583</v>
      </c>
      <c r="E1124" s="51" t="str">
        <f>IF(VLOOKUP(A1124,'חישוב בזב'!$H$2:$K$188,4,FALSE)=FALSE,"No","Yes")</f>
        <v>No</v>
      </c>
      <c r="F1124" s="65" t="s">
        <v>2165</v>
      </c>
      <c r="G1124" s="66" t="s">
        <v>2166</v>
      </c>
      <c r="H1124" s="67">
        <v>838</v>
      </c>
      <c r="I1124" s="68">
        <v>838</v>
      </c>
      <c r="J1124" s="69">
        <v>0.49522673031026254</v>
      </c>
      <c r="K1124" s="70">
        <v>415</v>
      </c>
      <c r="L1124" s="71">
        <v>0.49522673031026254</v>
      </c>
      <c r="M1124" s="72">
        <v>415</v>
      </c>
    </row>
    <row r="1125" spans="1:13" ht="15" hidden="1" thickTop="1" thickBot="1" x14ac:dyDescent="0.35">
      <c r="A1125" s="61">
        <v>1268</v>
      </c>
      <c r="B1125" s="62" t="s">
        <v>2167</v>
      </c>
      <c r="C1125" s="63">
        <v>5737</v>
      </c>
      <c r="D1125" s="64" t="s">
        <v>583</v>
      </c>
      <c r="E1125" s="51" t="str">
        <f>IF(VLOOKUP(A1125,'חישוב בזב'!$H$2:$K$188,4,FALSE)=FALSE,"No","Yes")</f>
        <v>No</v>
      </c>
      <c r="F1125" s="65" t="s">
        <v>2168</v>
      </c>
      <c r="G1125" s="66" t="s">
        <v>2169</v>
      </c>
      <c r="H1125" s="67">
        <v>3496</v>
      </c>
      <c r="I1125" s="68">
        <v>3496</v>
      </c>
      <c r="J1125" s="69">
        <v>0.36012585812356979</v>
      </c>
      <c r="K1125" s="70">
        <v>1259</v>
      </c>
      <c r="L1125" s="71">
        <v>0.36012585812356979</v>
      </c>
      <c r="M1125" s="72">
        <v>1259</v>
      </c>
    </row>
    <row r="1126" spans="1:13" ht="15" hidden="1" thickTop="1" thickBot="1" x14ac:dyDescent="0.35">
      <c r="A1126" s="61">
        <v>1268</v>
      </c>
      <c r="B1126" s="62" t="s">
        <v>2167</v>
      </c>
      <c r="C1126" s="63">
        <v>5737</v>
      </c>
      <c r="D1126" s="64" t="s">
        <v>2170</v>
      </c>
      <c r="E1126" s="51" t="str">
        <f>IF(VLOOKUP(A1126,'חישוב בזב'!$H$2:$K$188,4,FALSE)=FALSE,"No","Yes")</f>
        <v>No</v>
      </c>
      <c r="F1126" s="65" t="s">
        <v>2171</v>
      </c>
      <c r="G1126" s="66" t="s">
        <v>2172</v>
      </c>
      <c r="H1126" s="67">
        <v>3496</v>
      </c>
      <c r="I1126" s="68">
        <v>3496</v>
      </c>
      <c r="J1126" s="69">
        <v>0.17391304347826086</v>
      </c>
      <c r="K1126" s="70">
        <v>608</v>
      </c>
      <c r="L1126" s="71">
        <v>0.17391304347826086</v>
      </c>
      <c r="M1126" s="72">
        <v>608</v>
      </c>
    </row>
    <row r="1127" spans="1:13" ht="15" hidden="1" thickTop="1" thickBot="1" x14ac:dyDescent="0.35">
      <c r="A1127" s="61">
        <v>1268</v>
      </c>
      <c r="B1127" s="62" t="s">
        <v>2167</v>
      </c>
      <c r="C1127" s="63">
        <v>5737</v>
      </c>
      <c r="D1127" s="64" t="s">
        <v>817</v>
      </c>
      <c r="E1127" s="51" t="str">
        <f>IF(VLOOKUP(A1127,'חישוב בזב'!$H$2:$K$188,4,FALSE)=FALSE,"No","Yes")</f>
        <v>No</v>
      </c>
      <c r="F1127" s="65" t="s">
        <v>2173</v>
      </c>
      <c r="G1127" s="66"/>
      <c r="H1127" s="67">
        <v>3496</v>
      </c>
      <c r="I1127" s="68">
        <v>3496</v>
      </c>
      <c r="J1127" s="69">
        <v>0.17391304347826086</v>
      </c>
      <c r="K1127" s="70">
        <v>608</v>
      </c>
      <c r="L1127" s="71">
        <v>0.17391304347826086</v>
      </c>
      <c r="M1127" s="72">
        <v>608</v>
      </c>
    </row>
    <row r="1128" spans="1:13" ht="15" hidden="1" thickTop="1" thickBot="1" x14ac:dyDescent="0.35">
      <c r="A1128" s="61">
        <v>1268</v>
      </c>
      <c r="B1128" s="62" t="s">
        <v>2167</v>
      </c>
      <c r="C1128" s="63">
        <v>5737</v>
      </c>
      <c r="D1128" s="64" t="s">
        <v>544</v>
      </c>
      <c r="E1128" s="51" t="str">
        <f>IF(VLOOKUP(A1128,'חישוב בזב'!$H$2:$K$188,4,FALSE)=FALSE,"No","Yes")</f>
        <v>No</v>
      </c>
      <c r="F1128" s="65" t="s">
        <v>2174</v>
      </c>
      <c r="G1128" s="66" t="s">
        <v>2175</v>
      </c>
      <c r="H1128" s="67">
        <v>3496</v>
      </c>
      <c r="I1128" s="68">
        <v>3496</v>
      </c>
      <c r="J1128" s="69">
        <v>0.12929061784897025</v>
      </c>
      <c r="K1128" s="70">
        <v>452</v>
      </c>
      <c r="L1128" s="71">
        <v>0.12929061784897025</v>
      </c>
      <c r="M1128" s="72">
        <v>452</v>
      </c>
    </row>
    <row r="1129" spans="1:13" ht="15" hidden="1" thickTop="1" thickBot="1" x14ac:dyDescent="0.35">
      <c r="A1129" s="61">
        <v>1268</v>
      </c>
      <c r="B1129" s="62" t="s">
        <v>2167</v>
      </c>
      <c r="C1129" s="63">
        <v>5737</v>
      </c>
      <c r="D1129" s="64" t="s">
        <v>567</v>
      </c>
      <c r="E1129" s="51" t="str">
        <f>IF(VLOOKUP(A1129,'חישוב בזב'!$H$2:$K$188,4,FALSE)=FALSE,"No","Yes")</f>
        <v>No</v>
      </c>
      <c r="F1129" s="65" t="s">
        <v>2176</v>
      </c>
      <c r="G1129" s="66" t="s">
        <v>2177</v>
      </c>
      <c r="H1129" s="67">
        <v>3496</v>
      </c>
      <c r="I1129" s="68">
        <v>3496</v>
      </c>
      <c r="J1129" s="69">
        <v>0.10726544622425629</v>
      </c>
      <c r="K1129" s="70">
        <v>375</v>
      </c>
      <c r="L1129" s="71">
        <v>0.10726544622425629</v>
      </c>
      <c r="M1129" s="72">
        <v>375</v>
      </c>
    </row>
    <row r="1130" spans="1:13" ht="15" hidden="1" thickTop="1" thickBot="1" x14ac:dyDescent="0.35">
      <c r="A1130" s="61">
        <v>1268</v>
      </c>
      <c r="B1130" s="62" t="s">
        <v>2167</v>
      </c>
      <c r="C1130" s="63">
        <v>5737</v>
      </c>
      <c r="D1130" s="64" t="s">
        <v>2178</v>
      </c>
      <c r="E1130" s="51" t="str">
        <f>IF(VLOOKUP(A1130,'חישוב בזב'!$H$2:$K$188,4,FALSE)=FALSE,"No","Yes")</f>
        <v>No</v>
      </c>
      <c r="F1130" s="65" t="s">
        <v>2179</v>
      </c>
      <c r="G1130" s="66"/>
      <c r="H1130" s="67">
        <v>3496</v>
      </c>
      <c r="I1130" s="68">
        <v>3496</v>
      </c>
      <c r="J1130" s="69">
        <v>5.5491990846681924E-2</v>
      </c>
      <c r="K1130" s="70">
        <v>194</v>
      </c>
      <c r="L1130" s="71">
        <v>5.5491990846681924E-2</v>
      </c>
      <c r="M1130" s="72">
        <v>194</v>
      </c>
    </row>
    <row r="1131" spans="1:13" ht="15" hidden="1" thickTop="1" thickBot="1" x14ac:dyDescent="0.35">
      <c r="A1131" s="61">
        <v>518</v>
      </c>
      <c r="B1131" s="62" t="s">
        <v>2180</v>
      </c>
      <c r="C1131" s="63">
        <v>2366</v>
      </c>
      <c r="D1131" s="64" t="s">
        <v>1032</v>
      </c>
      <c r="E1131" s="51" t="str">
        <f>IF(VLOOKUP(A1131,'חישוב בזב'!$H$2:$K$188,4,FALSE)=FALSE,"No","Yes")</f>
        <v>No</v>
      </c>
      <c r="F1131" s="65" t="s">
        <v>2181</v>
      </c>
      <c r="G1131" s="66"/>
      <c r="H1131" s="67">
        <v>1959</v>
      </c>
      <c r="I1131" s="68">
        <v>1959</v>
      </c>
      <c r="J1131" s="69">
        <v>0.13884635017866259</v>
      </c>
      <c r="K1131" s="70">
        <v>272</v>
      </c>
      <c r="L1131" s="71">
        <v>0.13884635017866259</v>
      </c>
      <c r="M1131" s="72">
        <v>272</v>
      </c>
    </row>
    <row r="1132" spans="1:13" ht="15" hidden="1" thickTop="1" thickBot="1" x14ac:dyDescent="0.35">
      <c r="A1132" s="61">
        <v>518</v>
      </c>
      <c r="B1132" s="62" t="s">
        <v>2180</v>
      </c>
      <c r="C1132" s="63">
        <v>2366</v>
      </c>
      <c r="D1132" s="64" t="s">
        <v>498</v>
      </c>
      <c r="E1132" s="51" t="str">
        <f>IF(VLOOKUP(A1132,'חישוב בזב'!$H$2:$K$188,4,FALSE)=FALSE,"No","Yes")</f>
        <v>No</v>
      </c>
      <c r="F1132" s="65" t="s">
        <v>1073</v>
      </c>
      <c r="G1132" s="66"/>
      <c r="H1132" s="67">
        <v>1959</v>
      </c>
      <c r="I1132" s="68">
        <v>1959</v>
      </c>
      <c r="J1132" s="69">
        <v>0.13527309851965288</v>
      </c>
      <c r="K1132" s="70">
        <v>265</v>
      </c>
      <c r="L1132" s="71">
        <v>0.13527309851965288</v>
      </c>
      <c r="M1132" s="72">
        <v>265</v>
      </c>
    </row>
    <row r="1133" spans="1:13" ht="15" hidden="1" thickTop="1" thickBot="1" x14ac:dyDescent="0.35">
      <c r="A1133" s="61">
        <v>518</v>
      </c>
      <c r="B1133" s="62" t="s">
        <v>2180</v>
      </c>
      <c r="C1133" s="63">
        <v>2366</v>
      </c>
      <c r="D1133" s="64" t="s">
        <v>1663</v>
      </c>
      <c r="E1133" s="51" t="str">
        <f>IF(VLOOKUP(A1133,'חישוב בזב'!$H$2:$K$188,4,FALSE)=FALSE,"No","Yes")</f>
        <v>No</v>
      </c>
      <c r="F1133" s="65" t="s">
        <v>2182</v>
      </c>
      <c r="G1133" s="66"/>
      <c r="H1133" s="67">
        <v>1959</v>
      </c>
      <c r="I1133" s="68">
        <v>1959</v>
      </c>
      <c r="J1133" s="69">
        <v>0.11689637570188872</v>
      </c>
      <c r="K1133" s="70">
        <v>229</v>
      </c>
      <c r="L1133" s="71">
        <v>0.11689637570188872</v>
      </c>
      <c r="M1133" s="72">
        <v>229</v>
      </c>
    </row>
    <row r="1134" spans="1:13" ht="15" hidden="1" thickTop="1" thickBot="1" x14ac:dyDescent="0.35">
      <c r="A1134" s="61">
        <v>518</v>
      </c>
      <c r="B1134" s="62" t="s">
        <v>2180</v>
      </c>
      <c r="C1134" s="63">
        <v>2366</v>
      </c>
      <c r="D1134" s="64" t="s">
        <v>562</v>
      </c>
      <c r="E1134" s="51" t="str">
        <f>IF(VLOOKUP(A1134,'חישוב בזב'!$H$2:$K$188,4,FALSE)=FALSE,"No","Yes")</f>
        <v>No</v>
      </c>
      <c r="F1134" s="65" t="s">
        <v>1106</v>
      </c>
      <c r="G1134" s="66"/>
      <c r="H1134" s="67">
        <v>1959</v>
      </c>
      <c r="I1134" s="68">
        <v>1959</v>
      </c>
      <c r="J1134" s="69">
        <v>0.11332312404287902</v>
      </c>
      <c r="K1134" s="70">
        <v>222</v>
      </c>
      <c r="L1134" s="71">
        <v>0.11332312404287902</v>
      </c>
      <c r="M1134" s="72">
        <v>222</v>
      </c>
    </row>
    <row r="1135" spans="1:13" ht="15" hidden="1" thickTop="1" thickBot="1" x14ac:dyDescent="0.35">
      <c r="A1135" s="61">
        <v>518</v>
      </c>
      <c r="B1135" s="62" t="s">
        <v>2180</v>
      </c>
      <c r="C1135" s="63">
        <v>2366</v>
      </c>
      <c r="D1135" s="64" t="s">
        <v>1961</v>
      </c>
      <c r="E1135" s="51" t="str">
        <f>IF(VLOOKUP(A1135,'חישוב בזב'!$H$2:$K$188,4,FALSE)=FALSE,"No","Yes")</f>
        <v>No</v>
      </c>
      <c r="F1135" s="65" t="s">
        <v>636</v>
      </c>
      <c r="G1135" s="66"/>
      <c r="H1135" s="67">
        <v>1959</v>
      </c>
      <c r="I1135" s="68">
        <v>1959</v>
      </c>
      <c r="J1135" s="69">
        <v>0.10107197549770292</v>
      </c>
      <c r="K1135" s="70">
        <v>198</v>
      </c>
      <c r="L1135" s="71">
        <v>0.10107197549770292</v>
      </c>
      <c r="M1135" s="72">
        <v>198</v>
      </c>
    </row>
    <row r="1136" spans="1:13" ht="15" hidden="1" thickTop="1" thickBot="1" x14ac:dyDescent="0.35">
      <c r="A1136" s="61">
        <v>518</v>
      </c>
      <c r="B1136" s="62" t="s">
        <v>2180</v>
      </c>
      <c r="C1136" s="63">
        <v>2366</v>
      </c>
      <c r="D1136" s="64" t="s">
        <v>506</v>
      </c>
      <c r="E1136" s="51" t="str">
        <f>IF(VLOOKUP(A1136,'חישוב בזב'!$H$2:$K$188,4,FALSE)=FALSE,"No","Yes")</f>
        <v>No</v>
      </c>
      <c r="F1136" s="65" t="s">
        <v>2183</v>
      </c>
      <c r="G1136" s="66"/>
      <c r="H1136" s="67">
        <v>1959</v>
      </c>
      <c r="I1136" s="68">
        <v>1959</v>
      </c>
      <c r="J1136" s="69">
        <v>9.6988259315977543E-2</v>
      </c>
      <c r="K1136" s="70">
        <v>190</v>
      </c>
      <c r="L1136" s="71">
        <v>9.6988259315977543E-2</v>
      </c>
      <c r="M1136" s="72">
        <v>190</v>
      </c>
    </row>
    <row r="1137" spans="1:13" ht="15" hidden="1" thickTop="1" thickBot="1" x14ac:dyDescent="0.35">
      <c r="A1137" s="61">
        <v>518</v>
      </c>
      <c r="B1137" s="62" t="s">
        <v>2180</v>
      </c>
      <c r="C1137" s="63">
        <v>2366</v>
      </c>
      <c r="D1137" s="64" t="s">
        <v>501</v>
      </c>
      <c r="E1137" s="51" t="str">
        <f>IF(VLOOKUP(A1137,'חישוב בזב'!$H$2:$K$188,4,FALSE)=FALSE,"No","Yes")</f>
        <v>No</v>
      </c>
      <c r="F1137" s="65" t="s">
        <v>2184</v>
      </c>
      <c r="G1137" s="66"/>
      <c r="H1137" s="67">
        <v>1959</v>
      </c>
      <c r="I1137" s="68">
        <v>1959</v>
      </c>
      <c r="J1137" s="69">
        <v>9.2904543134252171E-2</v>
      </c>
      <c r="K1137" s="70">
        <v>182</v>
      </c>
      <c r="L1137" s="71">
        <v>9.2904543134252171E-2</v>
      </c>
      <c r="M1137" s="72">
        <v>182</v>
      </c>
    </row>
    <row r="1138" spans="1:13" ht="15" hidden="1" thickTop="1" thickBot="1" x14ac:dyDescent="0.35">
      <c r="A1138" s="61">
        <v>518</v>
      </c>
      <c r="B1138" s="62" t="s">
        <v>2180</v>
      </c>
      <c r="C1138" s="63">
        <v>2366</v>
      </c>
      <c r="D1138" s="64" t="s">
        <v>516</v>
      </c>
      <c r="E1138" s="51" t="str">
        <f>IF(VLOOKUP(A1138,'חישוב בזב'!$H$2:$K$188,4,FALSE)=FALSE,"No","Yes")</f>
        <v>No</v>
      </c>
      <c r="F1138" s="65" t="s">
        <v>2185</v>
      </c>
      <c r="G1138" s="66"/>
      <c r="H1138" s="67">
        <v>1959</v>
      </c>
      <c r="I1138" s="68">
        <v>1959</v>
      </c>
      <c r="J1138" s="69">
        <v>8.2695252679938741E-2</v>
      </c>
      <c r="K1138" s="70">
        <v>162</v>
      </c>
      <c r="L1138" s="71">
        <v>8.2695252679938741E-2</v>
      </c>
      <c r="M1138" s="72">
        <v>162</v>
      </c>
    </row>
    <row r="1139" spans="1:13" ht="15" hidden="1" thickTop="1" thickBot="1" x14ac:dyDescent="0.35">
      <c r="A1139" s="61">
        <v>518</v>
      </c>
      <c r="B1139" s="62" t="s">
        <v>2180</v>
      </c>
      <c r="C1139" s="63">
        <v>2366</v>
      </c>
      <c r="D1139" s="64" t="s">
        <v>522</v>
      </c>
      <c r="E1139" s="51" t="str">
        <f>IF(VLOOKUP(A1139,'חישוב בזב'!$H$2:$K$188,4,FALSE)=FALSE,"No","Yes")</f>
        <v>No</v>
      </c>
      <c r="F1139" s="65" t="s">
        <v>2186</v>
      </c>
      <c r="G1139" s="66"/>
      <c r="H1139" s="67">
        <v>1959</v>
      </c>
      <c r="I1139" s="68">
        <v>1959</v>
      </c>
      <c r="J1139" s="69">
        <v>8.2184788157223077E-2</v>
      </c>
      <c r="K1139" s="70">
        <v>161</v>
      </c>
      <c r="L1139" s="71">
        <v>8.2184788157223077E-2</v>
      </c>
      <c r="M1139" s="72">
        <v>161</v>
      </c>
    </row>
    <row r="1140" spans="1:13" ht="15" hidden="1" thickTop="1" thickBot="1" x14ac:dyDescent="0.35">
      <c r="A1140" s="61">
        <v>518</v>
      </c>
      <c r="B1140" s="62" t="s">
        <v>2180</v>
      </c>
      <c r="C1140" s="63">
        <v>2366</v>
      </c>
      <c r="D1140" s="64" t="s">
        <v>585</v>
      </c>
      <c r="E1140" s="51" t="str">
        <f>IF(VLOOKUP(A1140,'חישוב בזב'!$H$2:$K$188,4,FALSE)=FALSE,"No","Yes")</f>
        <v>No</v>
      </c>
      <c r="F1140" s="65" t="s">
        <v>2187</v>
      </c>
      <c r="G1140" s="66" t="s">
        <v>2188</v>
      </c>
      <c r="H1140" s="67">
        <v>1959</v>
      </c>
      <c r="I1140" s="68">
        <v>1959</v>
      </c>
      <c r="J1140" s="69">
        <v>3.3180193976518634E-2</v>
      </c>
      <c r="K1140" s="70">
        <v>65</v>
      </c>
      <c r="L1140" s="71">
        <v>3.3180193976518634E-2</v>
      </c>
      <c r="M1140" s="72">
        <v>65</v>
      </c>
    </row>
    <row r="1141" spans="1:13" ht="15" hidden="1" thickTop="1" thickBot="1" x14ac:dyDescent="0.35">
      <c r="A1141" s="61">
        <v>518</v>
      </c>
      <c r="B1141" s="62" t="s">
        <v>2180</v>
      </c>
      <c r="C1141" s="63">
        <v>2366</v>
      </c>
      <c r="D1141" s="64" t="s">
        <v>583</v>
      </c>
      <c r="E1141" s="51" t="str">
        <f>IF(VLOOKUP(A1141,'חישוב בזב'!$H$2:$K$188,4,FALSE)=FALSE,"No","Yes")</f>
        <v>No</v>
      </c>
      <c r="F1141" s="65" t="s">
        <v>2189</v>
      </c>
      <c r="G1141" s="66" t="s">
        <v>2190</v>
      </c>
      <c r="H1141" s="67">
        <v>1959</v>
      </c>
      <c r="I1141" s="68">
        <v>1959</v>
      </c>
      <c r="J1141" s="69">
        <v>3.0627871362940277E-3</v>
      </c>
      <c r="K1141" s="70">
        <v>6</v>
      </c>
      <c r="L1141" s="71">
        <v>3.0627871362940277E-3</v>
      </c>
      <c r="M1141" s="72">
        <v>6</v>
      </c>
    </row>
    <row r="1142" spans="1:13" ht="15" hidden="1" thickTop="1" thickBot="1" x14ac:dyDescent="0.35">
      <c r="A1142" s="61">
        <v>518</v>
      </c>
      <c r="B1142" s="62" t="s">
        <v>2180</v>
      </c>
      <c r="C1142" s="63">
        <v>2366</v>
      </c>
      <c r="D1142" s="64" t="s">
        <v>579</v>
      </c>
      <c r="E1142" s="51" t="str">
        <f>IF(VLOOKUP(A1142,'חישוב בזב'!$H$2:$K$188,4,FALSE)=FALSE,"No","Yes")</f>
        <v>No</v>
      </c>
      <c r="F1142" s="65" t="s">
        <v>2191</v>
      </c>
      <c r="G1142" s="66" t="s">
        <v>2192</v>
      </c>
      <c r="H1142" s="67">
        <v>1959</v>
      </c>
      <c r="I1142" s="68">
        <v>1959</v>
      </c>
      <c r="J1142" s="69">
        <v>1.5313935681470138E-3</v>
      </c>
      <c r="K1142" s="70">
        <v>3</v>
      </c>
      <c r="L1142" s="71">
        <v>1.5313935681470138E-3</v>
      </c>
      <c r="M1142" s="72">
        <v>3</v>
      </c>
    </row>
    <row r="1143" spans="1:13" ht="15" hidden="1" thickTop="1" thickBot="1" x14ac:dyDescent="0.35">
      <c r="A1143" s="61">
        <v>518</v>
      </c>
      <c r="B1143" s="62" t="s">
        <v>2180</v>
      </c>
      <c r="C1143" s="63">
        <v>2366</v>
      </c>
      <c r="D1143" s="64" t="s">
        <v>525</v>
      </c>
      <c r="E1143" s="51" t="str">
        <f>IF(VLOOKUP(A1143,'חישוב בזב'!$H$2:$K$188,4,FALSE)=FALSE,"No","Yes")</f>
        <v>No</v>
      </c>
      <c r="F1143" s="65" t="s">
        <v>2193</v>
      </c>
      <c r="G1143" s="66" t="s">
        <v>2194</v>
      </c>
      <c r="H1143" s="67">
        <v>1959</v>
      </c>
      <c r="I1143" s="68">
        <v>1959</v>
      </c>
      <c r="J1143" s="69">
        <v>1.0209290454313426E-3</v>
      </c>
      <c r="K1143" s="70">
        <v>2</v>
      </c>
      <c r="L1143" s="71">
        <v>1.0209290454313426E-3</v>
      </c>
      <c r="M1143" s="72">
        <v>2</v>
      </c>
    </row>
    <row r="1144" spans="1:13" ht="15" hidden="1" thickTop="1" thickBot="1" x14ac:dyDescent="0.35">
      <c r="A1144" s="61">
        <v>518</v>
      </c>
      <c r="B1144" s="62" t="s">
        <v>2180</v>
      </c>
      <c r="C1144" s="63">
        <v>2366</v>
      </c>
      <c r="D1144" s="64" t="s">
        <v>1527</v>
      </c>
      <c r="E1144" s="51" t="str">
        <f>IF(VLOOKUP(A1144,'חישוב בזב'!$H$2:$K$188,4,FALSE)=FALSE,"No","Yes")</f>
        <v>No</v>
      </c>
      <c r="F1144" s="65" t="s">
        <v>2195</v>
      </c>
      <c r="G1144" s="66" t="s">
        <v>2196</v>
      </c>
      <c r="H1144" s="67">
        <v>1959</v>
      </c>
      <c r="I1144" s="68">
        <v>1959</v>
      </c>
      <c r="J1144" s="69">
        <v>1.0209290454313426E-3</v>
      </c>
      <c r="K1144" s="70">
        <v>2</v>
      </c>
      <c r="L1144" s="71">
        <v>1.0209290454313426E-3</v>
      </c>
      <c r="M1144" s="72">
        <v>2</v>
      </c>
    </row>
    <row r="1145" spans="1:13" ht="15" hidden="1" thickTop="1" thickBot="1" x14ac:dyDescent="0.35">
      <c r="A1145" s="61">
        <v>518</v>
      </c>
      <c r="B1145" s="62" t="s">
        <v>2180</v>
      </c>
      <c r="C1145" s="63">
        <v>2366</v>
      </c>
      <c r="D1145" s="64" t="s">
        <v>533</v>
      </c>
      <c r="E1145" s="51" t="str">
        <f>IF(VLOOKUP(A1145,'חישוב בזב'!$H$2:$K$188,4,FALSE)=FALSE,"No","Yes")</f>
        <v>No</v>
      </c>
      <c r="F1145" s="65" t="s">
        <v>2197</v>
      </c>
      <c r="G1145" s="66" t="s">
        <v>2198</v>
      </c>
      <c r="H1145" s="67">
        <v>1959</v>
      </c>
      <c r="I1145" s="68">
        <v>1959</v>
      </c>
      <c r="J1145" s="69">
        <v>0</v>
      </c>
      <c r="K1145" s="70">
        <v>0</v>
      </c>
      <c r="L1145" s="71">
        <v>0</v>
      </c>
      <c r="M1145" s="72">
        <v>0</v>
      </c>
    </row>
    <row r="1146" spans="1:13" ht="15" thickTop="1" thickBot="1" x14ac:dyDescent="0.35">
      <c r="A1146" s="61">
        <v>3616</v>
      </c>
      <c r="B1146" s="62" t="s">
        <v>40</v>
      </c>
      <c r="C1146" s="63">
        <v>26860</v>
      </c>
      <c r="D1146" s="64" t="s">
        <v>730</v>
      </c>
      <c r="E1146" s="51" t="str">
        <f>IF(VLOOKUP(A1146,'חישוב בזב'!$H$2:$K$188,4,FALSE)=FALSE,"No","Yes")</f>
        <v>Yes</v>
      </c>
      <c r="F1146" s="65" t="s">
        <v>1193</v>
      </c>
      <c r="G1146" s="66" t="s">
        <v>2199</v>
      </c>
      <c r="H1146" s="67">
        <v>14599</v>
      </c>
      <c r="I1146" s="68">
        <v>14599</v>
      </c>
      <c r="J1146" s="69">
        <v>0.36564148229330778</v>
      </c>
      <c r="K1146" s="70">
        <v>5338</v>
      </c>
      <c r="L1146" s="71">
        <v>0.36564148229330778</v>
      </c>
      <c r="M1146" s="72">
        <v>5338</v>
      </c>
    </row>
    <row r="1147" spans="1:13" ht="15" thickTop="1" thickBot="1" x14ac:dyDescent="0.35">
      <c r="A1147" s="61">
        <v>3616</v>
      </c>
      <c r="B1147" s="62" t="s">
        <v>40</v>
      </c>
      <c r="C1147" s="63">
        <v>26860</v>
      </c>
      <c r="D1147" s="64" t="s">
        <v>581</v>
      </c>
      <c r="E1147" s="51" t="str">
        <f>IF(VLOOKUP(A1147,'חישוב בזב'!$H$2:$K$188,4,FALSE)=FALSE,"No","Yes")</f>
        <v>Yes</v>
      </c>
      <c r="F1147" s="65" t="s">
        <v>2200</v>
      </c>
      <c r="G1147" s="66"/>
      <c r="H1147" s="67">
        <v>14599</v>
      </c>
      <c r="I1147" s="68">
        <v>14599</v>
      </c>
      <c r="J1147" s="69">
        <v>0.20576751832317283</v>
      </c>
      <c r="K1147" s="70">
        <v>3004</v>
      </c>
      <c r="L1147" s="71">
        <v>0.20576751832317283</v>
      </c>
      <c r="M1147" s="72">
        <v>3004</v>
      </c>
    </row>
    <row r="1148" spans="1:13" ht="15" thickTop="1" thickBot="1" x14ac:dyDescent="0.35">
      <c r="A1148" s="61">
        <v>3616</v>
      </c>
      <c r="B1148" s="62" t="s">
        <v>40</v>
      </c>
      <c r="C1148" s="63">
        <v>26860</v>
      </c>
      <c r="D1148" s="64" t="s">
        <v>548</v>
      </c>
      <c r="E1148" s="51" t="str">
        <f>IF(VLOOKUP(A1148,'חישוב בזב'!$H$2:$K$188,4,FALSE)=FALSE,"No","Yes")</f>
        <v>Yes</v>
      </c>
      <c r="F1148" s="65" t="s">
        <v>577</v>
      </c>
      <c r="G1148" s="66"/>
      <c r="H1148" s="67">
        <v>14599</v>
      </c>
      <c r="I1148" s="68">
        <v>14599</v>
      </c>
      <c r="J1148" s="69">
        <v>0.10576066853894102</v>
      </c>
      <c r="K1148" s="70">
        <v>1544</v>
      </c>
      <c r="L1148" s="71">
        <v>0.10576066853894102</v>
      </c>
      <c r="M1148" s="72">
        <v>1544</v>
      </c>
    </row>
    <row r="1149" spans="1:13" ht="15" thickTop="1" thickBot="1" x14ac:dyDescent="0.35">
      <c r="A1149" s="61">
        <v>3616</v>
      </c>
      <c r="B1149" s="62" t="s">
        <v>40</v>
      </c>
      <c r="C1149" s="63">
        <v>26860</v>
      </c>
      <c r="D1149" s="64" t="s">
        <v>1351</v>
      </c>
      <c r="E1149" s="51" t="str">
        <f>IF(VLOOKUP(A1149,'חישוב בזב'!$H$2:$K$188,4,FALSE)=FALSE,"No","Yes")</f>
        <v>Yes</v>
      </c>
      <c r="F1149" s="65" t="s">
        <v>2201</v>
      </c>
      <c r="G1149" s="66" t="s">
        <v>2202</v>
      </c>
      <c r="H1149" s="67">
        <v>14599</v>
      </c>
      <c r="I1149" s="68">
        <v>14599</v>
      </c>
      <c r="J1149" s="69">
        <v>9.8431399410918552E-2</v>
      </c>
      <c r="K1149" s="70">
        <v>1437</v>
      </c>
      <c r="L1149" s="71">
        <v>9.8431399410918552E-2</v>
      </c>
      <c r="M1149" s="72">
        <v>1437</v>
      </c>
    </row>
    <row r="1150" spans="1:13" ht="15" thickTop="1" thickBot="1" x14ac:dyDescent="0.35">
      <c r="A1150" s="61">
        <v>3616</v>
      </c>
      <c r="B1150" s="62" t="s">
        <v>40</v>
      </c>
      <c r="C1150" s="63">
        <v>26860</v>
      </c>
      <c r="D1150" s="64" t="s">
        <v>546</v>
      </c>
      <c r="E1150" s="51" t="str">
        <f>IF(VLOOKUP(A1150,'חישוב בזב'!$H$2:$K$188,4,FALSE)=FALSE,"No","Yes")</f>
        <v>Yes</v>
      </c>
      <c r="F1150" s="65" t="s">
        <v>547</v>
      </c>
      <c r="G1150" s="66"/>
      <c r="H1150" s="67">
        <v>14599</v>
      </c>
      <c r="I1150" s="68">
        <v>14599</v>
      </c>
      <c r="J1150" s="69">
        <v>9.2403589286937468E-2</v>
      </c>
      <c r="K1150" s="70">
        <v>1349</v>
      </c>
      <c r="L1150" s="71">
        <v>9.2403589286937468E-2</v>
      </c>
      <c r="M1150" s="72">
        <v>1349</v>
      </c>
    </row>
    <row r="1151" spans="1:13" ht="15" thickTop="1" thickBot="1" x14ac:dyDescent="0.35">
      <c r="A1151" s="61">
        <v>3616</v>
      </c>
      <c r="B1151" s="62" t="s">
        <v>40</v>
      </c>
      <c r="C1151" s="63">
        <v>26860</v>
      </c>
      <c r="D1151" s="64" t="s">
        <v>772</v>
      </c>
      <c r="E1151" s="51" t="str">
        <f>IF(VLOOKUP(A1151,'חישוב בזב'!$H$2:$K$188,4,FALSE)=FALSE,"No","Yes")</f>
        <v>Yes</v>
      </c>
      <c r="F1151" s="65" t="s">
        <v>2203</v>
      </c>
      <c r="G1151" s="66"/>
      <c r="H1151" s="67">
        <v>14599</v>
      </c>
      <c r="I1151" s="68">
        <v>14599</v>
      </c>
      <c r="J1151" s="69">
        <v>8.9937666963490648E-2</v>
      </c>
      <c r="K1151" s="70">
        <v>1313</v>
      </c>
      <c r="L1151" s="71">
        <v>8.9937666963490648E-2</v>
      </c>
      <c r="M1151" s="72">
        <v>1313</v>
      </c>
    </row>
    <row r="1152" spans="1:13" ht="15" thickTop="1" thickBot="1" x14ac:dyDescent="0.35">
      <c r="A1152" s="61">
        <v>3616</v>
      </c>
      <c r="B1152" s="62" t="s">
        <v>40</v>
      </c>
      <c r="C1152" s="63">
        <v>26860</v>
      </c>
      <c r="D1152" s="64" t="s">
        <v>562</v>
      </c>
      <c r="E1152" s="51" t="str">
        <f>IF(VLOOKUP(A1152,'חישוב בזב'!$H$2:$K$188,4,FALSE)=FALSE,"No","Yes")</f>
        <v>Yes</v>
      </c>
      <c r="F1152" s="65" t="s">
        <v>2204</v>
      </c>
      <c r="G1152" s="66"/>
      <c r="H1152" s="67">
        <v>14599</v>
      </c>
      <c r="I1152" s="68">
        <v>14599</v>
      </c>
      <c r="J1152" s="69">
        <v>2.5686690869237618E-2</v>
      </c>
      <c r="K1152" s="70">
        <v>375</v>
      </c>
      <c r="L1152" s="71">
        <v>2.5686690869237618E-2</v>
      </c>
      <c r="M1152" s="72">
        <v>375</v>
      </c>
    </row>
    <row r="1153" spans="1:13" ht="15" thickTop="1" thickBot="1" x14ac:dyDescent="0.35">
      <c r="A1153" s="61">
        <v>3616</v>
      </c>
      <c r="B1153" s="62" t="s">
        <v>40</v>
      </c>
      <c r="C1153" s="63">
        <v>26860</v>
      </c>
      <c r="D1153" s="64" t="s">
        <v>567</v>
      </c>
      <c r="E1153" s="51" t="str">
        <f>IF(VLOOKUP(A1153,'חישוב בזב'!$H$2:$K$188,4,FALSE)=FALSE,"No","Yes")</f>
        <v>Yes</v>
      </c>
      <c r="F1153" s="65" t="s">
        <v>2205</v>
      </c>
      <c r="G1153" s="66"/>
      <c r="H1153" s="67">
        <v>14599</v>
      </c>
      <c r="I1153" s="68">
        <v>14599</v>
      </c>
      <c r="J1153" s="69">
        <v>1.637098431399411E-2</v>
      </c>
      <c r="K1153" s="70">
        <v>239</v>
      </c>
      <c r="L1153" s="71">
        <v>1.637098431399411E-2</v>
      </c>
      <c r="M1153" s="72">
        <v>239</v>
      </c>
    </row>
    <row r="1154" spans="1:13" ht="15" hidden="1" thickTop="1" thickBot="1" x14ac:dyDescent="0.35">
      <c r="A1154" s="61">
        <v>1327</v>
      </c>
      <c r="B1154" s="62" t="s">
        <v>2206</v>
      </c>
      <c r="C1154" s="63">
        <v>8419</v>
      </c>
      <c r="D1154" s="64" t="s">
        <v>562</v>
      </c>
      <c r="E1154" s="51" t="str">
        <f>IF(VLOOKUP(A1154,'חישוב בזב'!$H$2:$K$188,4,FALSE)=FALSE,"No","Yes")</f>
        <v>No</v>
      </c>
      <c r="F1154" s="65" t="s">
        <v>2207</v>
      </c>
      <c r="G1154" s="66"/>
      <c r="H1154" s="67">
        <v>6561</v>
      </c>
      <c r="I1154" s="68">
        <v>6561</v>
      </c>
      <c r="J1154" s="69">
        <v>0.19661636945587563</v>
      </c>
      <c r="K1154" s="70">
        <v>1290</v>
      </c>
      <c r="L1154" s="71">
        <v>0.19661636945587563</v>
      </c>
      <c r="M1154" s="72">
        <v>1290</v>
      </c>
    </row>
    <row r="1155" spans="1:13" ht="15" hidden="1" thickTop="1" thickBot="1" x14ac:dyDescent="0.35">
      <c r="A1155" s="61">
        <v>1327</v>
      </c>
      <c r="B1155" s="62" t="s">
        <v>2206</v>
      </c>
      <c r="C1155" s="63">
        <v>8419</v>
      </c>
      <c r="D1155" s="64" t="s">
        <v>525</v>
      </c>
      <c r="E1155" s="51" t="str">
        <f>IF(VLOOKUP(A1155,'חישוב בזב'!$H$2:$K$188,4,FALSE)=FALSE,"No","Yes")</f>
        <v>No</v>
      </c>
      <c r="F1155" s="65" t="s">
        <v>1573</v>
      </c>
      <c r="G1155" s="66"/>
      <c r="H1155" s="67">
        <v>6561</v>
      </c>
      <c r="I1155" s="68">
        <v>6561</v>
      </c>
      <c r="J1155" s="69">
        <v>0.18274653254077122</v>
      </c>
      <c r="K1155" s="70">
        <v>1199</v>
      </c>
      <c r="L1155" s="71">
        <v>0.18274653254077122</v>
      </c>
      <c r="M1155" s="72">
        <v>1199</v>
      </c>
    </row>
    <row r="1156" spans="1:13" ht="15" hidden="1" thickTop="1" thickBot="1" x14ac:dyDescent="0.35">
      <c r="A1156" s="61">
        <v>1327</v>
      </c>
      <c r="B1156" s="62" t="s">
        <v>2206</v>
      </c>
      <c r="C1156" s="63">
        <v>8419</v>
      </c>
      <c r="D1156" s="64" t="s">
        <v>533</v>
      </c>
      <c r="E1156" s="51" t="str">
        <f>IF(VLOOKUP(A1156,'חישוב בזב'!$H$2:$K$188,4,FALSE)=FALSE,"No","Yes")</f>
        <v>No</v>
      </c>
      <c r="F1156" s="65" t="s">
        <v>1083</v>
      </c>
      <c r="G1156" s="66"/>
      <c r="H1156" s="67">
        <v>6561</v>
      </c>
      <c r="I1156" s="68">
        <v>6561</v>
      </c>
      <c r="J1156" s="69">
        <v>0.13717421124828533</v>
      </c>
      <c r="K1156" s="70">
        <v>900</v>
      </c>
      <c r="L1156" s="71">
        <v>0.13717421124828533</v>
      </c>
      <c r="M1156" s="72">
        <v>900</v>
      </c>
    </row>
    <row r="1157" spans="1:13" ht="15" hidden="1" thickTop="1" thickBot="1" x14ac:dyDescent="0.35">
      <c r="A1157" s="61">
        <v>1327</v>
      </c>
      <c r="B1157" s="62" t="s">
        <v>2206</v>
      </c>
      <c r="C1157" s="63">
        <v>8419</v>
      </c>
      <c r="D1157" s="64" t="s">
        <v>1032</v>
      </c>
      <c r="E1157" s="51" t="str">
        <f>IF(VLOOKUP(A1157,'חישוב בזב'!$H$2:$K$188,4,FALSE)=FALSE,"No","Yes")</f>
        <v>No</v>
      </c>
      <c r="F1157" s="65" t="s">
        <v>1106</v>
      </c>
      <c r="G1157" s="66"/>
      <c r="H1157" s="67">
        <v>6561</v>
      </c>
      <c r="I1157" s="68">
        <v>6561</v>
      </c>
      <c r="J1157" s="69">
        <v>0.13214449016918153</v>
      </c>
      <c r="K1157" s="70">
        <v>867</v>
      </c>
      <c r="L1157" s="71">
        <v>0.13214449016918153</v>
      </c>
      <c r="M1157" s="72">
        <v>867</v>
      </c>
    </row>
    <row r="1158" spans="1:13" ht="15" hidden="1" thickTop="1" thickBot="1" x14ac:dyDescent="0.35">
      <c r="A1158" s="61">
        <v>1327</v>
      </c>
      <c r="B1158" s="62" t="s">
        <v>2206</v>
      </c>
      <c r="C1158" s="63">
        <v>8419</v>
      </c>
      <c r="D1158" s="64" t="s">
        <v>506</v>
      </c>
      <c r="E1158" s="51" t="str">
        <f>IF(VLOOKUP(A1158,'חישוב בזב'!$H$2:$K$188,4,FALSE)=FALSE,"No","Yes")</f>
        <v>No</v>
      </c>
      <c r="F1158" s="65" t="s">
        <v>2208</v>
      </c>
      <c r="G1158" s="66" t="s">
        <v>2209</v>
      </c>
      <c r="H1158" s="67">
        <v>6561</v>
      </c>
      <c r="I1158" s="68">
        <v>6561</v>
      </c>
      <c r="J1158" s="69">
        <v>0.10653863740283494</v>
      </c>
      <c r="K1158" s="70">
        <v>699</v>
      </c>
      <c r="L1158" s="71">
        <v>0.10653863740283494</v>
      </c>
      <c r="M1158" s="72">
        <v>699</v>
      </c>
    </row>
    <row r="1159" spans="1:13" ht="15" hidden="1" thickTop="1" thickBot="1" x14ac:dyDescent="0.35">
      <c r="A1159" s="61">
        <v>1327</v>
      </c>
      <c r="B1159" s="62" t="s">
        <v>2206</v>
      </c>
      <c r="C1159" s="63">
        <v>8419</v>
      </c>
      <c r="D1159" s="64" t="s">
        <v>522</v>
      </c>
      <c r="E1159" s="51" t="str">
        <f>IF(VLOOKUP(A1159,'חישוב בזב'!$H$2:$K$188,4,FALSE)=FALSE,"No","Yes")</f>
        <v>No</v>
      </c>
      <c r="F1159" s="65" t="s">
        <v>1275</v>
      </c>
      <c r="G1159" s="66"/>
      <c r="H1159" s="67">
        <v>6561</v>
      </c>
      <c r="I1159" s="68">
        <v>6561</v>
      </c>
      <c r="J1159" s="69">
        <v>8.6114921505868011E-2</v>
      </c>
      <c r="K1159" s="70">
        <v>565</v>
      </c>
      <c r="L1159" s="71">
        <v>8.6114921505868011E-2</v>
      </c>
      <c r="M1159" s="72">
        <v>565</v>
      </c>
    </row>
    <row r="1160" spans="1:13" ht="15" hidden="1" thickTop="1" thickBot="1" x14ac:dyDescent="0.35">
      <c r="A1160" s="61">
        <v>1327</v>
      </c>
      <c r="B1160" s="62" t="s">
        <v>2206</v>
      </c>
      <c r="C1160" s="63">
        <v>8419</v>
      </c>
      <c r="D1160" s="64" t="s">
        <v>585</v>
      </c>
      <c r="E1160" s="51" t="str">
        <f>IF(VLOOKUP(A1160,'חישוב בזב'!$H$2:$K$188,4,FALSE)=FALSE,"No","Yes")</f>
        <v>No</v>
      </c>
      <c r="F1160" s="65" t="s">
        <v>2210</v>
      </c>
      <c r="G1160" s="66"/>
      <c r="H1160" s="67">
        <v>6561</v>
      </c>
      <c r="I1160" s="68">
        <v>6561</v>
      </c>
      <c r="J1160" s="69">
        <v>8.2304526748971193E-2</v>
      </c>
      <c r="K1160" s="70">
        <v>540</v>
      </c>
      <c r="L1160" s="71">
        <v>8.2304526748971193E-2</v>
      </c>
      <c r="M1160" s="72">
        <v>540</v>
      </c>
    </row>
    <row r="1161" spans="1:13" ht="15" hidden="1" thickTop="1" thickBot="1" x14ac:dyDescent="0.35">
      <c r="A1161" s="61">
        <v>1327</v>
      </c>
      <c r="B1161" s="62" t="s">
        <v>2206</v>
      </c>
      <c r="C1161" s="63">
        <v>8419</v>
      </c>
      <c r="D1161" s="64" t="s">
        <v>1666</v>
      </c>
      <c r="E1161" s="51" t="str">
        <f>IF(VLOOKUP(A1161,'חישוב בזב'!$H$2:$K$188,4,FALSE)=FALSE,"No","Yes")</f>
        <v>No</v>
      </c>
      <c r="F1161" s="65" t="s">
        <v>2211</v>
      </c>
      <c r="G1161" s="66" t="s">
        <v>2212</v>
      </c>
      <c r="H1161" s="67">
        <v>6561</v>
      </c>
      <c r="I1161" s="68">
        <v>6561</v>
      </c>
      <c r="J1161" s="69">
        <v>6.6758116140832185E-2</v>
      </c>
      <c r="K1161" s="70">
        <v>438</v>
      </c>
      <c r="L1161" s="71">
        <v>6.6758116140832185E-2</v>
      </c>
      <c r="M1161" s="72">
        <v>437.99999999999994</v>
      </c>
    </row>
    <row r="1162" spans="1:13" ht="15" hidden="1" thickTop="1" thickBot="1" x14ac:dyDescent="0.35">
      <c r="A1162" s="61">
        <v>1327</v>
      </c>
      <c r="B1162" s="62" t="s">
        <v>2206</v>
      </c>
      <c r="C1162" s="63">
        <v>8419</v>
      </c>
      <c r="D1162" s="64" t="s">
        <v>583</v>
      </c>
      <c r="E1162" s="51" t="str">
        <f>IF(VLOOKUP(A1162,'חישוב בזב'!$H$2:$K$188,4,FALSE)=FALSE,"No","Yes")</f>
        <v>No</v>
      </c>
      <c r="F1162" s="65" t="s">
        <v>1987</v>
      </c>
      <c r="G1162" s="66"/>
      <c r="H1162" s="67">
        <v>6561</v>
      </c>
      <c r="I1162" s="68">
        <v>6561</v>
      </c>
      <c r="J1162" s="69">
        <v>4.8773052888279227E-3</v>
      </c>
      <c r="K1162" s="70">
        <v>32</v>
      </c>
      <c r="L1162" s="71">
        <v>4.8773052888279227E-3</v>
      </c>
      <c r="M1162" s="72">
        <v>32</v>
      </c>
    </row>
    <row r="1163" spans="1:13" ht="15" hidden="1" thickTop="1" thickBot="1" x14ac:dyDescent="0.35">
      <c r="A1163" s="61">
        <v>1327</v>
      </c>
      <c r="B1163" s="62" t="s">
        <v>2206</v>
      </c>
      <c r="C1163" s="63">
        <v>8419</v>
      </c>
      <c r="D1163" s="64" t="s">
        <v>501</v>
      </c>
      <c r="E1163" s="51" t="str">
        <f>IF(VLOOKUP(A1163,'חישוב בזב'!$H$2:$K$188,4,FALSE)=FALSE,"No","Yes")</f>
        <v>No</v>
      </c>
      <c r="F1163" s="65" t="s">
        <v>658</v>
      </c>
      <c r="G1163" s="66" t="s">
        <v>2213</v>
      </c>
      <c r="H1163" s="67">
        <v>6561</v>
      </c>
      <c r="I1163" s="68">
        <v>6561</v>
      </c>
      <c r="J1163" s="69">
        <v>2.7434842249657062E-3</v>
      </c>
      <c r="K1163" s="70">
        <v>18</v>
      </c>
      <c r="L1163" s="71">
        <v>2.7434842249657062E-3</v>
      </c>
      <c r="M1163" s="72">
        <v>18</v>
      </c>
    </row>
    <row r="1164" spans="1:13" ht="15" hidden="1" thickTop="1" thickBot="1" x14ac:dyDescent="0.35">
      <c r="A1164" s="61">
        <v>1327</v>
      </c>
      <c r="B1164" s="62" t="s">
        <v>2206</v>
      </c>
      <c r="C1164" s="63">
        <v>8419</v>
      </c>
      <c r="D1164" s="64" t="s">
        <v>530</v>
      </c>
      <c r="E1164" s="51" t="str">
        <f>IF(VLOOKUP(A1164,'חישוב בזב'!$H$2:$K$188,4,FALSE)=FALSE,"No","Yes")</f>
        <v>No</v>
      </c>
      <c r="F1164" s="65" t="s">
        <v>2214</v>
      </c>
      <c r="G1164" s="66" t="s">
        <v>2215</v>
      </c>
      <c r="H1164" s="67">
        <v>6561</v>
      </c>
      <c r="I1164" s="68">
        <v>6561</v>
      </c>
      <c r="J1164" s="69">
        <v>1.9814052735863436E-3</v>
      </c>
      <c r="K1164" s="70">
        <v>13</v>
      </c>
      <c r="L1164" s="71">
        <v>1.9814052735863436E-3</v>
      </c>
      <c r="M1164" s="72">
        <v>13</v>
      </c>
    </row>
    <row r="1165" spans="1:13" ht="15" thickTop="1" thickBot="1" x14ac:dyDescent="0.35">
      <c r="A1165" s="61">
        <v>1063</v>
      </c>
      <c r="B1165" s="62" t="s">
        <v>41</v>
      </c>
      <c r="C1165" s="63">
        <v>17930</v>
      </c>
      <c r="D1165" s="64" t="s">
        <v>2216</v>
      </c>
      <c r="E1165" s="51" t="str">
        <f>IF(VLOOKUP(A1165,'חישוב בזב'!$H$2:$K$188,4,FALSE)=FALSE,"No","Yes")</f>
        <v>Yes</v>
      </c>
      <c r="F1165" s="65" t="s">
        <v>2217</v>
      </c>
      <c r="G1165" s="66" t="s">
        <v>2218</v>
      </c>
      <c r="H1165" s="67">
        <v>10863</v>
      </c>
      <c r="I1165" s="68">
        <v>10863</v>
      </c>
      <c r="J1165" s="69">
        <v>0.27865230599281965</v>
      </c>
      <c r="K1165" s="70">
        <v>3027</v>
      </c>
      <c r="L1165" s="71">
        <v>0.27865230599281965</v>
      </c>
      <c r="M1165" s="72">
        <v>3027</v>
      </c>
    </row>
    <row r="1166" spans="1:13" ht="15" thickTop="1" thickBot="1" x14ac:dyDescent="0.35">
      <c r="A1166" s="61">
        <v>1063</v>
      </c>
      <c r="B1166" s="62" t="s">
        <v>41</v>
      </c>
      <c r="C1166" s="63">
        <v>17930</v>
      </c>
      <c r="D1166" s="64" t="s">
        <v>581</v>
      </c>
      <c r="E1166" s="51" t="str">
        <f>IF(VLOOKUP(A1166,'חישוב בזב'!$H$2:$K$188,4,FALSE)=FALSE,"No","Yes")</f>
        <v>Yes</v>
      </c>
      <c r="F1166" s="65" t="s">
        <v>2219</v>
      </c>
      <c r="G1166" s="66" t="s">
        <v>2220</v>
      </c>
      <c r="H1166" s="67">
        <v>10863</v>
      </c>
      <c r="I1166" s="68">
        <v>10863</v>
      </c>
      <c r="J1166" s="69">
        <v>0.15925619073920649</v>
      </c>
      <c r="K1166" s="70">
        <v>1730</v>
      </c>
      <c r="L1166" s="71">
        <v>0.15925619073920649</v>
      </c>
      <c r="M1166" s="72">
        <v>1730.0000000000002</v>
      </c>
    </row>
    <row r="1167" spans="1:13" ht="15" thickTop="1" thickBot="1" x14ac:dyDescent="0.35">
      <c r="A1167" s="61">
        <v>1063</v>
      </c>
      <c r="B1167" s="62" t="s">
        <v>41</v>
      </c>
      <c r="C1167" s="63">
        <v>17930</v>
      </c>
      <c r="D1167" s="64" t="s">
        <v>679</v>
      </c>
      <c r="E1167" s="51" t="str">
        <f>IF(VLOOKUP(A1167,'חישוב בזב'!$H$2:$K$188,4,FALSE)=FALSE,"No","Yes")</f>
        <v>Yes</v>
      </c>
      <c r="F1167" s="65" t="s">
        <v>1110</v>
      </c>
      <c r="G1167" s="66"/>
      <c r="H1167" s="67">
        <v>10863</v>
      </c>
      <c r="I1167" s="68">
        <v>10863</v>
      </c>
      <c r="J1167" s="69">
        <v>8.2205652213937219E-2</v>
      </c>
      <c r="K1167" s="70">
        <v>893</v>
      </c>
      <c r="L1167" s="71">
        <v>8.2205652213937219E-2</v>
      </c>
      <c r="M1167" s="72">
        <v>893</v>
      </c>
    </row>
    <row r="1168" spans="1:13" ht="15" thickTop="1" thickBot="1" x14ac:dyDescent="0.35">
      <c r="A1168" s="61">
        <v>1063</v>
      </c>
      <c r="B1168" s="62" t="s">
        <v>41</v>
      </c>
      <c r="C1168" s="63">
        <v>17930</v>
      </c>
      <c r="D1168" s="64" t="s">
        <v>572</v>
      </c>
      <c r="E1168" s="51" t="str">
        <f>IF(VLOOKUP(A1168,'חישוב בזב'!$H$2:$K$188,4,FALSE)=FALSE,"No","Yes")</f>
        <v>Yes</v>
      </c>
      <c r="F1168" s="65" t="s">
        <v>2221</v>
      </c>
      <c r="G1168" s="66"/>
      <c r="H1168" s="67">
        <v>10863</v>
      </c>
      <c r="I1168" s="68">
        <v>10863</v>
      </c>
      <c r="J1168" s="69">
        <v>7.6590260517352488E-2</v>
      </c>
      <c r="K1168" s="70">
        <v>832</v>
      </c>
      <c r="L1168" s="71">
        <v>7.6590260517352488E-2</v>
      </c>
      <c r="M1168" s="72">
        <v>832.00000000000011</v>
      </c>
    </row>
    <row r="1169" spans="1:13" ht="15" thickTop="1" thickBot="1" x14ac:dyDescent="0.35">
      <c r="A1169" s="61">
        <v>1063</v>
      </c>
      <c r="B1169" s="62" t="s">
        <v>41</v>
      </c>
      <c r="C1169" s="63">
        <v>17930</v>
      </c>
      <c r="D1169" s="64" t="s">
        <v>583</v>
      </c>
      <c r="E1169" s="51" t="str">
        <f>IF(VLOOKUP(A1169,'חישוב בזב'!$H$2:$K$188,4,FALSE)=FALSE,"No","Yes")</f>
        <v>Yes</v>
      </c>
      <c r="F1169" s="65" t="s">
        <v>2222</v>
      </c>
      <c r="G1169" s="66"/>
      <c r="H1169" s="67">
        <v>10863</v>
      </c>
      <c r="I1169" s="68">
        <v>10863</v>
      </c>
      <c r="J1169" s="69">
        <v>7.1987480438184662E-2</v>
      </c>
      <c r="K1169" s="70">
        <v>782</v>
      </c>
      <c r="L1169" s="71">
        <v>7.1987480438184662E-2</v>
      </c>
      <c r="M1169" s="72">
        <v>782</v>
      </c>
    </row>
    <row r="1170" spans="1:13" ht="15" thickTop="1" thickBot="1" x14ac:dyDescent="0.35">
      <c r="A1170" s="61">
        <v>1063</v>
      </c>
      <c r="B1170" s="62" t="s">
        <v>41</v>
      </c>
      <c r="C1170" s="63">
        <v>17930</v>
      </c>
      <c r="D1170" s="64" t="s">
        <v>546</v>
      </c>
      <c r="E1170" s="51" t="str">
        <f>IF(VLOOKUP(A1170,'חישוב בזב'!$H$2:$K$188,4,FALSE)=FALSE,"No","Yes")</f>
        <v>Yes</v>
      </c>
      <c r="F1170" s="65" t="s">
        <v>2223</v>
      </c>
      <c r="G1170" s="66"/>
      <c r="H1170" s="67">
        <v>10863</v>
      </c>
      <c r="I1170" s="68">
        <v>10863</v>
      </c>
      <c r="J1170" s="69">
        <v>6.7844978366933623E-2</v>
      </c>
      <c r="K1170" s="70">
        <v>737</v>
      </c>
      <c r="L1170" s="71">
        <v>6.7844978366933623E-2</v>
      </c>
      <c r="M1170" s="72">
        <v>736.99999999999989</v>
      </c>
    </row>
    <row r="1171" spans="1:13" ht="15" thickTop="1" thickBot="1" x14ac:dyDescent="0.35">
      <c r="A1171" s="61">
        <v>1063</v>
      </c>
      <c r="B1171" s="62" t="s">
        <v>41</v>
      </c>
      <c r="C1171" s="63">
        <v>17930</v>
      </c>
      <c r="D1171" s="64" t="s">
        <v>548</v>
      </c>
      <c r="E1171" s="51" t="str">
        <f>IF(VLOOKUP(A1171,'חישוב בזב'!$H$2:$K$188,4,FALSE)=FALSE,"No","Yes")</f>
        <v>Yes</v>
      </c>
      <c r="F1171" s="65" t="s">
        <v>577</v>
      </c>
      <c r="G1171" s="66"/>
      <c r="H1171" s="67">
        <v>10863</v>
      </c>
      <c r="I1171" s="68">
        <v>10863</v>
      </c>
      <c r="J1171" s="69">
        <v>5.5693638957930593E-2</v>
      </c>
      <c r="K1171" s="70">
        <v>605</v>
      </c>
      <c r="L1171" s="71">
        <v>5.5693638957930593E-2</v>
      </c>
      <c r="M1171" s="72">
        <v>605</v>
      </c>
    </row>
    <row r="1172" spans="1:13" ht="15" thickTop="1" thickBot="1" x14ac:dyDescent="0.35">
      <c r="A1172" s="61">
        <v>1063</v>
      </c>
      <c r="B1172" s="62" t="s">
        <v>41</v>
      </c>
      <c r="C1172" s="63">
        <v>17930</v>
      </c>
      <c r="D1172" s="64" t="s">
        <v>503</v>
      </c>
      <c r="E1172" s="51" t="str">
        <f>IF(VLOOKUP(A1172,'חישוב בזב'!$H$2:$K$188,4,FALSE)=FALSE,"No","Yes")</f>
        <v>Yes</v>
      </c>
      <c r="F1172" s="65" t="s">
        <v>656</v>
      </c>
      <c r="G1172" s="66"/>
      <c r="H1172" s="67">
        <v>10863</v>
      </c>
      <c r="I1172" s="68">
        <v>10863</v>
      </c>
      <c r="J1172" s="69">
        <v>5.0262358464512567E-2</v>
      </c>
      <c r="K1172" s="70">
        <v>546</v>
      </c>
      <c r="L1172" s="71">
        <v>5.0262358464512567E-2</v>
      </c>
      <c r="M1172" s="72">
        <v>546</v>
      </c>
    </row>
    <row r="1173" spans="1:13" ht="15" thickTop="1" thickBot="1" x14ac:dyDescent="0.35">
      <c r="A1173" s="61">
        <v>1063</v>
      </c>
      <c r="B1173" s="62" t="s">
        <v>41</v>
      </c>
      <c r="C1173" s="63">
        <v>17930</v>
      </c>
      <c r="D1173" s="64" t="s">
        <v>525</v>
      </c>
      <c r="E1173" s="51" t="str">
        <f>IF(VLOOKUP(A1173,'חישוב בזב'!$H$2:$K$188,4,FALSE)=FALSE,"No","Yes")</f>
        <v>Yes</v>
      </c>
      <c r="F1173" s="65" t="s">
        <v>2224</v>
      </c>
      <c r="G1173" s="66"/>
      <c r="H1173" s="67">
        <v>10863</v>
      </c>
      <c r="I1173" s="68">
        <v>10863</v>
      </c>
      <c r="J1173" s="69">
        <v>4.6856301205928381E-2</v>
      </c>
      <c r="K1173" s="70">
        <v>509</v>
      </c>
      <c r="L1173" s="71">
        <v>4.6856301205928381E-2</v>
      </c>
      <c r="M1173" s="72">
        <v>509</v>
      </c>
    </row>
    <row r="1174" spans="1:13" ht="15" thickTop="1" thickBot="1" x14ac:dyDescent="0.35">
      <c r="A1174" s="61">
        <v>1063</v>
      </c>
      <c r="B1174" s="62" t="s">
        <v>41</v>
      </c>
      <c r="C1174" s="63">
        <v>17930</v>
      </c>
      <c r="D1174" s="64" t="s">
        <v>611</v>
      </c>
      <c r="E1174" s="51" t="str">
        <f>IF(VLOOKUP(A1174,'חישוב בזב'!$H$2:$K$188,4,FALSE)=FALSE,"No","Yes")</f>
        <v>Yes</v>
      </c>
      <c r="F1174" s="65" t="s">
        <v>2225</v>
      </c>
      <c r="G1174" s="66"/>
      <c r="H1174" s="67">
        <v>10863</v>
      </c>
      <c r="I1174" s="68">
        <v>10863</v>
      </c>
      <c r="J1174" s="69">
        <v>4.2713799134677342E-2</v>
      </c>
      <c r="K1174" s="70">
        <v>464</v>
      </c>
      <c r="L1174" s="71">
        <v>4.2713799134677342E-2</v>
      </c>
      <c r="M1174" s="72">
        <v>463.99999999999994</v>
      </c>
    </row>
    <row r="1175" spans="1:13" ht="26.5" thickTop="1" thickBot="1" x14ac:dyDescent="0.35">
      <c r="A1175" s="61">
        <v>1063</v>
      </c>
      <c r="B1175" s="62" t="s">
        <v>41</v>
      </c>
      <c r="C1175" s="63">
        <v>17930</v>
      </c>
      <c r="D1175" s="64" t="s">
        <v>585</v>
      </c>
      <c r="E1175" s="51" t="str">
        <f>IF(VLOOKUP(A1175,'חישוב בזב'!$H$2:$K$188,4,FALSE)=FALSE,"No","Yes")</f>
        <v>Yes</v>
      </c>
      <c r="F1175" s="65" t="s">
        <v>2226</v>
      </c>
      <c r="G1175" s="66"/>
      <c r="H1175" s="67">
        <v>10863</v>
      </c>
      <c r="I1175" s="68">
        <v>10863</v>
      </c>
      <c r="J1175" s="69">
        <v>3.4520850593758631E-2</v>
      </c>
      <c r="K1175" s="70">
        <v>375</v>
      </c>
      <c r="L1175" s="71">
        <v>3.4520850593758631E-2</v>
      </c>
      <c r="M1175" s="72">
        <v>375</v>
      </c>
    </row>
    <row r="1176" spans="1:13" ht="15" thickTop="1" thickBot="1" x14ac:dyDescent="0.35">
      <c r="A1176" s="61">
        <v>1063</v>
      </c>
      <c r="B1176" s="62" t="s">
        <v>41</v>
      </c>
      <c r="C1176" s="63">
        <v>17930</v>
      </c>
      <c r="D1176" s="64" t="s">
        <v>2227</v>
      </c>
      <c r="E1176" s="51" t="str">
        <f>IF(VLOOKUP(A1176,'חישוב בזב'!$H$2:$K$188,4,FALSE)=FALSE,"No","Yes")</f>
        <v>Yes</v>
      </c>
      <c r="F1176" s="65" t="s">
        <v>2228</v>
      </c>
      <c r="G1176" s="66" t="s">
        <v>2229</v>
      </c>
      <c r="H1176" s="67">
        <v>10863</v>
      </c>
      <c r="I1176" s="68">
        <v>10863</v>
      </c>
      <c r="J1176" s="69">
        <v>1.7582619902421062E-2</v>
      </c>
      <c r="K1176" s="70">
        <v>191</v>
      </c>
      <c r="L1176" s="71">
        <v>1.7582619902421062E-2</v>
      </c>
      <c r="M1176" s="72">
        <v>191</v>
      </c>
    </row>
    <row r="1177" spans="1:13" ht="15" thickTop="1" thickBot="1" x14ac:dyDescent="0.35">
      <c r="A1177" s="61">
        <v>1063</v>
      </c>
      <c r="B1177" s="62" t="s">
        <v>41</v>
      </c>
      <c r="C1177" s="63">
        <v>17930</v>
      </c>
      <c r="D1177" s="64" t="s">
        <v>562</v>
      </c>
      <c r="E1177" s="51" t="str">
        <f>IF(VLOOKUP(A1177,'חישוב בזב'!$H$2:$K$188,4,FALSE)=FALSE,"No","Yes")</f>
        <v>Yes</v>
      </c>
      <c r="F1177" s="65" t="s">
        <v>2230</v>
      </c>
      <c r="G1177" s="66"/>
      <c r="H1177" s="67">
        <v>10863</v>
      </c>
      <c r="I1177" s="68">
        <v>10863</v>
      </c>
      <c r="J1177" s="69">
        <v>1.5833563472337293E-2</v>
      </c>
      <c r="K1177" s="70">
        <v>172</v>
      </c>
      <c r="L1177" s="71">
        <v>1.5833563472337293E-2</v>
      </c>
      <c r="M1177" s="72">
        <v>172</v>
      </c>
    </row>
    <row r="1178" spans="1:13" ht="15" hidden="1" thickTop="1" thickBot="1" x14ac:dyDescent="0.35">
      <c r="A1178" s="61">
        <v>99</v>
      </c>
      <c r="B1178" s="62" t="s">
        <v>2231</v>
      </c>
      <c r="C1178" s="63">
        <v>3726</v>
      </c>
      <c r="D1178" s="64" t="s">
        <v>1177</v>
      </c>
      <c r="E1178" s="51" t="str">
        <f>IF(VLOOKUP(A1178,'חישוב בזב'!$H$2:$K$188,4,FALSE)=FALSE,"No","Yes")</f>
        <v>No</v>
      </c>
      <c r="F1178" s="65" t="s">
        <v>2232</v>
      </c>
      <c r="G1178" s="66" t="s">
        <v>2233</v>
      </c>
      <c r="H1178" s="67">
        <v>2514</v>
      </c>
      <c r="I1178" s="68">
        <v>2514</v>
      </c>
      <c r="J1178" s="69">
        <v>0.29594272076372313</v>
      </c>
      <c r="K1178" s="70">
        <v>744</v>
      </c>
      <c r="L1178" s="71">
        <v>0.29594272076372313</v>
      </c>
      <c r="M1178" s="72">
        <v>744</v>
      </c>
    </row>
    <row r="1179" spans="1:13" ht="15" hidden="1" thickTop="1" thickBot="1" x14ac:dyDescent="0.35">
      <c r="A1179" s="61">
        <v>99</v>
      </c>
      <c r="B1179" s="62" t="s">
        <v>2231</v>
      </c>
      <c r="C1179" s="63">
        <v>3726</v>
      </c>
      <c r="D1179" s="64" t="s">
        <v>820</v>
      </c>
      <c r="E1179" s="51" t="str">
        <f>IF(VLOOKUP(A1179,'חישוב בזב'!$H$2:$K$188,4,FALSE)=FALSE,"No","Yes")</f>
        <v>No</v>
      </c>
      <c r="F1179" s="65" t="s">
        <v>2234</v>
      </c>
      <c r="G1179" s="66" t="s">
        <v>2235</v>
      </c>
      <c r="H1179" s="67">
        <v>2514</v>
      </c>
      <c r="I1179" s="68">
        <v>2514</v>
      </c>
      <c r="J1179" s="69">
        <v>0.2354813046937152</v>
      </c>
      <c r="K1179" s="70">
        <v>592</v>
      </c>
      <c r="L1179" s="71">
        <v>0.2354813046937152</v>
      </c>
      <c r="M1179" s="72">
        <v>592</v>
      </c>
    </row>
    <row r="1180" spans="1:13" ht="15" hidden="1" thickTop="1" thickBot="1" x14ac:dyDescent="0.35">
      <c r="A1180" s="61">
        <v>99</v>
      </c>
      <c r="B1180" s="62" t="s">
        <v>2231</v>
      </c>
      <c r="C1180" s="63">
        <v>3726</v>
      </c>
      <c r="D1180" s="64" t="s">
        <v>525</v>
      </c>
      <c r="E1180" s="51" t="str">
        <f>IF(VLOOKUP(A1180,'חישוב בזב'!$H$2:$K$188,4,FALSE)=FALSE,"No","Yes")</f>
        <v>No</v>
      </c>
      <c r="F1180" s="65" t="s">
        <v>2236</v>
      </c>
      <c r="G1180" s="66"/>
      <c r="H1180" s="67">
        <v>2514</v>
      </c>
      <c r="I1180" s="68">
        <v>2514</v>
      </c>
      <c r="J1180" s="69">
        <v>0.21280827366746222</v>
      </c>
      <c r="K1180" s="70">
        <v>535</v>
      </c>
      <c r="L1180" s="71">
        <v>0.21280827366746222</v>
      </c>
      <c r="M1180" s="72">
        <v>535</v>
      </c>
    </row>
    <row r="1181" spans="1:13" ht="15" hidden="1" thickTop="1" thickBot="1" x14ac:dyDescent="0.35">
      <c r="A1181" s="61">
        <v>99</v>
      </c>
      <c r="B1181" s="62" t="s">
        <v>2231</v>
      </c>
      <c r="C1181" s="63">
        <v>3726</v>
      </c>
      <c r="D1181" s="64" t="s">
        <v>581</v>
      </c>
      <c r="E1181" s="51" t="str">
        <f>IF(VLOOKUP(A1181,'חישוב בזב'!$H$2:$K$188,4,FALSE)=FALSE,"No","Yes")</f>
        <v>No</v>
      </c>
      <c r="F1181" s="65" t="s">
        <v>1091</v>
      </c>
      <c r="G1181" s="66"/>
      <c r="H1181" s="67">
        <v>2514</v>
      </c>
      <c r="I1181" s="68">
        <v>2514</v>
      </c>
      <c r="J1181" s="69">
        <v>0.12927605409705648</v>
      </c>
      <c r="K1181" s="70">
        <v>325</v>
      </c>
      <c r="L1181" s="71">
        <v>0.12927605409705648</v>
      </c>
      <c r="M1181" s="72">
        <v>325</v>
      </c>
    </row>
    <row r="1182" spans="1:13" ht="15" hidden="1" thickTop="1" thickBot="1" x14ac:dyDescent="0.35">
      <c r="A1182" s="61">
        <v>99</v>
      </c>
      <c r="B1182" s="62" t="s">
        <v>2231</v>
      </c>
      <c r="C1182" s="63">
        <v>3726</v>
      </c>
      <c r="D1182" s="64" t="s">
        <v>567</v>
      </c>
      <c r="E1182" s="51" t="str">
        <f>IF(VLOOKUP(A1182,'חישוב בזב'!$H$2:$K$188,4,FALSE)=FALSE,"No","Yes")</f>
        <v>No</v>
      </c>
      <c r="F1182" s="65" t="s">
        <v>620</v>
      </c>
      <c r="G1182" s="66" t="s">
        <v>2237</v>
      </c>
      <c r="H1182" s="67">
        <v>2514</v>
      </c>
      <c r="I1182" s="68">
        <v>2514</v>
      </c>
      <c r="J1182" s="69">
        <v>5.4097056483691328E-2</v>
      </c>
      <c r="K1182" s="70">
        <v>136</v>
      </c>
      <c r="L1182" s="71">
        <v>5.4097056483691328E-2</v>
      </c>
      <c r="M1182" s="72">
        <v>136</v>
      </c>
    </row>
    <row r="1183" spans="1:13" ht="15" hidden="1" thickTop="1" thickBot="1" x14ac:dyDescent="0.35">
      <c r="A1183" s="61">
        <v>99</v>
      </c>
      <c r="B1183" s="62" t="s">
        <v>2231</v>
      </c>
      <c r="C1183" s="63">
        <v>3726</v>
      </c>
      <c r="D1183" s="64" t="s">
        <v>1095</v>
      </c>
      <c r="E1183" s="51" t="str">
        <f>IF(VLOOKUP(A1183,'חישוב בזב'!$H$2:$K$188,4,FALSE)=FALSE,"No","Yes")</f>
        <v>No</v>
      </c>
      <c r="F1183" s="65" t="s">
        <v>2238</v>
      </c>
      <c r="G1183" s="66"/>
      <c r="H1183" s="67">
        <v>2514</v>
      </c>
      <c r="I1183" s="68">
        <v>2514</v>
      </c>
      <c r="J1183" s="69">
        <v>3.8583929992044554E-2</v>
      </c>
      <c r="K1183" s="70">
        <v>97</v>
      </c>
      <c r="L1183" s="71">
        <v>3.8583929992044554E-2</v>
      </c>
      <c r="M1183" s="72">
        <v>97.000000000000014</v>
      </c>
    </row>
    <row r="1184" spans="1:13" ht="15" hidden="1" thickTop="1" thickBot="1" x14ac:dyDescent="0.35">
      <c r="A1184" s="61">
        <v>99</v>
      </c>
      <c r="B1184" s="62" t="s">
        <v>2231</v>
      </c>
      <c r="C1184" s="63">
        <v>3726</v>
      </c>
      <c r="D1184" s="64" t="s">
        <v>583</v>
      </c>
      <c r="E1184" s="51" t="str">
        <f>IF(VLOOKUP(A1184,'חישוב בזב'!$H$2:$K$188,4,FALSE)=FALSE,"No","Yes")</f>
        <v>No</v>
      </c>
      <c r="F1184" s="65" t="s">
        <v>2239</v>
      </c>
      <c r="G1184" s="66"/>
      <c r="H1184" s="67">
        <v>2514</v>
      </c>
      <c r="I1184" s="68">
        <v>2514</v>
      </c>
      <c r="J1184" s="69">
        <v>3.3810660302307081E-2</v>
      </c>
      <c r="K1184" s="70">
        <v>85</v>
      </c>
      <c r="L1184" s="71">
        <v>3.3810660302307081E-2</v>
      </c>
      <c r="M1184" s="72">
        <v>85</v>
      </c>
    </row>
    <row r="1185" spans="1:13" ht="15" hidden="1" thickTop="1" thickBot="1" x14ac:dyDescent="0.35">
      <c r="A1185" s="61">
        <v>520</v>
      </c>
      <c r="B1185" s="62" t="s">
        <v>2240</v>
      </c>
      <c r="C1185" s="63">
        <v>4900</v>
      </c>
      <c r="D1185" s="64" t="s">
        <v>501</v>
      </c>
      <c r="E1185" s="51" t="str">
        <f>IF(VLOOKUP(A1185,'חישוב בזב'!$H$2:$K$188,4,FALSE)=FALSE,"No","Yes")</f>
        <v>No</v>
      </c>
      <c r="F1185" s="65" t="s">
        <v>2241</v>
      </c>
      <c r="G1185" s="66"/>
      <c r="H1185" s="67">
        <v>3759</v>
      </c>
      <c r="I1185" s="68">
        <v>3759</v>
      </c>
      <c r="J1185" s="69">
        <v>0.32561851556264965</v>
      </c>
      <c r="K1185" s="70">
        <v>1224</v>
      </c>
      <c r="L1185" s="71">
        <v>0.32561851556264965</v>
      </c>
      <c r="M1185" s="72">
        <v>1224</v>
      </c>
    </row>
    <row r="1186" spans="1:13" ht="15" hidden="1" thickTop="1" thickBot="1" x14ac:dyDescent="0.35">
      <c r="A1186" s="61">
        <v>520</v>
      </c>
      <c r="B1186" s="62" t="s">
        <v>2240</v>
      </c>
      <c r="C1186" s="63">
        <v>4900</v>
      </c>
      <c r="D1186" s="64" t="s">
        <v>583</v>
      </c>
      <c r="E1186" s="51" t="str">
        <f>IF(VLOOKUP(A1186,'חישוב בזב'!$H$2:$K$188,4,FALSE)=FALSE,"No","Yes")</f>
        <v>No</v>
      </c>
      <c r="F1186" s="65" t="s">
        <v>2242</v>
      </c>
      <c r="G1186" s="66"/>
      <c r="H1186" s="67">
        <v>3759</v>
      </c>
      <c r="I1186" s="68">
        <v>3759</v>
      </c>
      <c r="J1186" s="69">
        <v>0.17185421654695399</v>
      </c>
      <c r="K1186" s="70">
        <v>646</v>
      </c>
      <c r="L1186" s="71">
        <v>0.17185421654695399</v>
      </c>
      <c r="M1186" s="72">
        <v>646</v>
      </c>
    </row>
    <row r="1187" spans="1:13" ht="15" hidden="1" thickTop="1" thickBot="1" x14ac:dyDescent="0.35">
      <c r="A1187" s="61">
        <v>520</v>
      </c>
      <c r="B1187" s="62" t="s">
        <v>2240</v>
      </c>
      <c r="C1187" s="63">
        <v>4900</v>
      </c>
      <c r="D1187" s="64" t="s">
        <v>503</v>
      </c>
      <c r="E1187" s="51" t="str">
        <f>IF(VLOOKUP(A1187,'חישוב בזב'!$H$2:$K$188,4,FALSE)=FALSE,"No","Yes")</f>
        <v>No</v>
      </c>
      <c r="F1187" s="65" t="s">
        <v>2243</v>
      </c>
      <c r="G1187" s="66" t="s">
        <v>2244</v>
      </c>
      <c r="H1187" s="67">
        <v>3759</v>
      </c>
      <c r="I1187" s="68">
        <v>3759</v>
      </c>
      <c r="J1187" s="69">
        <v>0.15722266560255388</v>
      </c>
      <c r="K1187" s="70">
        <v>591</v>
      </c>
      <c r="L1187" s="71">
        <v>0.15722266560255388</v>
      </c>
      <c r="M1187" s="72">
        <v>591</v>
      </c>
    </row>
    <row r="1188" spans="1:13" ht="15" hidden="1" thickTop="1" thickBot="1" x14ac:dyDescent="0.35">
      <c r="A1188" s="61">
        <v>520</v>
      </c>
      <c r="B1188" s="62" t="s">
        <v>2240</v>
      </c>
      <c r="C1188" s="63">
        <v>4900</v>
      </c>
      <c r="D1188" s="64" t="s">
        <v>533</v>
      </c>
      <c r="E1188" s="51" t="str">
        <f>IF(VLOOKUP(A1188,'חישוב בזב'!$H$2:$K$188,4,FALSE)=FALSE,"No","Yes")</f>
        <v>No</v>
      </c>
      <c r="F1188" s="65" t="s">
        <v>2245</v>
      </c>
      <c r="G1188" s="66"/>
      <c r="H1188" s="67">
        <v>3759</v>
      </c>
      <c r="I1188" s="68">
        <v>3759</v>
      </c>
      <c r="J1188" s="69">
        <v>0.12955573290768821</v>
      </c>
      <c r="K1188" s="70">
        <v>487</v>
      </c>
      <c r="L1188" s="71">
        <v>0.12955573290768821</v>
      </c>
      <c r="M1188" s="72">
        <v>487</v>
      </c>
    </row>
    <row r="1189" spans="1:13" ht="15" hidden="1" thickTop="1" thickBot="1" x14ac:dyDescent="0.35">
      <c r="A1189" s="61">
        <v>520</v>
      </c>
      <c r="B1189" s="62" t="s">
        <v>2240</v>
      </c>
      <c r="C1189" s="63">
        <v>4900</v>
      </c>
      <c r="D1189" s="64" t="s">
        <v>562</v>
      </c>
      <c r="E1189" s="51" t="str">
        <f>IF(VLOOKUP(A1189,'חישוב בזב'!$H$2:$K$188,4,FALSE)=FALSE,"No","Yes")</f>
        <v>No</v>
      </c>
      <c r="F1189" s="65" t="s">
        <v>2246</v>
      </c>
      <c r="G1189" s="66"/>
      <c r="H1189" s="67">
        <v>3759</v>
      </c>
      <c r="I1189" s="68">
        <v>3759</v>
      </c>
      <c r="J1189" s="69">
        <v>0.11252992817238627</v>
      </c>
      <c r="K1189" s="70">
        <v>423</v>
      </c>
      <c r="L1189" s="71">
        <v>0.11252992817238627</v>
      </c>
      <c r="M1189" s="72">
        <v>423</v>
      </c>
    </row>
    <row r="1190" spans="1:13" ht="15" hidden="1" thickTop="1" thickBot="1" x14ac:dyDescent="0.35">
      <c r="A1190" s="61">
        <v>520</v>
      </c>
      <c r="B1190" s="62" t="s">
        <v>2240</v>
      </c>
      <c r="C1190" s="63">
        <v>4900</v>
      </c>
      <c r="D1190" s="64" t="s">
        <v>2247</v>
      </c>
      <c r="E1190" s="51" t="str">
        <f>IF(VLOOKUP(A1190,'חישוב בזב'!$H$2:$K$188,4,FALSE)=FALSE,"No","Yes")</f>
        <v>No</v>
      </c>
      <c r="F1190" s="65" t="s">
        <v>2248</v>
      </c>
      <c r="G1190" s="66"/>
      <c r="H1190" s="67">
        <v>3759</v>
      </c>
      <c r="I1190" s="68">
        <v>3759</v>
      </c>
      <c r="J1190" s="69">
        <v>0.10321894120776802</v>
      </c>
      <c r="K1190" s="70">
        <v>388</v>
      </c>
      <c r="L1190" s="71">
        <v>0.10321894120776802</v>
      </c>
      <c r="M1190" s="72">
        <v>388</v>
      </c>
    </row>
    <row r="1191" spans="1:13" ht="15" hidden="1" thickTop="1" thickBot="1" x14ac:dyDescent="0.35">
      <c r="A1191" s="61">
        <v>520</v>
      </c>
      <c r="B1191" s="62" t="s">
        <v>2240</v>
      </c>
      <c r="C1191" s="63">
        <v>4900</v>
      </c>
      <c r="D1191" s="64" t="s">
        <v>1149</v>
      </c>
      <c r="E1191" s="51" t="str">
        <f>IF(VLOOKUP(A1191,'חישוב בזב'!$H$2:$K$188,4,FALSE)=FALSE,"No","Yes")</f>
        <v>No</v>
      </c>
      <c r="F1191" s="65" t="s">
        <v>2249</v>
      </c>
      <c r="G1191" s="66" t="s">
        <v>2250</v>
      </c>
      <c r="H1191" s="67">
        <v>3759</v>
      </c>
      <c r="I1191" s="68">
        <v>3759</v>
      </c>
      <c r="J1191" s="69">
        <v>0</v>
      </c>
      <c r="K1191" s="70"/>
      <c r="L1191" s="71">
        <v>0</v>
      </c>
      <c r="M1191" s="72">
        <v>0</v>
      </c>
    </row>
    <row r="1192" spans="1:13" ht="15" hidden="1" thickTop="1" thickBot="1" x14ac:dyDescent="0.35">
      <c r="A1192" s="61">
        <v>520</v>
      </c>
      <c r="B1192" s="62" t="s">
        <v>2240</v>
      </c>
      <c r="C1192" s="63">
        <v>4900</v>
      </c>
      <c r="D1192" s="64" t="s">
        <v>554</v>
      </c>
      <c r="E1192" s="51" t="str">
        <f>IF(VLOOKUP(A1192,'חישוב בזב'!$H$2:$K$188,4,FALSE)=FALSE,"No","Yes")</f>
        <v>No</v>
      </c>
      <c r="F1192" s="65" t="s">
        <v>2251</v>
      </c>
      <c r="G1192" s="66" t="s">
        <v>2252</v>
      </c>
      <c r="H1192" s="67">
        <v>3759</v>
      </c>
      <c r="I1192" s="68">
        <v>3759</v>
      </c>
      <c r="J1192" s="69">
        <v>0</v>
      </c>
      <c r="K1192" s="70"/>
      <c r="L1192" s="71">
        <v>0</v>
      </c>
      <c r="M1192" s="72">
        <v>0</v>
      </c>
    </row>
    <row r="1193" spans="1:13" ht="15" hidden="1" thickTop="1" thickBot="1" x14ac:dyDescent="0.35">
      <c r="A1193" s="61">
        <v>520</v>
      </c>
      <c r="B1193" s="62" t="s">
        <v>2240</v>
      </c>
      <c r="C1193" s="63">
        <v>4900</v>
      </c>
      <c r="D1193" s="64" t="s">
        <v>794</v>
      </c>
      <c r="E1193" s="51" t="str">
        <f>IF(VLOOKUP(A1193,'חישוב בזב'!$H$2:$K$188,4,FALSE)=FALSE,"No","Yes")</f>
        <v>No</v>
      </c>
      <c r="F1193" s="65" t="s">
        <v>2253</v>
      </c>
      <c r="G1193" s="66" t="s">
        <v>2254</v>
      </c>
      <c r="H1193" s="67">
        <v>3759</v>
      </c>
      <c r="I1193" s="68">
        <v>3759</v>
      </c>
      <c r="J1193" s="69">
        <v>0</v>
      </c>
      <c r="K1193" s="70"/>
      <c r="L1193" s="71">
        <v>0</v>
      </c>
      <c r="M1193" s="72">
        <v>0</v>
      </c>
    </row>
    <row r="1194" spans="1:13" ht="15" hidden="1" thickTop="1" thickBot="1" x14ac:dyDescent="0.35">
      <c r="A1194" s="61">
        <v>520</v>
      </c>
      <c r="B1194" s="62" t="s">
        <v>2240</v>
      </c>
      <c r="C1194" s="63">
        <v>4900</v>
      </c>
      <c r="D1194" s="64" t="s">
        <v>525</v>
      </c>
      <c r="E1194" s="51" t="str">
        <f>IF(VLOOKUP(A1194,'חישוב בזב'!$H$2:$K$188,4,FALSE)=FALSE,"No","Yes")</f>
        <v>No</v>
      </c>
      <c r="F1194" s="65" t="s">
        <v>2255</v>
      </c>
      <c r="G1194" s="66" t="s">
        <v>2256</v>
      </c>
      <c r="H1194" s="67">
        <v>3759</v>
      </c>
      <c r="I1194" s="68">
        <v>3759</v>
      </c>
      <c r="J1194" s="69">
        <v>0</v>
      </c>
      <c r="K1194" s="70"/>
      <c r="L1194" s="71">
        <v>0</v>
      </c>
      <c r="M1194" s="72">
        <v>0</v>
      </c>
    </row>
    <row r="1195" spans="1:13" ht="15" hidden="1" thickTop="1" thickBot="1" x14ac:dyDescent="0.35">
      <c r="A1195" s="61">
        <v>520</v>
      </c>
      <c r="B1195" s="62" t="s">
        <v>2240</v>
      </c>
      <c r="C1195" s="63">
        <v>4900</v>
      </c>
      <c r="D1195" s="64" t="s">
        <v>1290</v>
      </c>
      <c r="E1195" s="51" t="str">
        <f>IF(VLOOKUP(A1195,'חישוב בזב'!$H$2:$K$188,4,FALSE)=FALSE,"No","Yes")</f>
        <v>No</v>
      </c>
      <c r="F1195" s="65" t="s">
        <v>2257</v>
      </c>
      <c r="G1195" s="66" t="s">
        <v>2258</v>
      </c>
      <c r="H1195" s="67">
        <v>3759</v>
      </c>
      <c r="I1195" s="68">
        <v>3759</v>
      </c>
      <c r="J1195" s="69">
        <v>0</v>
      </c>
      <c r="K1195" s="70"/>
      <c r="L1195" s="71">
        <v>0</v>
      </c>
      <c r="M1195" s="72">
        <v>0</v>
      </c>
    </row>
    <row r="1196" spans="1:13" ht="15" thickTop="1" thickBot="1" x14ac:dyDescent="0.35">
      <c r="A1196" s="61">
        <v>9100</v>
      </c>
      <c r="B1196" s="62" t="s">
        <v>2259</v>
      </c>
      <c r="C1196" s="63">
        <v>47328</v>
      </c>
      <c r="D1196" s="64" t="s">
        <v>567</v>
      </c>
      <c r="E1196" s="51" t="str">
        <f>IF(VLOOKUP(A1196,'חישוב בזב'!$H$2:$K$188,4,FALSE)=FALSE,"No","Yes")</f>
        <v>Yes</v>
      </c>
      <c r="F1196" s="65" t="s">
        <v>2260</v>
      </c>
      <c r="G1196" s="66" t="s">
        <v>2261</v>
      </c>
      <c r="H1196" s="67">
        <v>24446</v>
      </c>
      <c r="I1196" s="68">
        <v>24446</v>
      </c>
      <c r="J1196" s="69">
        <v>0.16661212468297473</v>
      </c>
      <c r="K1196" s="70">
        <v>4073</v>
      </c>
      <c r="L1196" s="71">
        <v>0.16661212468297473</v>
      </c>
      <c r="M1196" s="72">
        <v>4073.0000000000005</v>
      </c>
    </row>
    <row r="1197" spans="1:13" ht="15" thickTop="1" thickBot="1" x14ac:dyDescent="0.35">
      <c r="A1197" s="61">
        <v>9100</v>
      </c>
      <c r="B1197" s="62" t="s">
        <v>2259</v>
      </c>
      <c r="C1197" s="63">
        <v>47328</v>
      </c>
      <c r="D1197" s="64" t="s">
        <v>772</v>
      </c>
      <c r="E1197" s="51" t="str">
        <f>IF(VLOOKUP(A1197,'חישוב בזב'!$H$2:$K$188,4,FALSE)=FALSE,"No","Yes")</f>
        <v>Yes</v>
      </c>
      <c r="F1197" s="65" t="s">
        <v>2262</v>
      </c>
      <c r="G1197" s="66" t="s">
        <v>2263</v>
      </c>
      <c r="H1197" s="67">
        <v>24446</v>
      </c>
      <c r="I1197" s="68">
        <v>24446</v>
      </c>
      <c r="J1197" s="69">
        <v>0.16092612288308925</v>
      </c>
      <c r="K1197" s="70">
        <v>3934</v>
      </c>
      <c r="L1197" s="71">
        <v>0.16092612288308925</v>
      </c>
      <c r="M1197" s="72">
        <v>3933.9999999999995</v>
      </c>
    </row>
    <row r="1198" spans="1:13" ht="15" thickTop="1" thickBot="1" x14ac:dyDescent="0.35">
      <c r="A1198" s="61">
        <v>9100</v>
      </c>
      <c r="B1198" s="62" t="s">
        <v>2259</v>
      </c>
      <c r="C1198" s="63">
        <v>47328</v>
      </c>
      <c r="D1198" s="64" t="s">
        <v>1440</v>
      </c>
      <c r="E1198" s="51" t="str">
        <f>IF(VLOOKUP(A1198,'חישוב בזב'!$H$2:$K$188,4,FALSE)=FALSE,"No","Yes")</f>
        <v>Yes</v>
      </c>
      <c r="F1198" s="65" t="s">
        <v>2264</v>
      </c>
      <c r="G1198" s="66" t="s">
        <v>2265</v>
      </c>
      <c r="H1198" s="67">
        <v>24446</v>
      </c>
      <c r="I1198" s="68">
        <v>24446</v>
      </c>
      <c r="J1198" s="69">
        <v>0.12108320379612207</v>
      </c>
      <c r="K1198" s="70">
        <v>2960</v>
      </c>
      <c r="L1198" s="71">
        <v>0.12108320379612207</v>
      </c>
      <c r="M1198" s="72">
        <v>2960</v>
      </c>
    </row>
    <row r="1199" spans="1:13" ht="15" thickTop="1" thickBot="1" x14ac:dyDescent="0.35">
      <c r="A1199" s="61">
        <v>9100</v>
      </c>
      <c r="B1199" s="62" t="s">
        <v>2259</v>
      </c>
      <c r="C1199" s="63">
        <v>47328</v>
      </c>
      <c r="D1199" s="64" t="s">
        <v>798</v>
      </c>
      <c r="E1199" s="51" t="str">
        <f>IF(VLOOKUP(A1199,'חישוב בזב'!$H$2:$K$188,4,FALSE)=FALSE,"No","Yes")</f>
        <v>Yes</v>
      </c>
      <c r="F1199" s="65" t="s">
        <v>2266</v>
      </c>
      <c r="G1199" s="66"/>
      <c r="H1199" s="67">
        <v>24446</v>
      </c>
      <c r="I1199" s="68">
        <v>24446</v>
      </c>
      <c r="J1199" s="69">
        <v>0.11821974965229486</v>
      </c>
      <c r="K1199" s="70">
        <v>2890</v>
      </c>
      <c r="L1199" s="71">
        <v>0.11821974965229486</v>
      </c>
      <c r="M1199" s="72">
        <v>2890</v>
      </c>
    </row>
    <row r="1200" spans="1:13" ht="15" thickTop="1" thickBot="1" x14ac:dyDescent="0.35">
      <c r="A1200" s="61">
        <v>9100</v>
      </c>
      <c r="B1200" s="62" t="s">
        <v>2259</v>
      </c>
      <c r="C1200" s="63">
        <v>47328</v>
      </c>
      <c r="D1200" s="64" t="s">
        <v>746</v>
      </c>
      <c r="E1200" s="51" t="str">
        <f>IF(VLOOKUP(A1200,'חישוב בזב'!$H$2:$K$188,4,FALSE)=FALSE,"No","Yes")</f>
        <v>Yes</v>
      </c>
      <c r="F1200" s="65" t="s">
        <v>2267</v>
      </c>
      <c r="G1200" s="66"/>
      <c r="H1200" s="67">
        <v>24446</v>
      </c>
      <c r="I1200" s="68">
        <v>24446</v>
      </c>
      <c r="J1200" s="69">
        <v>0.10766587580790313</v>
      </c>
      <c r="K1200" s="70">
        <v>2632</v>
      </c>
      <c r="L1200" s="71">
        <v>0.10766587580790313</v>
      </c>
      <c r="M1200" s="72">
        <v>2632</v>
      </c>
    </row>
    <row r="1201" spans="1:13" ht="15" thickTop="1" thickBot="1" x14ac:dyDescent="0.35">
      <c r="A1201" s="61">
        <v>9100</v>
      </c>
      <c r="B1201" s="62" t="s">
        <v>2259</v>
      </c>
      <c r="C1201" s="63">
        <v>47328</v>
      </c>
      <c r="D1201" s="64" t="s">
        <v>546</v>
      </c>
      <c r="E1201" s="51" t="str">
        <f>IF(VLOOKUP(A1201,'חישוב בזב'!$H$2:$K$188,4,FALSE)=FALSE,"No","Yes")</f>
        <v>Yes</v>
      </c>
      <c r="F1201" s="65" t="s">
        <v>547</v>
      </c>
      <c r="G1201" s="66"/>
      <c r="H1201" s="67">
        <v>24446</v>
      </c>
      <c r="I1201" s="68">
        <v>24446</v>
      </c>
      <c r="J1201" s="69">
        <v>9.7643786304507901E-2</v>
      </c>
      <c r="K1201" s="70">
        <v>2387</v>
      </c>
      <c r="L1201" s="71">
        <v>9.7643786304507901E-2</v>
      </c>
      <c r="M1201" s="72">
        <v>2387</v>
      </c>
    </row>
    <row r="1202" spans="1:13" ht="15" thickTop="1" thickBot="1" x14ac:dyDescent="0.35">
      <c r="A1202" s="61">
        <v>9100</v>
      </c>
      <c r="B1202" s="62" t="s">
        <v>2259</v>
      </c>
      <c r="C1202" s="63">
        <v>47328</v>
      </c>
      <c r="D1202" s="64" t="s">
        <v>548</v>
      </c>
      <c r="E1202" s="51" t="str">
        <f>IF(VLOOKUP(A1202,'חישוב בזב'!$H$2:$K$188,4,FALSE)=FALSE,"No","Yes")</f>
        <v>Yes</v>
      </c>
      <c r="F1202" s="65" t="s">
        <v>2268</v>
      </c>
      <c r="G1202" s="66"/>
      <c r="H1202" s="67">
        <v>24446</v>
      </c>
      <c r="I1202" s="68">
        <v>24446</v>
      </c>
      <c r="J1202" s="69">
        <v>5.9805285118219746E-2</v>
      </c>
      <c r="K1202" s="70">
        <v>1462</v>
      </c>
      <c r="L1202" s="71">
        <v>5.9805285118219746E-2</v>
      </c>
      <c r="M1202" s="72">
        <v>1462</v>
      </c>
    </row>
    <row r="1203" spans="1:13" ht="15" thickTop="1" thickBot="1" x14ac:dyDescent="0.35">
      <c r="A1203" s="61">
        <v>9100</v>
      </c>
      <c r="B1203" s="62" t="s">
        <v>2259</v>
      </c>
      <c r="C1203" s="63">
        <v>47328</v>
      </c>
      <c r="D1203" s="64" t="s">
        <v>598</v>
      </c>
      <c r="E1203" s="51" t="str">
        <f>IF(VLOOKUP(A1203,'חישוב בזב'!$H$2:$K$188,4,FALSE)=FALSE,"No","Yes")</f>
        <v>Yes</v>
      </c>
      <c r="F1203" s="65" t="s">
        <v>2204</v>
      </c>
      <c r="G1203" s="66"/>
      <c r="H1203" s="67">
        <v>24446</v>
      </c>
      <c r="I1203" s="68">
        <v>24446</v>
      </c>
      <c r="J1203" s="69">
        <v>5.4037470342796365E-2</v>
      </c>
      <c r="K1203" s="70">
        <v>1321</v>
      </c>
      <c r="L1203" s="71">
        <v>5.4037470342796365E-2</v>
      </c>
      <c r="M1203" s="72">
        <v>1321</v>
      </c>
    </row>
    <row r="1204" spans="1:13" ht="15" thickTop="1" thickBot="1" x14ac:dyDescent="0.35">
      <c r="A1204" s="61">
        <v>9100</v>
      </c>
      <c r="B1204" s="62" t="s">
        <v>2259</v>
      </c>
      <c r="C1204" s="63">
        <v>47328</v>
      </c>
      <c r="D1204" s="64" t="s">
        <v>820</v>
      </c>
      <c r="E1204" s="51" t="str">
        <f>IF(VLOOKUP(A1204,'חישוב בזב'!$H$2:$K$188,4,FALSE)=FALSE,"No","Yes")</f>
        <v>Yes</v>
      </c>
      <c r="F1204" s="65" t="s">
        <v>2269</v>
      </c>
      <c r="G1204" s="66"/>
      <c r="H1204" s="67">
        <v>24446</v>
      </c>
      <c r="I1204" s="68">
        <v>24446</v>
      </c>
      <c r="J1204" s="69">
        <v>5.0805857809048519E-2</v>
      </c>
      <c r="K1204" s="70">
        <v>1242</v>
      </c>
      <c r="L1204" s="71">
        <v>5.0805857809048519E-2</v>
      </c>
      <c r="M1204" s="72">
        <v>1242</v>
      </c>
    </row>
    <row r="1205" spans="1:13" ht="15" thickTop="1" thickBot="1" x14ac:dyDescent="0.35">
      <c r="A1205" s="61">
        <v>9100</v>
      </c>
      <c r="B1205" s="62" t="s">
        <v>2259</v>
      </c>
      <c r="C1205" s="63">
        <v>47328</v>
      </c>
      <c r="D1205" s="64" t="s">
        <v>522</v>
      </c>
      <c r="E1205" s="51" t="str">
        <f>IF(VLOOKUP(A1205,'חישוב בזב'!$H$2:$K$188,4,FALSE)=FALSE,"No","Yes")</f>
        <v>Yes</v>
      </c>
      <c r="F1205" s="65" t="s">
        <v>2270</v>
      </c>
      <c r="G1205" s="66"/>
      <c r="H1205" s="67">
        <v>24446</v>
      </c>
      <c r="I1205" s="68">
        <v>24446</v>
      </c>
      <c r="J1205" s="69">
        <v>2.4339360222531293E-2</v>
      </c>
      <c r="K1205" s="70">
        <v>595</v>
      </c>
      <c r="L1205" s="71">
        <v>2.4339360222531293E-2</v>
      </c>
      <c r="M1205" s="72">
        <v>595</v>
      </c>
    </row>
    <row r="1206" spans="1:13" ht="15" thickTop="1" thickBot="1" x14ac:dyDescent="0.35">
      <c r="A1206" s="61">
        <v>9100</v>
      </c>
      <c r="B1206" s="62" t="s">
        <v>2259</v>
      </c>
      <c r="C1206" s="63">
        <v>47328</v>
      </c>
      <c r="D1206" s="64" t="s">
        <v>501</v>
      </c>
      <c r="E1206" s="51" t="str">
        <f>IF(VLOOKUP(A1206,'חישוב בזב'!$H$2:$K$188,4,FALSE)=FALSE,"No","Yes")</f>
        <v>Yes</v>
      </c>
      <c r="F1206" s="65" t="s">
        <v>2271</v>
      </c>
      <c r="G1206" s="66"/>
      <c r="H1206" s="67">
        <v>24446</v>
      </c>
      <c r="I1206" s="68">
        <v>24446</v>
      </c>
      <c r="J1206" s="69">
        <v>2.2007690419700566E-2</v>
      </c>
      <c r="K1206" s="70">
        <v>538</v>
      </c>
      <c r="L1206" s="71">
        <v>2.2007690419700566E-2</v>
      </c>
      <c r="M1206" s="72">
        <v>538</v>
      </c>
    </row>
    <row r="1207" spans="1:13" ht="15" thickTop="1" thickBot="1" x14ac:dyDescent="0.35">
      <c r="A1207" s="61">
        <v>9100</v>
      </c>
      <c r="B1207" s="62" t="s">
        <v>2259</v>
      </c>
      <c r="C1207" s="63">
        <v>47328</v>
      </c>
      <c r="D1207" s="64" t="s">
        <v>572</v>
      </c>
      <c r="E1207" s="51" t="str">
        <f>IF(VLOOKUP(A1207,'חישוב בזב'!$H$2:$K$188,4,FALSE)=FALSE,"No","Yes")</f>
        <v>Yes</v>
      </c>
      <c r="F1207" s="65" t="s">
        <v>2272</v>
      </c>
      <c r="G1207" s="66"/>
      <c r="H1207" s="67">
        <v>24446</v>
      </c>
      <c r="I1207" s="68">
        <v>24446</v>
      </c>
      <c r="J1207" s="69">
        <v>1.6853472960811584E-2</v>
      </c>
      <c r="K1207" s="70">
        <v>412</v>
      </c>
      <c r="L1207" s="71">
        <v>1.6853472960811584E-2</v>
      </c>
      <c r="M1207" s="72">
        <v>412</v>
      </c>
    </row>
    <row r="1208" spans="1:13" ht="15" hidden="1" thickTop="1" thickBot="1" x14ac:dyDescent="0.35">
      <c r="A1208" s="61">
        <v>522</v>
      </c>
      <c r="B1208" s="62" t="s">
        <v>2273</v>
      </c>
      <c r="C1208" s="63">
        <v>7178</v>
      </c>
      <c r="D1208" s="64" t="s">
        <v>533</v>
      </c>
      <c r="E1208" s="51" t="str">
        <f>IF(VLOOKUP(A1208,'חישוב בזב'!$H$2:$K$188,4,FALSE)=FALSE,"No","Yes")</f>
        <v>No</v>
      </c>
      <c r="F1208" s="65" t="s">
        <v>2274</v>
      </c>
      <c r="G1208" s="66"/>
      <c r="H1208" s="67">
        <v>6057</v>
      </c>
      <c r="I1208" s="68">
        <v>6057</v>
      </c>
      <c r="J1208" s="69">
        <v>0.17021627868581807</v>
      </c>
      <c r="K1208" s="70">
        <v>1031</v>
      </c>
      <c r="L1208" s="71">
        <v>0.17021627868581807</v>
      </c>
      <c r="M1208" s="72">
        <v>1031</v>
      </c>
    </row>
    <row r="1209" spans="1:13" ht="15" hidden="1" thickTop="1" thickBot="1" x14ac:dyDescent="0.35">
      <c r="A1209" s="61">
        <v>522</v>
      </c>
      <c r="B1209" s="62" t="s">
        <v>2273</v>
      </c>
      <c r="C1209" s="63">
        <v>7178</v>
      </c>
      <c r="D1209" s="64" t="s">
        <v>501</v>
      </c>
      <c r="E1209" s="51" t="str">
        <f>IF(VLOOKUP(A1209,'חישוב בזב'!$H$2:$K$188,4,FALSE)=FALSE,"No","Yes")</f>
        <v>No</v>
      </c>
      <c r="F1209" s="65" t="s">
        <v>2275</v>
      </c>
      <c r="G1209" s="66" t="s">
        <v>2276</v>
      </c>
      <c r="H1209" s="67">
        <v>6057</v>
      </c>
      <c r="I1209" s="68">
        <v>6057</v>
      </c>
      <c r="J1209" s="69">
        <v>0.15436684827472347</v>
      </c>
      <c r="K1209" s="70">
        <v>935</v>
      </c>
      <c r="L1209" s="71">
        <v>0.15436684827472347</v>
      </c>
      <c r="M1209" s="72">
        <v>935</v>
      </c>
    </row>
    <row r="1210" spans="1:13" ht="15" hidden="1" thickTop="1" thickBot="1" x14ac:dyDescent="0.35">
      <c r="A1210" s="61">
        <v>522</v>
      </c>
      <c r="B1210" s="62" t="s">
        <v>2273</v>
      </c>
      <c r="C1210" s="63">
        <v>7178</v>
      </c>
      <c r="D1210" s="64" t="s">
        <v>1032</v>
      </c>
      <c r="E1210" s="51" t="str">
        <f>IF(VLOOKUP(A1210,'חישוב בזב'!$H$2:$K$188,4,FALSE)=FALSE,"No","Yes")</f>
        <v>No</v>
      </c>
      <c r="F1210" s="65" t="s">
        <v>2277</v>
      </c>
      <c r="G1210" s="66" t="s">
        <v>2278</v>
      </c>
      <c r="H1210" s="67">
        <v>6057</v>
      </c>
      <c r="I1210" s="68">
        <v>6057</v>
      </c>
      <c r="J1210" s="69">
        <v>0.1342248637939574</v>
      </c>
      <c r="K1210" s="70">
        <v>813</v>
      </c>
      <c r="L1210" s="71">
        <v>0.1342248637939574</v>
      </c>
      <c r="M1210" s="72">
        <v>813</v>
      </c>
    </row>
    <row r="1211" spans="1:13" ht="15" hidden="1" thickTop="1" thickBot="1" x14ac:dyDescent="0.35">
      <c r="A1211" s="61">
        <v>522</v>
      </c>
      <c r="B1211" s="62" t="s">
        <v>2273</v>
      </c>
      <c r="C1211" s="63">
        <v>7178</v>
      </c>
      <c r="D1211" s="64" t="s">
        <v>2279</v>
      </c>
      <c r="E1211" s="51" t="str">
        <f>IF(VLOOKUP(A1211,'חישוב בזב'!$H$2:$K$188,4,FALSE)=FALSE,"No","Yes")</f>
        <v>No</v>
      </c>
      <c r="F1211" s="65" t="s">
        <v>1261</v>
      </c>
      <c r="G1211" s="66"/>
      <c r="H1211" s="67">
        <v>6057</v>
      </c>
      <c r="I1211" s="68">
        <v>6057</v>
      </c>
      <c r="J1211" s="69">
        <v>0.12035661218424963</v>
      </c>
      <c r="K1211" s="70">
        <v>729</v>
      </c>
      <c r="L1211" s="71">
        <v>0.12035661218424963</v>
      </c>
      <c r="M1211" s="72">
        <v>729</v>
      </c>
    </row>
    <row r="1212" spans="1:13" ht="15" hidden="1" thickTop="1" thickBot="1" x14ac:dyDescent="0.35">
      <c r="A1212" s="61">
        <v>522</v>
      </c>
      <c r="B1212" s="62" t="s">
        <v>2273</v>
      </c>
      <c r="C1212" s="63">
        <v>7178</v>
      </c>
      <c r="D1212" s="64" t="s">
        <v>2280</v>
      </c>
      <c r="E1212" s="51" t="str">
        <f>IF(VLOOKUP(A1212,'חישוב בזב'!$H$2:$K$188,4,FALSE)=FALSE,"No","Yes")</f>
        <v>No</v>
      </c>
      <c r="F1212" s="65" t="s">
        <v>2281</v>
      </c>
      <c r="G1212" s="66"/>
      <c r="H1212" s="67">
        <v>6057</v>
      </c>
      <c r="I1212" s="68">
        <v>6057</v>
      </c>
      <c r="J1212" s="69">
        <v>0.11573386164768037</v>
      </c>
      <c r="K1212" s="70">
        <v>701</v>
      </c>
      <c r="L1212" s="71">
        <v>0.11573386164768037</v>
      </c>
      <c r="M1212" s="72">
        <v>701</v>
      </c>
    </row>
    <row r="1213" spans="1:13" ht="15" hidden="1" thickTop="1" thickBot="1" x14ac:dyDescent="0.35">
      <c r="A1213" s="61">
        <v>522</v>
      </c>
      <c r="B1213" s="62" t="s">
        <v>2273</v>
      </c>
      <c r="C1213" s="63">
        <v>7178</v>
      </c>
      <c r="D1213" s="64" t="s">
        <v>562</v>
      </c>
      <c r="E1213" s="51" t="str">
        <f>IF(VLOOKUP(A1213,'חישוב בזב'!$H$2:$K$188,4,FALSE)=FALSE,"No","Yes")</f>
        <v>No</v>
      </c>
      <c r="F1213" s="65" t="s">
        <v>2282</v>
      </c>
      <c r="G1213" s="66"/>
      <c r="H1213" s="67">
        <v>6057</v>
      </c>
      <c r="I1213" s="68">
        <v>6057</v>
      </c>
      <c r="J1213" s="69">
        <v>9.1299323097242854E-2</v>
      </c>
      <c r="K1213" s="70">
        <v>553</v>
      </c>
      <c r="L1213" s="71">
        <v>9.1299323097242854E-2</v>
      </c>
      <c r="M1213" s="72">
        <v>553</v>
      </c>
    </row>
    <row r="1214" spans="1:13" ht="15" hidden="1" thickTop="1" thickBot="1" x14ac:dyDescent="0.35">
      <c r="A1214" s="61">
        <v>522</v>
      </c>
      <c r="B1214" s="62" t="s">
        <v>2273</v>
      </c>
      <c r="C1214" s="63">
        <v>7178</v>
      </c>
      <c r="D1214" s="64" t="s">
        <v>2283</v>
      </c>
      <c r="E1214" s="51" t="str">
        <f>IF(VLOOKUP(A1214,'חישוב בזב'!$H$2:$K$188,4,FALSE)=FALSE,"No","Yes")</f>
        <v>No</v>
      </c>
      <c r="F1214" s="65" t="s">
        <v>2284</v>
      </c>
      <c r="G1214" s="66"/>
      <c r="H1214" s="67">
        <v>6057</v>
      </c>
      <c r="I1214" s="68">
        <v>6057</v>
      </c>
      <c r="J1214" s="69">
        <v>7.7431071487535086E-2</v>
      </c>
      <c r="K1214" s="70">
        <v>469</v>
      </c>
      <c r="L1214" s="71">
        <v>7.7431071487535086E-2</v>
      </c>
      <c r="M1214" s="72">
        <v>469</v>
      </c>
    </row>
    <row r="1215" spans="1:13" ht="15" hidden="1" thickTop="1" thickBot="1" x14ac:dyDescent="0.35">
      <c r="A1215" s="61">
        <v>522</v>
      </c>
      <c r="B1215" s="62" t="s">
        <v>2273</v>
      </c>
      <c r="C1215" s="63">
        <v>7178</v>
      </c>
      <c r="D1215" s="64" t="s">
        <v>525</v>
      </c>
      <c r="E1215" s="51" t="str">
        <f>IF(VLOOKUP(A1215,'חישוב בזב'!$H$2:$K$188,4,FALSE)=FALSE,"No","Yes")</f>
        <v>No</v>
      </c>
      <c r="F1215" s="65" t="s">
        <v>1573</v>
      </c>
      <c r="G1215" s="66" t="s">
        <v>2285</v>
      </c>
      <c r="H1215" s="67">
        <v>6057</v>
      </c>
      <c r="I1215" s="68">
        <v>6057</v>
      </c>
      <c r="J1215" s="69">
        <v>6.5378900445765234E-2</v>
      </c>
      <c r="K1215" s="70">
        <v>396</v>
      </c>
      <c r="L1215" s="71">
        <v>6.5378900445765234E-2</v>
      </c>
      <c r="M1215" s="72">
        <v>396</v>
      </c>
    </row>
    <row r="1216" spans="1:13" ht="15" hidden="1" thickTop="1" thickBot="1" x14ac:dyDescent="0.35">
      <c r="A1216" s="61">
        <v>522</v>
      </c>
      <c r="B1216" s="62" t="s">
        <v>2273</v>
      </c>
      <c r="C1216" s="63">
        <v>7178</v>
      </c>
      <c r="D1216" s="64" t="s">
        <v>2286</v>
      </c>
      <c r="E1216" s="51" t="str">
        <f>IF(VLOOKUP(A1216,'חישוב בזב'!$H$2:$K$188,4,FALSE)=FALSE,"No","Yes")</f>
        <v>No</v>
      </c>
      <c r="F1216" s="65" t="s">
        <v>2287</v>
      </c>
      <c r="G1216" s="66" t="s">
        <v>2288</v>
      </c>
      <c r="H1216" s="67">
        <v>6057</v>
      </c>
      <c r="I1216" s="68">
        <v>6057</v>
      </c>
      <c r="J1216" s="69">
        <v>4.2430245996367841E-2</v>
      </c>
      <c r="K1216" s="70">
        <v>257</v>
      </c>
      <c r="L1216" s="71">
        <v>4.2430245996367841E-2</v>
      </c>
      <c r="M1216" s="72">
        <v>257</v>
      </c>
    </row>
    <row r="1217" spans="1:13" ht="15" hidden="1" thickTop="1" thickBot="1" x14ac:dyDescent="0.35">
      <c r="A1217" s="61">
        <v>522</v>
      </c>
      <c r="B1217" s="62" t="s">
        <v>2273</v>
      </c>
      <c r="C1217" s="63">
        <v>7178</v>
      </c>
      <c r="D1217" s="64" t="s">
        <v>583</v>
      </c>
      <c r="E1217" s="51" t="str">
        <f>IF(VLOOKUP(A1217,'חישוב בזב'!$H$2:$K$188,4,FALSE)=FALSE,"No","Yes")</f>
        <v>No</v>
      </c>
      <c r="F1217" s="65" t="s">
        <v>1108</v>
      </c>
      <c r="G1217" s="66"/>
      <c r="H1217" s="67">
        <v>6057</v>
      </c>
      <c r="I1217" s="68">
        <v>6057</v>
      </c>
      <c r="J1217" s="69">
        <v>1.9646689780419349E-2</v>
      </c>
      <c r="K1217" s="70">
        <v>119</v>
      </c>
      <c r="L1217" s="71">
        <v>1.9646689780419349E-2</v>
      </c>
      <c r="M1217" s="72">
        <v>119</v>
      </c>
    </row>
    <row r="1218" spans="1:13" ht="15" hidden="1" thickTop="1" thickBot="1" x14ac:dyDescent="0.35">
      <c r="A1218" s="61">
        <v>522</v>
      </c>
      <c r="B1218" s="62" t="s">
        <v>2273</v>
      </c>
      <c r="C1218" s="63">
        <v>7178</v>
      </c>
      <c r="D1218" s="64" t="s">
        <v>579</v>
      </c>
      <c r="E1218" s="51" t="str">
        <f>IF(VLOOKUP(A1218,'חישוב בזב'!$H$2:$K$188,4,FALSE)=FALSE,"No","Yes")</f>
        <v>No</v>
      </c>
      <c r="F1218" s="65" t="s">
        <v>2289</v>
      </c>
      <c r="G1218" s="66" t="s">
        <v>2290</v>
      </c>
      <c r="H1218" s="67">
        <v>6057</v>
      </c>
      <c r="I1218" s="68">
        <v>6057</v>
      </c>
      <c r="J1218" s="69">
        <v>3.3019646689780419E-3</v>
      </c>
      <c r="K1218" s="70">
        <v>20</v>
      </c>
      <c r="L1218" s="71">
        <v>3.3019646689780419E-3</v>
      </c>
      <c r="M1218" s="72">
        <v>20</v>
      </c>
    </row>
    <row r="1219" spans="1:13" ht="15" hidden="1" thickTop="1" thickBot="1" x14ac:dyDescent="0.35">
      <c r="A1219" s="61">
        <v>522</v>
      </c>
      <c r="B1219" s="62" t="s">
        <v>2273</v>
      </c>
      <c r="C1219" s="63">
        <v>7178</v>
      </c>
      <c r="D1219" s="64" t="s">
        <v>823</v>
      </c>
      <c r="E1219" s="51" t="str">
        <f>IF(VLOOKUP(A1219,'חישוב בזב'!$H$2:$K$188,4,FALSE)=FALSE,"No","Yes")</f>
        <v>No</v>
      </c>
      <c r="F1219" s="65" t="s">
        <v>1146</v>
      </c>
      <c r="G1219" s="66" t="s">
        <v>1667</v>
      </c>
      <c r="H1219" s="67">
        <v>6057</v>
      </c>
      <c r="I1219" s="68">
        <v>6057</v>
      </c>
      <c r="J1219" s="69">
        <v>2.9717682020802376E-3</v>
      </c>
      <c r="K1219" s="70">
        <v>18</v>
      </c>
      <c r="L1219" s="71">
        <v>2.9717682020802376E-3</v>
      </c>
      <c r="M1219" s="72">
        <v>18</v>
      </c>
    </row>
    <row r="1220" spans="1:13" ht="15" hidden="1" thickTop="1" thickBot="1" x14ac:dyDescent="0.35">
      <c r="A1220" s="61">
        <v>522</v>
      </c>
      <c r="B1220" s="62" t="s">
        <v>2273</v>
      </c>
      <c r="C1220" s="63">
        <v>7178</v>
      </c>
      <c r="D1220" s="64" t="s">
        <v>860</v>
      </c>
      <c r="E1220" s="51" t="str">
        <f>IF(VLOOKUP(A1220,'חישוב בזב'!$H$2:$K$188,4,FALSE)=FALSE,"No","Yes")</f>
        <v>No</v>
      </c>
      <c r="F1220" s="65" t="s">
        <v>2291</v>
      </c>
      <c r="G1220" s="66" t="s">
        <v>2292</v>
      </c>
      <c r="H1220" s="67">
        <v>6057</v>
      </c>
      <c r="I1220" s="68">
        <v>6057</v>
      </c>
      <c r="J1220" s="69">
        <v>2.1462770348357274E-3</v>
      </c>
      <c r="K1220" s="70">
        <v>13</v>
      </c>
      <c r="L1220" s="71">
        <v>2.1462770348357274E-3</v>
      </c>
      <c r="M1220" s="72">
        <v>13.000000000000002</v>
      </c>
    </row>
    <row r="1221" spans="1:13" ht="15" hidden="1" thickTop="1" thickBot="1" x14ac:dyDescent="0.35">
      <c r="A1221" s="61">
        <v>522</v>
      </c>
      <c r="B1221" s="62" t="s">
        <v>2273</v>
      </c>
      <c r="C1221" s="63">
        <v>7178</v>
      </c>
      <c r="D1221" s="64" t="s">
        <v>530</v>
      </c>
      <c r="E1221" s="51" t="str">
        <f>IF(VLOOKUP(A1221,'חישוב בזב'!$H$2:$K$188,4,FALSE)=FALSE,"No","Yes")</f>
        <v>No</v>
      </c>
      <c r="F1221" s="65" t="s">
        <v>1056</v>
      </c>
      <c r="G1221" s="66" t="s">
        <v>2293</v>
      </c>
      <c r="H1221" s="67">
        <v>6057</v>
      </c>
      <c r="I1221" s="68">
        <v>6057</v>
      </c>
      <c r="J1221" s="69">
        <v>4.9529470034670627E-4</v>
      </c>
      <c r="K1221" s="70">
        <v>3</v>
      </c>
      <c r="L1221" s="71">
        <v>4.9529470034670627E-4</v>
      </c>
      <c r="M1221" s="72">
        <v>3</v>
      </c>
    </row>
    <row r="1222" spans="1:13" ht="15" thickTop="1" thickBot="1" x14ac:dyDescent="0.35">
      <c r="A1222" s="61">
        <v>7200</v>
      </c>
      <c r="B1222" s="62" t="s">
        <v>43</v>
      </c>
      <c r="C1222" s="63">
        <v>30280</v>
      </c>
      <c r="D1222" s="64" t="s">
        <v>1887</v>
      </c>
      <c r="E1222" s="51" t="str">
        <f>IF(VLOOKUP(A1222,'חישוב בזב'!$H$2:$K$188,4,FALSE)=FALSE,"No","Yes")</f>
        <v>Yes</v>
      </c>
      <c r="F1222" s="65" t="s">
        <v>2294</v>
      </c>
      <c r="G1222" s="66" t="s">
        <v>2295</v>
      </c>
      <c r="H1222" s="67">
        <v>15031</v>
      </c>
      <c r="I1222" s="68">
        <v>15031</v>
      </c>
      <c r="J1222" s="69">
        <v>0.37123278557647527</v>
      </c>
      <c r="K1222" s="70">
        <v>5580</v>
      </c>
      <c r="L1222" s="71">
        <v>0.37123278557647527</v>
      </c>
      <c r="M1222" s="72">
        <v>5580</v>
      </c>
    </row>
    <row r="1223" spans="1:13" ht="15" thickTop="1" thickBot="1" x14ac:dyDescent="0.35">
      <c r="A1223" s="61">
        <v>7200</v>
      </c>
      <c r="B1223" s="62" t="s">
        <v>43</v>
      </c>
      <c r="C1223" s="63">
        <v>30280</v>
      </c>
      <c r="D1223" s="64" t="s">
        <v>772</v>
      </c>
      <c r="E1223" s="51" t="str">
        <f>IF(VLOOKUP(A1223,'חישוב בזב'!$H$2:$K$188,4,FALSE)=FALSE,"No","Yes")</f>
        <v>Yes</v>
      </c>
      <c r="F1223" s="65" t="s">
        <v>2296</v>
      </c>
      <c r="G1223" s="66"/>
      <c r="H1223" s="67">
        <v>15031</v>
      </c>
      <c r="I1223" s="68">
        <v>15031</v>
      </c>
      <c r="J1223" s="69">
        <v>0.23251945978311489</v>
      </c>
      <c r="K1223" s="70">
        <v>3495</v>
      </c>
      <c r="L1223" s="71">
        <v>0.23251945978311489</v>
      </c>
      <c r="M1223" s="72">
        <v>3495</v>
      </c>
    </row>
    <row r="1224" spans="1:13" ht="15" thickTop="1" thickBot="1" x14ac:dyDescent="0.35">
      <c r="A1224" s="61">
        <v>7200</v>
      </c>
      <c r="B1224" s="62" t="s">
        <v>43</v>
      </c>
      <c r="C1224" s="63">
        <v>30280</v>
      </c>
      <c r="D1224" s="64" t="s">
        <v>820</v>
      </c>
      <c r="E1224" s="51" t="str">
        <f>IF(VLOOKUP(A1224,'חישוב בזב'!$H$2:$K$188,4,FALSE)=FALSE,"No","Yes")</f>
        <v>Yes</v>
      </c>
      <c r="F1224" s="65" t="s">
        <v>2297</v>
      </c>
      <c r="G1224" s="66"/>
      <c r="H1224" s="67">
        <v>15031</v>
      </c>
      <c r="I1224" s="68">
        <v>15031</v>
      </c>
      <c r="J1224" s="69">
        <v>0.13764885902468232</v>
      </c>
      <c r="K1224" s="70">
        <v>2069</v>
      </c>
      <c r="L1224" s="71">
        <v>0.13764885902468232</v>
      </c>
      <c r="M1224" s="72">
        <v>2069</v>
      </c>
    </row>
    <row r="1225" spans="1:13" ht="15" thickTop="1" thickBot="1" x14ac:dyDescent="0.35">
      <c r="A1225" s="61">
        <v>7200</v>
      </c>
      <c r="B1225" s="62" t="s">
        <v>43</v>
      </c>
      <c r="C1225" s="63">
        <v>30280</v>
      </c>
      <c r="D1225" s="64" t="s">
        <v>544</v>
      </c>
      <c r="E1225" s="51" t="str">
        <f>IF(VLOOKUP(A1225,'חישוב בזב'!$H$2:$K$188,4,FALSE)=FALSE,"No","Yes")</f>
        <v>Yes</v>
      </c>
      <c r="F1225" s="65" t="s">
        <v>2298</v>
      </c>
      <c r="G1225" s="66"/>
      <c r="H1225" s="67">
        <v>15031</v>
      </c>
      <c r="I1225" s="68">
        <v>15031</v>
      </c>
      <c r="J1225" s="69">
        <v>0.11961945313019759</v>
      </c>
      <c r="K1225" s="70">
        <v>1798</v>
      </c>
      <c r="L1225" s="71">
        <v>0.11961945313019759</v>
      </c>
      <c r="M1225" s="72">
        <v>1798</v>
      </c>
    </row>
    <row r="1226" spans="1:13" ht="15" thickTop="1" thickBot="1" x14ac:dyDescent="0.35">
      <c r="A1226" s="61">
        <v>7200</v>
      </c>
      <c r="B1226" s="62" t="s">
        <v>43</v>
      </c>
      <c r="C1226" s="63">
        <v>30280</v>
      </c>
      <c r="D1226" s="64" t="s">
        <v>546</v>
      </c>
      <c r="E1226" s="51" t="str">
        <f>IF(VLOOKUP(A1226,'חישוב בזב'!$H$2:$K$188,4,FALSE)=FALSE,"No","Yes")</f>
        <v>Yes</v>
      </c>
      <c r="F1226" s="65" t="s">
        <v>547</v>
      </c>
      <c r="G1226" s="66"/>
      <c r="H1226" s="67">
        <v>15031</v>
      </c>
      <c r="I1226" s="68">
        <v>15031</v>
      </c>
      <c r="J1226" s="69">
        <v>8.808462510810991E-2</v>
      </c>
      <c r="K1226" s="70">
        <v>1324</v>
      </c>
      <c r="L1226" s="71">
        <v>8.808462510810991E-2</v>
      </c>
      <c r="M1226" s="72">
        <v>1324</v>
      </c>
    </row>
    <row r="1227" spans="1:13" ht="15" thickTop="1" thickBot="1" x14ac:dyDescent="0.35">
      <c r="A1227" s="61">
        <v>7200</v>
      </c>
      <c r="B1227" s="62" t="s">
        <v>43</v>
      </c>
      <c r="C1227" s="63">
        <v>30280</v>
      </c>
      <c r="D1227" s="64" t="s">
        <v>548</v>
      </c>
      <c r="E1227" s="51" t="str">
        <f>IF(VLOOKUP(A1227,'חישוב בזב'!$H$2:$K$188,4,FALSE)=FALSE,"No","Yes")</f>
        <v>Yes</v>
      </c>
      <c r="F1227" s="65" t="s">
        <v>2299</v>
      </c>
      <c r="G1227" s="66"/>
      <c r="H1227" s="67">
        <v>15031</v>
      </c>
      <c r="I1227" s="68">
        <v>15031</v>
      </c>
      <c r="J1227" s="69">
        <v>5.089481737742E-2</v>
      </c>
      <c r="K1227" s="70">
        <v>765</v>
      </c>
      <c r="L1227" s="71">
        <v>5.089481737742E-2</v>
      </c>
      <c r="M1227" s="72">
        <v>765</v>
      </c>
    </row>
    <row r="1228" spans="1:13" ht="15" thickTop="1" thickBot="1" x14ac:dyDescent="0.35">
      <c r="A1228" s="61">
        <v>7300</v>
      </c>
      <c r="B1228" s="62" t="s">
        <v>44</v>
      </c>
      <c r="C1228" s="63">
        <v>53934</v>
      </c>
      <c r="D1228" s="64" t="s">
        <v>495</v>
      </c>
      <c r="E1228" s="51" t="str">
        <f>IF(VLOOKUP(A1228,'חישוב בזב'!$H$2:$K$188,4,FALSE)=FALSE,"No","Yes")</f>
        <v>Yes</v>
      </c>
      <c r="F1228" s="65" t="s">
        <v>2300</v>
      </c>
      <c r="G1228" s="66" t="s">
        <v>2301</v>
      </c>
      <c r="H1228" s="67"/>
      <c r="I1228" s="68">
        <v>0</v>
      </c>
      <c r="J1228" s="69">
        <v>0</v>
      </c>
      <c r="K1228" s="70">
        <v>0</v>
      </c>
      <c r="L1228" s="71" t="s">
        <v>2302</v>
      </c>
      <c r="M1228" s="72">
        <v>0</v>
      </c>
    </row>
    <row r="1229" spans="1:13" ht="15" thickTop="1" thickBot="1" x14ac:dyDescent="0.35">
      <c r="A1229" s="61">
        <v>7300</v>
      </c>
      <c r="B1229" s="62" t="s">
        <v>44</v>
      </c>
      <c r="C1229" s="63">
        <v>53934</v>
      </c>
      <c r="D1229" s="64" t="s">
        <v>665</v>
      </c>
      <c r="E1229" s="51" t="str">
        <f>IF(VLOOKUP(A1229,'חישוב בזב'!$H$2:$K$188,4,FALSE)=FALSE,"No","Yes")</f>
        <v>Yes</v>
      </c>
      <c r="F1229" s="65" t="s">
        <v>2303</v>
      </c>
      <c r="G1229" s="66" t="s">
        <v>2304</v>
      </c>
      <c r="H1229" s="67"/>
      <c r="I1229" s="68">
        <v>0</v>
      </c>
      <c r="J1229" s="69">
        <v>0</v>
      </c>
      <c r="K1229" s="70">
        <v>0</v>
      </c>
      <c r="L1229" s="71" t="s">
        <v>2302</v>
      </c>
      <c r="M1229" s="72">
        <v>0</v>
      </c>
    </row>
    <row r="1230" spans="1:13" ht="15" thickTop="1" thickBot="1" x14ac:dyDescent="0.35">
      <c r="A1230" s="61">
        <v>7300</v>
      </c>
      <c r="B1230" s="62" t="s">
        <v>44</v>
      </c>
      <c r="C1230" s="63">
        <v>53934</v>
      </c>
      <c r="D1230" s="64" t="s">
        <v>679</v>
      </c>
      <c r="E1230" s="51" t="str">
        <f>IF(VLOOKUP(A1230,'חישוב בזב'!$H$2:$K$188,4,FALSE)=FALSE,"No","Yes")</f>
        <v>Yes</v>
      </c>
      <c r="F1230" s="65" t="s">
        <v>2305</v>
      </c>
      <c r="G1230" s="66" t="s">
        <v>2306</v>
      </c>
      <c r="H1230" s="67"/>
      <c r="I1230" s="68">
        <v>0</v>
      </c>
      <c r="J1230" s="69">
        <v>0</v>
      </c>
      <c r="K1230" s="70">
        <v>0</v>
      </c>
      <c r="L1230" s="71" t="s">
        <v>2302</v>
      </c>
      <c r="M1230" s="72">
        <v>0</v>
      </c>
    </row>
    <row r="1231" spans="1:13" ht="15" thickTop="1" thickBot="1" x14ac:dyDescent="0.35">
      <c r="A1231" s="61">
        <v>7300</v>
      </c>
      <c r="B1231" s="62" t="s">
        <v>44</v>
      </c>
      <c r="C1231" s="63">
        <v>53934</v>
      </c>
      <c r="D1231" s="64" t="s">
        <v>514</v>
      </c>
      <c r="E1231" s="51" t="str">
        <f>IF(VLOOKUP(A1231,'חישוב בזב'!$H$2:$K$188,4,FALSE)=FALSE,"No","Yes")</f>
        <v>Yes</v>
      </c>
      <c r="F1231" s="65" t="s">
        <v>2307</v>
      </c>
      <c r="G1231" s="66" t="s">
        <v>2308</v>
      </c>
      <c r="H1231" s="67"/>
      <c r="I1231" s="68">
        <v>0</v>
      </c>
      <c r="J1231" s="69">
        <v>0</v>
      </c>
      <c r="K1231" s="70">
        <v>0</v>
      </c>
      <c r="L1231" s="71" t="s">
        <v>2302</v>
      </c>
      <c r="M1231" s="72">
        <v>0</v>
      </c>
    </row>
    <row r="1232" spans="1:13" ht="15" thickTop="1" thickBot="1" x14ac:dyDescent="0.35">
      <c r="A1232" s="61">
        <v>7300</v>
      </c>
      <c r="B1232" s="62" t="s">
        <v>44</v>
      </c>
      <c r="C1232" s="63">
        <v>53934</v>
      </c>
      <c r="D1232" s="64" t="s">
        <v>1327</v>
      </c>
      <c r="E1232" s="51" t="str">
        <f>IF(VLOOKUP(A1232,'חישוב בזב'!$H$2:$K$188,4,FALSE)=FALSE,"No","Yes")</f>
        <v>Yes</v>
      </c>
      <c r="F1232" s="65" t="s">
        <v>2309</v>
      </c>
      <c r="G1232" s="66" t="s">
        <v>2310</v>
      </c>
      <c r="H1232" s="67"/>
      <c r="I1232" s="68">
        <v>0</v>
      </c>
      <c r="J1232" s="69">
        <v>0</v>
      </c>
      <c r="K1232" s="70">
        <v>0</v>
      </c>
      <c r="L1232" s="71" t="s">
        <v>2302</v>
      </c>
      <c r="M1232" s="72">
        <v>0</v>
      </c>
    </row>
    <row r="1233" spans="1:13" ht="15" thickTop="1" thickBot="1" x14ac:dyDescent="0.35">
      <c r="A1233" s="61">
        <v>7300</v>
      </c>
      <c r="B1233" s="62" t="s">
        <v>44</v>
      </c>
      <c r="C1233" s="63">
        <v>53934</v>
      </c>
      <c r="D1233" s="64" t="s">
        <v>583</v>
      </c>
      <c r="E1233" s="51" t="str">
        <f>IF(VLOOKUP(A1233,'חישוב בזב'!$H$2:$K$188,4,FALSE)=FALSE,"No","Yes")</f>
        <v>Yes</v>
      </c>
      <c r="F1233" s="65" t="s">
        <v>2311</v>
      </c>
      <c r="G1233" s="66"/>
      <c r="H1233" s="67"/>
      <c r="I1233" s="68">
        <v>0</v>
      </c>
      <c r="J1233" s="69">
        <v>0</v>
      </c>
      <c r="K1233" s="70">
        <v>0</v>
      </c>
      <c r="L1233" s="71" t="s">
        <v>2302</v>
      </c>
      <c r="M1233" s="72">
        <v>0</v>
      </c>
    </row>
    <row r="1234" spans="1:13" ht="15" thickTop="1" thickBot="1" x14ac:dyDescent="0.35">
      <c r="A1234" s="61">
        <v>7300</v>
      </c>
      <c r="B1234" s="62" t="s">
        <v>44</v>
      </c>
      <c r="C1234" s="63">
        <v>53934</v>
      </c>
      <c r="D1234" s="64" t="s">
        <v>755</v>
      </c>
      <c r="E1234" s="51" t="str">
        <f>IF(VLOOKUP(A1234,'חישוב בזב'!$H$2:$K$188,4,FALSE)=FALSE,"No","Yes")</f>
        <v>Yes</v>
      </c>
      <c r="F1234" s="65" t="s">
        <v>2312</v>
      </c>
      <c r="G1234" s="66"/>
      <c r="H1234" s="67"/>
      <c r="I1234" s="68">
        <v>0</v>
      </c>
      <c r="J1234" s="69">
        <v>0</v>
      </c>
      <c r="K1234" s="70">
        <v>0</v>
      </c>
      <c r="L1234" s="71" t="s">
        <v>2302</v>
      </c>
      <c r="M1234" s="72">
        <v>0</v>
      </c>
    </row>
    <row r="1235" spans="1:13" ht="15" thickTop="1" thickBot="1" x14ac:dyDescent="0.35">
      <c r="A1235" s="61">
        <v>1061</v>
      </c>
      <c r="B1235" s="62" t="s">
        <v>45</v>
      </c>
      <c r="C1235" s="63">
        <v>40481</v>
      </c>
      <c r="D1235" s="64" t="s">
        <v>583</v>
      </c>
      <c r="E1235" s="51" t="str">
        <f>IF(VLOOKUP(A1235,'חישוב בזב'!$H$2:$K$188,4,FALSE)=FALSE,"No","Yes")</f>
        <v>Yes</v>
      </c>
      <c r="F1235" s="65" t="s">
        <v>2313</v>
      </c>
      <c r="G1235" s="66"/>
      <c r="H1235" s="67">
        <v>18615</v>
      </c>
      <c r="I1235" s="68">
        <v>18615</v>
      </c>
      <c r="J1235" s="69">
        <v>0.17330110126242279</v>
      </c>
      <c r="K1235" s="70">
        <v>3226</v>
      </c>
      <c r="L1235" s="71">
        <v>0.17330110126242279</v>
      </c>
      <c r="M1235" s="72">
        <v>3226.0000000000005</v>
      </c>
    </row>
    <row r="1236" spans="1:13" ht="15" thickTop="1" thickBot="1" x14ac:dyDescent="0.35">
      <c r="A1236" s="61">
        <v>1061</v>
      </c>
      <c r="B1236" s="62" t="s">
        <v>45</v>
      </c>
      <c r="C1236" s="63">
        <v>40481</v>
      </c>
      <c r="D1236" s="64" t="s">
        <v>503</v>
      </c>
      <c r="E1236" s="51" t="str">
        <f>IF(VLOOKUP(A1236,'חישוב בזב'!$H$2:$K$188,4,FALSE)=FALSE,"No","Yes")</f>
        <v>Yes</v>
      </c>
      <c r="F1236" s="65" t="s">
        <v>2314</v>
      </c>
      <c r="G1236" s="66" t="s">
        <v>2315</v>
      </c>
      <c r="H1236" s="67">
        <v>18615</v>
      </c>
      <c r="I1236" s="68">
        <v>18615</v>
      </c>
      <c r="J1236" s="69">
        <v>0.14273435401557882</v>
      </c>
      <c r="K1236" s="70">
        <v>2657</v>
      </c>
      <c r="L1236" s="71">
        <v>0.14273435401557882</v>
      </c>
      <c r="M1236" s="72">
        <v>2657</v>
      </c>
    </row>
    <row r="1237" spans="1:13" ht="15" thickTop="1" thickBot="1" x14ac:dyDescent="0.35">
      <c r="A1237" s="61">
        <v>1061</v>
      </c>
      <c r="B1237" s="62" t="s">
        <v>45</v>
      </c>
      <c r="C1237" s="63">
        <v>40481</v>
      </c>
      <c r="D1237" s="64" t="s">
        <v>798</v>
      </c>
      <c r="E1237" s="51" t="str">
        <f>IF(VLOOKUP(A1237,'חישוב בזב'!$H$2:$K$188,4,FALSE)=FALSE,"No","Yes")</f>
        <v>Yes</v>
      </c>
      <c r="F1237" s="65" t="s">
        <v>1374</v>
      </c>
      <c r="G1237" s="66"/>
      <c r="H1237" s="67">
        <v>18615</v>
      </c>
      <c r="I1237" s="68">
        <v>18615</v>
      </c>
      <c r="J1237" s="69">
        <v>0.12280419016921837</v>
      </c>
      <c r="K1237" s="70">
        <v>2286</v>
      </c>
      <c r="L1237" s="71">
        <v>0.12280419016921837</v>
      </c>
      <c r="M1237" s="72">
        <v>2286</v>
      </c>
    </row>
    <row r="1238" spans="1:13" ht="15" thickTop="1" thickBot="1" x14ac:dyDescent="0.35">
      <c r="A1238" s="61">
        <v>1061</v>
      </c>
      <c r="B1238" s="62" t="s">
        <v>45</v>
      </c>
      <c r="C1238" s="63">
        <v>40481</v>
      </c>
      <c r="D1238" s="64" t="s">
        <v>746</v>
      </c>
      <c r="E1238" s="51" t="str">
        <f>IF(VLOOKUP(A1238,'חישוב בזב'!$H$2:$K$188,4,FALSE)=FALSE,"No","Yes")</f>
        <v>Yes</v>
      </c>
      <c r="F1238" s="65" t="s">
        <v>2316</v>
      </c>
      <c r="G1238" s="66"/>
      <c r="H1238" s="67">
        <v>18615</v>
      </c>
      <c r="I1238" s="68">
        <v>18615</v>
      </c>
      <c r="J1238" s="69">
        <v>9.0196078431372548E-2</v>
      </c>
      <c r="K1238" s="70">
        <v>1679</v>
      </c>
      <c r="L1238" s="71">
        <v>9.0196078431372548E-2</v>
      </c>
      <c r="M1238" s="72">
        <v>1679</v>
      </c>
    </row>
    <row r="1239" spans="1:13" ht="15" thickTop="1" thickBot="1" x14ac:dyDescent="0.35">
      <c r="A1239" s="61">
        <v>1061</v>
      </c>
      <c r="B1239" s="62" t="s">
        <v>45</v>
      </c>
      <c r="C1239" s="63">
        <v>40481</v>
      </c>
      <c r="D1239" s="64" t="s">
        <v>575</v>
      </c>
      <c r="E1239" s="51" t="str">
        <f>IF(VLOOKUP(A1239,'חישוב בזב'!$H$2:$K$188,4,FALSE)=FALSE,"No","Yes")</f>
        <v>Yes</v>
      </c>
      <c r="F1239" s="65" t="s">
        <v>2317</v>
      </c>
      <c r="G1239" s="66"/>
      <c r="H1239" s="67">
        <v>18615</v>
      </c>
      <c r="I1239" s="68">
        <v>18615</v>
      </c>
      <c r="J1239" s="69">
        <v>7.2468439430566745E-2</v>
      </c>
      <c r="K1239" s="70">
        <v>1349</v>
      </c>
      <c r="L1239" s="71">
        <v>7.2468439430566745E-2</v>
      </c>
      <c r="M1239" s="72">
        <v>1349</v>
      </c>
    </row>
    <row r="1240" spans="1:13" ht="15" thickTop="1" thickBot="1" x14ac:dyDescent="0.35">
      <c r="A1240" s="61">
        <v>1061</v>
      </c>
      <c r="B1240" s="62" t="s">
        <v>45</v>
      </c>
      <c r="C1240" s="63">
        <v>40481</v>
      </c>
      <c r="D1240" s="64" t="s">
        <v>585</v>
      </c>
      <c r="E1240" s="51" t="str">
        <f>IF(VLOOKUP(A1240,'חישוב בזב'!$H$2:$K$188,4,FALSE)=FALSE,"No","Yes")</f>
        <v>Yes</v>
      </c>
      <c r="F1240" s="65" t="s">
        <v>2318</v>
      </c>
      <c r="G1240" s="66"/>
      <c r="H1240" s="67">
        <v>18615</v>
      </c>
      <c r="I1240" s="68">
        <v>18615</v>
      </c>
      <c r="J1240" s="69">
        <v>7.1179156594144505E-2</v>
      </c>
      <c r="K1240" s="70">
        <v>1325</v>
      </c>
      <c r="L1240" s="71">
        <v>7.1179156594144505E-2</v>
      </c>
      <c r="M1240" s="72">
        <v>1325</v>
      </c>
    </row>
    <row r="1241" spans="1:13" ht="15" thickTop="1" thickBot="1" x14ac:dyDescent="0.35">
      <c r="A1241" s="61">
        <v>1061</v>
      </c>
      <c r="B1241" s="62" t="s">
        <v>45</v>
      </c>
      <c r="C1241" s="63">
        <v>40481</v>
      </c>
      <c r="D1241" s="64" t="s">
        <v>548</v>
      </c>
      <c r="E1241" s="51" t="str">
        <f>IF(VLOOKUP(A1241,'חישוב בזב'!$H$2:$K$188,4,FALSE)=FALSE,"No","Yes")</f>
        <v>Yes</v>
      </c>
      <c r="F1241" s="65" t="s">
        <v>2319</v>
      </c>
      <c r="G1241" s="66"/>
      <c r="H1241" s="67">
        <v>18615</v>
      </c>
      <c r="I1241" s="68">
        <v>18615</v>
      </c>
      <c r="J1241" s="69">
        <v>5.7373086220789689E-2</v>
      </c>
      <c r="K1241" s="70">
        <v>1068</v>
      </c>
      <c r="L1241" s="71">
        <v>5.7373086220789689E-2</v>
      </c>
      <c r="M1241" s="72">
        <v>1068</v>
      </c>
    </row>
    <row r="1242" spans="1:13" ht="15" thickTop="1" thickBot="1" x14ac:dyDescent="0.35">
      <c r="A1242" s="61">
        <v>1061</v>
      </c>
      <c r="B1242" s="62" t="s">
        <v>45</v>
      </c>
      <c r="C1242" s="63">
        <v>40481</v>
      </c>
      <c r="D1242" s="64" t="s">
        <v>581</v>
      </c>
      <c r="E1242" s="51" t="str">
        <f>IF(VLOOKUP(A1242,'חישוב בזב'!$H$2:$K$188,4,FALSE)=FALSE,"No","Yes")</f>
        <v>Yes</v>
      </c>
      <c r="F1242" s="65" t="s">
        <v>2320</v>
      </c>
      <c r="G1242" s="66" t="s">
        <v>2321</v>
      </c>
      <c r="H1242" s="67">
        <v>18615</v>
      </c>
      <c r="I1242" s="68">
        <v>18615</v>
      </c>
      <c r="J1242" s="69">
        <v>5.5385441847972068E-2</v>
      </c>
      <c r="K1242" s="70">
        <v>1031</v>
      </c>
      <c r="L1242" s="71">
        <v>5.5385441847972068E-2</v>
      </c>
      <c r="M1242" s="72">
        <v>1031</v>
      </c>
    </row>
    <row r="1243" spans="1:13" ht="15" thickTop="1" thickBot="1" x14ac:dyDescent="0.35">
      <c r="A1243" s="61">
        <v>1061</v>
      </c>
      <c r="B1243" s="62" t="s">
        <v>45</v>
      </c>
      <c r="C1243" s="63">
        <v>40481</v>
      </c>
      <c r="D1243" s="64" t="s">
        <v>518</v>
      </c>
      <c r="E1243" s="51" t="str">
        <f>IF(VLOOKUP(A1243,'חישוב בזב'!$H$2:$K$188,4,FALSE)=FALSE,"No","Yes")</f>
        <v>Yes</v>
      </c>
      <c r="F1243" s="65" t="s">
        <v>2322</v>
      </c>
      <c r="G1243" s="66"/>
      <c r="H1243" s="67">
        <v>18615</v>
      </c>
      <c r="I1243" s="68">
        <v>18615</v>
      </c>
      <c r="J1243" s="69">
        <v>5.2001074402363685E-2</v>
      </c>
      <c r="K1243" s="70">
        <v>968</v>
      </c>
      <c r="L1243" s="71">
        <v>5.2001074402363685E-2</v>
      </c>
      <c r="M1243" s="72">
        <v>968</v>
      </c>
    </row>
    <row r="1244" spans="1:13" ht="15" thickTop="1" thickBot="1" x14ac:dyDescent="0.35">
      <c r="A1244" s="61">
        <v>1061</v>
      </c>
      <c r="B1244" s="62" t="s">
        <v>45</v>
      </c>
      <c r="C1244" s="63">
        <v>40481</v>
      </c>
      <c r="D1244" s="64" t="s">
        <v>562</v>
      </c>
      <c r="E1244" s="51" t="str">
        <f>IF(VLOOKUP(A1244,'חישוב בזב'!$H$2:$K$188,4,FALSE)=FALSE,"No","Yes")</f>
        <v>Yes</v>
      </c>
      <c r="F1244" s="65" t="s">
        <v>2323</v>
      </c>
      <c r="G1244" s="66"/>
      <c r="H1244" s="67">
        <v>18615</v>
      </c>
      <c r="I1244" s="68">
        <v>18615</v>
      </c>
      <c r="J1244" s="69">
        <v>4.1095890410958902E-2</v>
      </c>
      <c r="K1244" s="70">
        <v>765</v>
      </c>
      <c r="L1244" s="71">
        <v>4.1095890410958902E-2</v>
      </c>
      <c r="M1244" s="72">
        <v>765</v>
      </c>
    </row>
    <row r="1245" spans="1:13" ht="15" thickTop="1" thickBot="1" x14ac:dyDescent="0.35">
      <c r="A1245" s="61">
        <v>1061</v>
      </c>
      <c r="B1245" s="62" t="s">
        <v>45</v>
      </c>
      <c r="C1245" s="63">
        <v>40481</v>
      </c>
      <c r="D1245" s="64" t="s">
        <v>501</v>
      </c>
      <c r="E1245" s="51" t="str">
        <f>IF(VLOOKUP(A1245,'חישוב בזב'!$H$2:$K$188,4,FALSE)=FALSE,"No","Yes")</f>
        <v>Yes</v>
      </c>
      <c r="F1245" s="65" t="s">
        <v>2324</v>
      </c>
      <c r="G1245" s="66" t="s">
        <v>2325</v>
      </c>
      <c r="H1245" s="67">
        <v>18615</v>
      </c>
      <c r="I1245" s="68">
        <v>18615</v>
      </c>
      <c r="J1245" s="69">
        <v>3.9699167338168147E-2</v>
      </c>
      <c r="K1245" s="70">
        <v>739</v>
      </c>
      <c r="L1245" s="71">
        <v>3.9699167338168147E-2</v>
      </c>
      <c r="M1245" s="72">
        <v>739</v>
      </c>
    </row>
    <row r="1246" spans="1:13" ht="15" thickTop="1" thickBot="1" x14ac:dyDescent="0.35">
      <c r="A1246" s="61">
        <v>1061</v>
      </c>
      <c r="B1246" s="62" t="s">
        <v>45</v>
      </c>
      <c r="C1246" s="63">
        <v>40481</v>
      </c>
      <c r="D1246" s="64" t="s">
        <v>572</v>
      </c>
      <c r="E1246" s="51" t="str">
        <f>IF(VLOOKUP(A1246,'חישוב בזב'!$H$2:$K$188,4,FALSE)=FALSE,"No","Yes")</f>
        <v>Yes</v>
      </c>
      <c r="F1246" s="65" t="s">
        <v>950</v>
      </c>
      <c r="G1246" s="66"/>
      <c r="H1246" s="67">
        <v>18615</v>
      </c>
      <c r="I1246" s="68">
        <v>18615</v>
      </c>
      <c r="J1246" s="69">
        <v>2.3529411764705882E-2</v>
      </c>
      <c r="K1246" s="70">
        <v>438</v>
      </c>
      <c r="L1246" s="71">
        <v>2.3529411764705882E-2</v>
      </c>
      <c r="M1246" s="72">
        <v>438</v>
      </c>
    </row>
    <row r="1247" spans="1:13" ht="15" thickTop="1" thickBot="1" x14ac:dyDescent="0.35">
      <c r="A1247" s="61">
        <v>1061</v>
      </c>
      <c r="B1247" s="62" t="s">
        <v>45</v>
      </c>
      <c r="C1247" s="63">
        <v>40481</v>
      </c>
      <c r="D1247" s="64" t="s">
        <v>695</v>
      </c>
      <c r="E1247" s="51" t="str">
        <f>IF(VLOOKUP(A1247,'חישוב בזב'!$H$2:$K$188,4,FALSE)=FALSE,"No","Yes")</f>
        <v>Yes</v>
      </c>
      <c r="F1247" s="65" t="s">
        <v>2326</v>
      </c>
      <c r="G1247" s="66" t="s">
        <v>2327</v>
      </c>
      <c r="H1247" s="67">
        <v>18615</v>
      </c>
      <c r="I1247" s="68">
        <v>18615</v>
      </c>
      <c r="J1247" s="69">
        <v>2.1488047273704004E-2</v>
      </c>
      <c r="K1247" s="70">
        <v>400</v>
      </c>
      <c r="L1247" s="71">
        <v>2.1488047273704004E-2</v>
      </c>
      <c r="M1247" s="72">
        <v>400</v>
      </c>
    </row>
    <row r="1248" spans="1:13" ht="15" thickTop="1" thickBot="1" x14ac:dyDescent="0.35">
      <c r="A1248" s="61">
        <v>1061</v>
      </c>
      <c r="B1248" s="62" t="s">
        <v>45</v>
      </c>
      <c r="C1248" s="63">
        <v>40481</v>
      </c>
      <c r="D1248" s="64" t="s">
        <v>533</v>
      </c>
      <c r="E1248" s="51" t="str">
        <f>IF(VLOOKUP(A1248,'חישוב בזב'!$H$2:$K$188,4,FALSE)=FALSE,"No","Yes")</f>
        <v>Yes</v>
      </c>
      <c r="F1248" s="65" t="s">
        <v>620</v>
      </c>
      <c r="G1248" s="66"/>
      <c r="H1248" s="67">
        <v>18615</v>
      </c>
      <c r="I1248" s="68">
        <v>18615</v>
      </c>
      <c r="J1248" s="69">
        <v>1.8802041364491002E-2</v>
      </c>
      <c r="K1248" s="70">
        <v>350</v>
      </c>
      <c r="L1248" s="71">
        <v>1.8802041364491002E-2</v>
      </c>
      <c r="M1248" s="72">
        <v>350</v>
      </c>
    </row>
    <row r="1249" spans="1:13" ht="15" thickTop="1" thickBot="1" x14ac:dyDescent="0.35">
      <c r="A1249" s="61">
        <v>1061</v>
      </c>
      <c r="B1249" s="62" t="s">
        <v>45</v>
      </c>
      <c r="C1249" s="63">
        <v>40481</v>
      </c>
      <c r="D1249" s="64" t="s">
        <v>820</v>
      </c>
      <c r="E1249" s="51" t="str">
        <f>IF(VLOOKUP(A1249,'חישוב בזב'!$H$2:$K$188,4,FALSE)=FALSE,"No","Yes")</f>
        <v>Yes</v>
      </c>
      <c r="F1249" s="65" t="s">
        <v>2328</v>
      </c>
      <c r="G1249" s="66" t="s">
        <v>2329</v>
      </c>
      <c r="H1249" s="67">
        <v>18615</v>
      </c>
      <c r="I1249" s="68">
        <v>18615</v>
      </c>
      <c r="J1249" s="69">
        <v>1.7942519473542841E-2</v>
      </c>
      <c r="K1249" s="70">
        <v>334</v>
      </c>
      <c r="L1249" s="71">
        <v>1.7942519473542841E-2</v>
      </c>
      <c r="M1249" s="72">
        <v>334</v>
      </c>
    </row>
    <row r="1250" spans="1:13" ht="15" thickTop="1" thickBot="1" x14ac:dyDescent="0.35">
      <c r="A1250" s="61">
        <v>2500</v>
      </c>
      <c r="B1250" s="62" t="s">
        <v>46</v>
      </c>
      <c r="C1250" s="63">
        <v>19447</v>
      </c>
      <c r="D1250" s="64" t="s">
        <v>583</v>
      </c>
      <c r="E1250" s="51" t="str">
        <f>IF(VLOOKUP(A1250,'חישוב בזב'!$H$2:$K$188,4,FALSE)=FALSE,"No","Yes")</f>
        <v>Yes</v>
      </c>
      <c r="F1250" s="65" t="s">
        <v>2330</v>
      </c>
      <c r="G1250" s="66" t="s">
        <v>2331</v>
      </c>
      <c r="H1250" s="67">
        <v>9046</v>
      </c>
      <c r="I1250" s="68">
        <v>9046</v>
      </c>
      <c r="J1250" s="69">
        <v>0.27570196772053945</v>
      </c>
      <c r="K1250" s="70">
        <v>2494</v>
      </c>
      <c r="L1250" s="71">
        <v>0.27570196772053945</v>
      </c>
      <c r="M1250" s="72">
        <v>2494</v>
      </c>
    </row>
    <row r="1251" spans="1:13" ht="15" thickTop="1" thickBot="1" x14ac:dyDescent="0.35">
      <c r="A1251" s="61">
        <v>2500</v>
      </c>
      <c r="B1251" s="62" t="s">
        <v>46</v>
      </c>
      <c r="C1251" s="63">
        <v>19447</v>
      </c>
      <c r="D1251" s="64" t="s">
        <v>544</v>
      </c>
      <c r="E1251" s="51" t="str">
        <f>IF(VLOOKUP(A1251,'חישוב בזב'!$H$2:$K$188,4,FALSE)=FALSE,"No","Yes")</f>
        <v>Yes</v>
      </c>
      <c r="F1251" s="65" t="s">
        <v>2332</v>
      </c>
      <c r="G1251" s="66"/>
      <c r="H1251" s="67">
        <v>9046</v>
      </c>
      <c r="I1251" s="68">
        <v>9046</v>
      </c>
      <c r="J1251" s="69">
        <v>0.21246959982312624</v>
      </c>
      <c r="K1251" s="70">
        <v>1922</v>
      </c>
      <c r="L1251" s="71">
        <v>0.21246959982312624</v>
      </c>
      <c r="M1251" s="72">
        <v>1922</v>
      </c>
    </row>
    <row r="1252" spans="1:13" ht="15" thickTop="1" thickBot="1" x14ac:dyDescent="0.35">
      <c r="A1252" s="61">
        <v>2500</v>
      </c>
      <c r="B1252" s="62" t="s">
        <v>46</v>
      </c>
      <c r="C1252" s="63">
        <v>19447</v>
      </c>
      <c r="D1252" s="64" t="s">
        <v>2333</v>
      </c>
      <c r="E1252" s="51" t="str">
        <f>IF(VLOOKUP(A1252,'חישוב בזב'!$H$2:$K$188,4,FALSE)=FALSE,"No","Yes")</f>
        <v>Yes</v>
      </c>
      <c r="F1252" s="65" t="s">
        <v>2334</v>
      </c>
      <c r="G1252" s="66" t="s">
        <v>2335</v>
      </c>
      <c r="H1252" s="67">
        <v>9046</v>
      </c>
      <c r="I1252" s="68">
        <v>9046</v>
      </c>
      <c r="J1252" s="69">
        <v>0.11552067212027416</v>
      </c>
      <c r="K1252" s="70">
        <v>1045</v>
      </c>
      <c r="L1252" s="71">
        <v>0.11552067212027416</v>
      </c>
      <c r="M1252" s="72">
        <v>1045</v>
      </c>
    </row>
    <row r="1253" spans="1:13" ht="15" thickTop="1" thickBot="1" x14ac:dyDescent="0.35">
      <c r="A1253" s="61">
        <v>2500</v>
      </c>
      <c r="B1253" s="62" t="s">
        <v>46</v>
      </c>
      <c r="C1253" s="63">
        <v>19447</v>
      </c>
      <c r="D1253" s="64" t="s">
        <v>572</v>
      </c>
      <c r="E1253" s="51" t="str">
        <f>IF(VLOOKUP(A1253,'חישוב בזב'!$H$2:$K$188,4,FALSE)=FALSE,"No","Yes")</f>
        <v>Yes</v>
      </c>
      <c r="F1253" s="65" t="s">
        <v>950</v>
      </c>
      <c r="G1253" s="66" t="s">
        <v>2336</v>
      </c>
      <c r="H1253" s="67">
        <v>9046</v>
      </c>
      <c r="I1253" s="68">
        <v>9046</v>
      </c>
      <c r="J1253" s="69">
        <v>0.11286756577492814</v>
      </c>
      <c r="K1253" s="70">
        <v>1021</v>
      </c>
      <c r="L1253" s="71">
        <v>0.11286756577492814</v>
      </c>
      <c r="M1253" s="72">
        <v>1020.9999999999999</v>
      </c>
    </row>
    <row r="1254" spans="1:13" ht="15" thickTop="1" thickBot="1" x14ac:dyDescent="0.35">
      <c r="A1254" s="61">
        <v>2500</v>
      </c>
      <c r="B1254" s="62" t="s">
        <v>46</v>
      </c>
      <c r="C1254" s="63">
        <v>19447</v>
      </c>
      <c r="D1254" s="64" t="s">
        <v>581</v>
      </c>
      <c r="E1254" s="51" t="str">
        <f>IF(VLOOKUP(A1254,'חישוב בזב'!$H$2:$K$188,4,FALSE)=FALSE,"No","Yes")</f>
        <v>Yes</v>
      </c>
      <c r="F1254" s="65" t="s">
        <v>2337</v>
      </c>
      <c r="G1254" s="66"/>
      <c r="H1254" s="67">
        <v>9046</v>
      </c>
      <c r="I1254" s="68">
        <v>9046</v>
      </c>
      <c r="J1254" s="69">
        <v>5.9252708379394205E-2</v>
      </c>
      <c r="K1254" s="70">
        <v>536</v>
      </c>
      <c r="L1254" s="71">
        <v>5.9252708379394205E-2</v>
      </c>
      <c r="M1254" s="72">
        <v>536</v>
      </c>
    </row>
    <row r="1255" spans="1:13" ht="15" thickTop="1" thickBot="1" x14ac:dyDescent="0.35">
      <c r="A1255" s="61">
        <v>2500</v>
      </c>
      <c r="B1255" s="62" t="s">
        <v>46</v>
      </c>
      <c r="C1255" s="63">
        <v>19447</v>
      </c>
      <c r="D1255" s="64" t="s">
        <v>546</v>
      </c>
      <c r="E1255" s="51" t="str">
        <f>IF(VLOOKUP(A1255,'חישוב בזב'!$H$2:$K$188,4,FALSE)=FALSE,"No","Yes")</f>
        <v>Yes</v>
      </c>
      <c r="F1255" s="65" t="s">
        <v>547</v>
      </c>
      <c r="G1255" s="66"/>
      <c r="H1255" s="67">
        <v>9046</v>
      </c>
      <c r="I1255" s="68">
        <v>9046</v>
      </c>
      <c r="J1255" s="69">
        <v>5.3393765200088435E-2</v>
      </c>
      <c r="K1255" s="70">
        <v>483</v>
      </c>
      <c r="L1255" s="71">
        <v>5.3393765200088435E-2</v>
      </c>
      <c r="M1255" s="72">
        <v>483</v>
      </c>
    </row>
    <row r="1256" spans="1:13" ht="15" thickTop="1" thickBot="1" x14ac:dyDescent="0.35">
      <c r="A1256" s="61">
        <v>2500</v>
      </c>
      <c r="B1256" s="62" t="s">
        <v>46</v>
      </c>
      <c r="C1256" s="63">
        <v>19447</v>
      </c>
      <c r="D1256" s="64" t="s">
        <v>525</v>
      </c>
      <c r="E1256" s="51" t="str">
        <f>IF(VLOOKUP(A1256,'חישוב בזב'!$H$2:$K$188,4,FALSE)=FALSE,"No","Yes")</f>
        <v>Yes</v>
      </c>
      <c r="F1256" s="65" t="s">
        <v>2338</v>
      </c>
      <c r="G1256" s="66" t="s">
        <v>2339</v>
      </c>
      <c r="H1256" s="67">
        <v>9046</v>
      </c>
      <c r="I1256" s="68">
        <v>9046</v>
      </c>
      <c r="J1256" s="69">
        <v>4.8861375193455674E-2</v>
      </c>
      <c r="K1256" s="70">
        <v>442</v>
      </c>
      <c r="L1256" s="71">
        <v>4.8861375193455674E-2</v>
      </c>
      <c r="M1256" s="72">
        <v>442</v>
      </c>
    </row>
    <row r="1257" spans="1:13" ht="15" thickTop="1" thickBot="1" x14ac:dyDescent="0.35">
      <c r="A1257" s="61">
        <v>2500</v>
      </c>
      <c r="B1257" s="62" t="s">
        <v>46</v>
      </c>
      <c r="C1257" s="63">
        <v>19447</v>
      </c>
      <c r="D1257" s="64" t="s">
        <v>567</v>
      </c>
      <c r="E1257" s="51" t="str">
        <f>IF(VLOOKUP(A1257,'חישוב בזב'!$H$2:$K$188,4,FALSE)=FALSE,"No","Yes")</f>
        <v>Yes</v>
      </c>
      <c r="F1257" s="65" t="s">
        <v>2340</v>
      </c>
      <c r="G1257" s="66"/>
      <c r="H1257" s="67">
        <v>9046</v>
      </c>
      <c r="I1257" s="68">
        <v>9046</v>
      </c>
      <c r="J1257" s="69">
        <v>4.2670793720981648E-2</v>
      </c>
      <c r="K1257" s="70">
        <v>386</v>
      </c>
      <c r="L1257" s="71">
        <v>4.2670793720981648E-2</v>
      </c>
      <c r="M1257" s="72">
        <v>386</v>
      </c>
    </row>
    <row r="1258" spans="1:13" ht="15" thickTop="1" thickBot="1" x14ac:dyDescent="0.35">
      <c r="A1258" s="61">
        <v>2500</v>
      </c>
      <c r="B1258" s="62" t="s">
        <v>46</v>
      </c>
      <c r="C1258" s="63">
        <v>19447</v>
      </c>
      <c r="D1258" s="64" t="s">
        <v>548</v>
      </c>
      <c r="E1258" s="51" t="str">
        <f>IF(VLOOKUP(A1258,'חישוב בזב'!$H$2:$K$188,4,FALSE)=FALSE,"No","Yes")</f>
        <v>Yes</v>
      </c>
      <c r="F1258" s="65" t="s">
        <v>2341</v>
      </c>
      <c r="G1258" s="66" t="s">
        <v>2342</v>
      </c>
      <c r="H1258" s="67">
        <v>9046</v>
      </c>
      <c r="I1258" s="68">
        <v>9046</v>
      </c>
      <c r="J1258" s="69">
        <v>3.8691134202962635E-2</v>
      </c>
      <c r="K1258" s="70">
        <v>350</v>
      </c>
      <c r="L1258" s="71">
        <v>3.8691134202962635E-2</v>
      </c>
      <c r="M1258" s="72">
        <v>350</v>
      </c>
    </row>
    <row r="1259" spans="1:13" ht="15" thickTop="1" thickBot="1" x14ac:dyDescent="0.35">
      <c r="A1259" s="61">
        <v>2500</v>
      </c>
      <c r="B1259" s="62" t="s">
        <v>46</v>
      </c>
      <c r="C1259" s="63">
        <v>19447</v>
      </c>
      <c r="D1259" s="64" t="s">
        <v>575</v>
      </c>
      <c r="E1259" s="51" t="str">
        <f>IF(VLOOKUP(A1259,'חישוב בזב'!$H$2:$K$188,4,FALSE)=FALSE,"No","Yes")</f>
        <v>Yes</v>
      </c>
      <c r="F1259" s="65" t="s">
        <v>2343</v>
      </c>
      <c r="G1259" s="66"/>
      <c r="H1259" s="67">
        <v>9046</v>
      </c>
      <c r="I1259" s="68">
        <v>9046</v>
      </c>
      <c r="J1259" s="69">
        <v>2.5204510280787087E-2</v>
      </c>
      <c r="K1259" s="70">
        <v>228</v>
      </c>
      <c r="L1259" s="71">
        <v>2.5204510280787087E-2</v>
      </c>
      <c r="M1259" s="72">
        <v>228</v>
      </c>
    </row>
    <row r="1260" spans="1:13" ht="15" thickTop="1" thickBot="1" x14ac:dyDescent="0.35">
      <c r="A1260" s="61">
        <v>2500</v>
      </c>
      <c r="B1260" s="62" t="s">
        <v>46</v>
      </c>
      <c r="C1260" s="63">
        <v>19447</v>
      </c>
      <c r="D1260" s="64" t="s">
        <v>823</v>
      </c>
      <c r="E1260" s="51" t="str">
        <f>IF(VLOOKUP(A1260,'חישוב בזב'!$H$2:$K$188,4,FALSE)=FALSE,"No","Yes")</f>
        <v>Yes</v>
      </c>
      <c r="F1260" s="65" t="s">
        <v>2344</v>
      </c>
      <c r="G1260" s="66"/>
      <c r="H1260" s="67">
        <v>9046</v>
      </c>
      <c r="I1260" s="68">
        <v>9046</v>
      </c>
      <c r="J1260" s="69">
        <v>1.5365907583462304E-2</v>
      </c>
      <c r="K1260" s="70">
        <v>139</v>
      </c>
      <c r="L1260" s="71">
        <v>1.5365907583462304E-2</v>
      </c>
      <c r="M1260" s="72">
        <v>139</v>
      </c>
    </row>
    <row r="1261" spans="1:13" ht="15" thickTop="1" thickBot="1" x14ac:dyDescent="0.35">
      <c r="A1261" s="61">
        <v>246</v>
      </c>
      <c r="B1261" s="62" t="s">
        <v>47</v>
      </c>
      <c r="C1261" s="63">
        <v>19182</v>
      </c>
      <c r="D1261" s="64" t="s">
        <v>630</v>
      </c>
      <c r="E1261" s="51" t="str">
        <f>IF(VLOOKUP(A1261,'חישוב בזב'!$H$2:$K$188,4,FALSE)=FALSE,"No","Yes")</f>
        <v>Yes</v>
      </c>
      <c r="F1261" s="65" t="s">
        <v>2345</v>
      </c>
      <c r="G1261" s="66"/>
      <c r="H1261" s="67">
        <v>15051</v>
      </c>
      <c r="I1261" s="68">
        <v>15051</v>
      </c>
      <c r="J1261" s="69">
        <v>0.32615773038336321</v>
      </c>
      <c r="K1261" s="70">
        <v>4909</v>
      </c>
      <c r="L1261" s="71">
        <v>0.32615773038336321</v>
      </c>
      <c r="M1261" s="72">
        <v>4909</v>
      </c>
    </row>
    <row r="1262" spans="1:13" ht="15" thickTop="1" thickBot="1" x14ac:dyDescent="0.35">
      <c r="A1262" s="61">
        <v>246</v>
      </c>
      <c r="B1262" s="62" t="s">
        <v>47</v>
      </c>
      <c r="C1262" s="63">
        <v>19182</v>
      </c>
      <c r="D1262" s="64" t="s">
        <v>572</v>
      </c>
      <c r="E1262" s="51" t="str">
        <f>IF(VLOOKUP(A1262,'חישוב בזב'!$H$2:$K$188,4,FALSE)=FALSE,"No","Yes")</f>
        <v>Yes</v>
      </c>
      <c r="F1262" s="65" t="s">
        <v>2346</v>
      </c>
      <c r="G1262" s="66" t="s">
        <v>2347</v>
      </c>
      <c r="H1262" s="67">
        <v>15051</v>
      </c>
      <c r="I1262" s="68">
        <v>15051</v>
      </c>
      <c r="J1262" s="69">
        <v>0.27599495050162781</v>
      </c>
      <c r="K1262" s="70">
        <v>4154</v>
      </c>
      <c r="L1262" s="71">
        <v>0.27599495050162781</v>
      </c>
      <c r="M1262" s="72">
        <v>4154</v>
      </c>
    </row>
    <row r="1263" spans="1:13" ht="15" thickTop="1" thickBot="1" x14ac:dyDescent="0.35">
      <c r="A1263" s="61">
        <v>246</v>
      </c>
      <c r="B1263" s="62" t="s">
        <v>47</v>
      </c>
      <c r="C1263" s="63">
        <v>19182</v>
      </c>
      <c r="D1263" s="64" t="s">
        <v>501</v>
      </c>
      <c r="E1263" s="51" t="str">
        <f>IF(VLOOKUP(A1263,'חישוב בזב'!$H$2:$K$188,4,FALSE)=FALSE,"No","Yes")</f>
        <v>Yes</v>
      </c>
      <c r="F1263" s="65" t="s">
        <v>2348</v>
      </c>
      <c r="G1263" s="66"/>
      <c r="H1263" s="67">
        <v>15051</v>
      </c>
      <c r="I1263" s="68">
        <v>15051</v>
      </c>
      <c r="J1263" s="69">
        <v>0.10570726197594844</v>
      </c>
      <c r="K1263" s="70">
        <v>1591</v>
      </c>
      <c r="L1263" s="71">
        <v>0.10570726197594844</v>
      </c>
      <c r="M1263" s="72">
        <v>1591</v>
      </c>
    </row>
    <row r="1264" spans="1:13" ht="15" thickTop="1" thickBot="1" x14ac:dyDescent="0.35">
      <c r="A1264" s="61">
        <v>246</v>
      </c>
      <c r="B1264" s="62" t="s">
        <v>47</v>
      </c>
      <c r="C1264" s="63">
        <v>19182</v>
      </c>
      <c r="D1264" s="64" t="s">
        <v>598</v>
      </c>
      <c r="E1264" s="51" t="str">
        <f>IF(VLOOKUP(A1264,'חישוב בזב'!$H$2:$K$188,4,FALSE)=FALSE,"No","Yes")</f>
        <v>Yes</v>
      </c>
      <c r="F1264" s="65" t="s">
        <v>2349</v>
      </c>
      <c r="G1264" s="66" t="s">
        <v>2350</v>
      </c>
      <c r="H1264" s="67">
        <v>15051</v>
      </c>
      <c r="I1264" s="68">
        <v>15051</v>
      </c>
      <c r="J1264" s="69">
        <v>9.8133014417646672E-2</v>
      </c>
      <c r="K1264" s="70">
        <v>1477</v>
      </c>
      <c r="L1264" s="71">
        <v>9.8133014417646672E-2</v>
      </c>
      <c r="M1264" s="72">
        <v>1477</v>
      </c>
    </row>
    <row r="1265" spans="1:13" ht="15" thickTop="1" thickBot="1" x14ac:dyDescent="0.35">
      <c r="A1265" s="61">
        <v>246</v>
      </c>
      <c r="B1265" s="62" t="s">
        <v>47</v>
      </c>
      <c r="C1265" s="63">
        <v>19182</v>
      </c>
      <c r="D1265" s="64" t="s">
        <v>581</v>
      </c>
      <c r="E1265" s="51" t="str">
        <f>IF(VLOOKUP(A1265,'חישוב בזב'!$H$2:$K$188,4,FALSE)=FALSE,"No","Yes")</f>
        <v>Yes</v>
      </c>
      <c r="F1265" s="65" t="s">
        <v>1091</v>
      </c>
      <c r="G1265" s="66"/>
      <c r="H1265" s="67">
        <v>15051</v>
      </c>
      <c r="I1265" s="68">
        <v>15051</v>
      </c>
      <c r="J1265" s="69">
        <v>9.5076739087103845E-2</v>
      </c>
      <c r="K1265" s="70">
        <v>1431</v>
      </c>
      <c r="L1265" s="71">
        <v>9.5076739087103845E-2</v>
      </c>
      <c r="M1265" s="72">
        <v>1431</v>
      </c>
    </row>
    <row r="1266" spans="1:13" ht="15" thickTop="1" thickBot="1" x14ac:dyDescent="0.35">
      <c r="A1266" s="61">
        <v>246</v>
      </c>
      <c r="B1266" s="62" t="s">
        <v>47</v>
      </c>
      <c r="C1266" s="63">
        <v>19182</v>
      </c>
      <c r="D1266" s="64" t="s">
        <v>525</v>
      </c>
      <c r="E1266" s="51" t="str">
        <f>IF(VLOOKUP(A1266,'חישוב בזב'!$H$2:$K$188,4,FALSE)=FALSE,"No","Yes")</f>
        <v>Yes</v>
      </c>
      <c r="F1266" s="65" t="s">
        <v>1141</v>
      </c>
      <c r="G1266" s="66"/>
      <c r="H1266" s="67">
        <v>15051</v>
      </c>
      <c r="I1266" s="68">
        <v>15051</v>
      </c>
      <c r="J1266" s="69">
        <v>5.2355325227559632E-2</v>
      </c>
      <c r="K1266" s="70">
        <v>788</v>
      </c>
      <c r="L1266" s="71">
        <v>5.2355325227559632E-2</v>
      </c>
      <c r="M1266" s="72">
        <v>788</v>
      </c>
    </row>
    <row r="1267" spans="1:13" ht="15" thickTop="1" thickBot="1" x14ac:dyDescent="0.35">
      <c r="A1267" s="61">
        <v>246</v>
      </c>
      <c r="B1267" s="62" t="s">
        <v>47</v>
      </c>
      <c r="C1267" s="63">
        <v>19182</v>
      </c>
      <c r="D1267" s="64" t="s">
        <v>548</v>
      </c>
      <c r="E1267" s="51" t="str">
        <f>IF(VLOOKUP(A1267,'חישוב בזב'!$H$2:$K$188,4,FALSE)=FALSE,"No","Yes")</f>
        <v>Yes</v>
      </c>
      <c r="F1267" s="65" t="s">
        <v>2351</v>
      </c>
      <c r="G1267" s="66"/>
      <c r="H1267" s="67">
        <v>15051</v>
      </c>
      <c r="I1267" s="68">
        <v>15051</v>
      </c>
      <c r="J1267" s="69">
        <v>4.6574978406750379E-2</v>
      </c>
      <c r="K1267" s="70">
        <v>701</v>
      </c>
      <c r="L1267" s="71">
        <v>4.6574978406750379E-2</v>
      </c>
      <c r="M1267" s="72">
        <v>701</v>
      </c>
    </row>
    <row r="1268" spans="1:13" ht="15" thickTop="1" thickBot="1" x14ac:dyDescent="0.35">
      <c r="A1268" s="61">
        <v>7400</v>
      </c>
      <c r="B1268" s="62" t="s">
        <v>48</v>
      </c>
      <c r="C1268" s="63">
        <v>169441</v>
      </c>
      <c r="D1268" s="64" t="s">
        <v>598</v>
      </c>
      <c r="E1268" s="51" t="str">
        <f>IF(VLOOKUP(A1268,'חישוב בזב'!$H$2:$K$188,4,FALSE)=FALSE,"No","Yes")</f>
        <v>Yes</v>
      </c>
      <c r="F1268" s="65" t="s">
        <v>2352</v>
      </c>
      <c r="G1268" s="66" t="s">
        <v>2353</v>
      </c>
      <c r="H1268" s="67">
        <v>62717</v>
      </c>
      <c r="I1268" s="68">
        <v>62717</v>
      </c>
      <c r="J1268" s="69">
        <v>0.28394215284532104</v>
      </c>
      <c r="K1268" s="70">
        <v>17808</v>
      </c>
      <c r="L1268" s="71">
        <v>0.28394215284532104</v>
      </c>
      <c r="M1268" s="72">
        <v>17808</v>
      </c>
    </row>
    <row r="1269" spans="1:13" ht="15" thickTop="1" thickBot="1" x14ac:dyDescent="0.35">
      <c r="A1269" s="61">
        <v>7400</v>
      </c>
      <c r="B1269" s="62" t="s">
        <v>48</v>
      </c>
      <c r="C1269" s="63">
        <v>169441</v>
      </c>
      <c r="D1269" s="64" t="s">
        <v>2041</v>
      </c>
      <c r="E1269" s="51" t="str">
        <f>IF(VLOOKUP(A1269,'חישוב בזב'!$H$2:$K$188,4,FALSE)=FALSE,"No","Yes")</f>
        <v>Yes</v>
      </c>
      <c r="F1269" s="65" t="s">
        <v>2354</v>
      </c>
      <c r="G1269" s="66" t="s">
        <v>2355</v>
      </c>
      <c r="H1269" s="67">
        <v>62717</v>
      </c>
      <c r="I1269" s="68">
        <v>62717</v>
      </c>
      <c r="J1269" s="69">
        <v>0.15716631854202209</v>
      </c>
      <c r="K1269" s="70">
        <v>9857</v>
      </c>
      <c r="L1269" s="71">
        <v>0.15716631854202209</v>
      </c>
      <c r="M1269" s="72">
        <v>9857</v>
      </c>
    </row>
    <row r="1270" spans="1:13" ht="15" thickTop="1" thickBot="1" x14ac:dyDescent="0.35">
      <c r="A1270" s="61">
        <v>7400</v>
      </c>
      <c r="B1270" s="62" t="s">
        <v>48</v>
      </c>
      <c r="C1270" s="63">
        <v>169441</v>
      </c>
      <c r="D1270" s="64" t="s">
        <v>546</v>
      </c>
      <c r="E1270" s="51" t="str">
        <f>IF(VLOOKUP(A1270,'חישוב בזב'!$H$2:$K$188,4,FALSE)=FALSE,"No","Yes")</f>
        <v>Yes</v>
      </c>
      <c r="F1270" s="65" t="s">
        <v>547</v>
      </c>
      <c r="G1270" s="66"/>
      <c r="H1270" s="67">
        <v>62717</v>
      </c>
      <c r="I1270" s="68">
        <v>62717</v>
      </c>
      <c r="J1270" s="69">
        <v>0.15010284292934931</v>
      </c>
      <c r="K1270" s="70">
        <v>9414</v>
      </c>
      <c r="L1270" s="71">
        <v>0.15010284292934931</v>
      </c>
      <c r="M1270" s="72">
        <v>9414</v>
      </c>
    </row>
    <row r="1271" spans="1:13" ht="15" thickTop="1" thickBot="1" x14ac:dyDescent="0.35">
      <c r="A1271" s="61">
        <v>7400</v>
      </c>
      <c r="B1271" s="62" t="s">
        <v>48</v>
      </c>
      <c r="C1271" s="63">
        <v>169441</v>
      </c>
      <c r="D1271" s="64" t="s">
        <v>1809</v>
      </c>
      <c r="E1271" s="51" t="str">
        <f>IF(VLOOKUP(A1271,'חישוב בזב'!$H$2:$K$188,4,FALSE)=FALSE,"No","Yes")</f>
        <v>Yes</v>
      </c>
      <c r="F1271" s="65" t="s">
        <v>2356</v>
      </c>
      <c r="G1271" s="66"/>
      <c r="H1271" s="67">
        <v>62717</v>
      </c>
      <c r="I1271" s="68">
        <v>62717</v>
      </c>
      <c r="J1271" s="69">
        <v>7.9197027919065008E-2</v>
      </c>
      <c r="K1271" s="70">
        <v>4967</v>
      </c>
      <c r="L1271" s="71">
        <v>7.9197027919065008E-2</v>
      </c>
      <c r="M1271" s="72">
        <v>4967</v>
      </c>
    </row>
    <row r="1272" spans="1:13" ht="15" thickTop="1" thickBot="1" x14ac:dyDescent="0.35">
      <c r="A1272" s="61">
        <v>7400</v>
      </c>
      <c r="B1272" s="62" t="s">
        <v>48</v>
      </c>
      <c r="C1272" s="63">
        <v>169441</v>
      </c>
      <c r="D1272" s="64" t="s">
        <v>548</v>
      </c>
      <c r="E1272" s="51" t="str">
        <f>IF(VLOOKUP(A1272,'חישוב בזב'!$H$2:$K$188,4,FALSE)=FALSE,"No","Yes")</f>
        <v>Yes</v>
      </c>
      <c r="F1272" s="65" t="s">
        <v>2357</v>
      </c>
      <c r="G1272" s="66"/>
      <c r="H1272" s="67">
        <v>62717</v>
      </c>
      <c r="I1272" s="68">
        <v>62717</v>
      </c>
      <c r="J1272" s="69">
        <v>5.8819777731715484E-2</v>
      </c>
      <c r="K1272" s="70">
        <v>3689</v>
      </c>
      <c r="L1272" s="71">
        <v>5.8819777731715484E-2</v>
      </c>
      <c r="M1272" s="72">
        <v>3689</v>
      </c>
    </row>
    <row r="1273" spans="1:13" ht="15" thickTop="1" thickBot="1" x14ac:dyDescent="0.35">
      <c r="A1273" s="61">
        <v>7400</v>
      </c>
      <c r="B1273" s="62" t="s">
        <v>48</v>
      </c>
      <c r="C1273" s="63">
        <v>169441</v>
      </c>
      <c r="D1273" s="64" t="s">
        <v>581</v>
      </c>
      <c r="E1273" s="51" t="str">
        <f>IF(VLOOKUP(A1273,'חישוב בזב'!$H$2:$K$188,4,FALSE)=FALSE,"No","Yes")</f>
        <v>Yes</v>
      </c>
      <c r="F1273" s="65" t="s">
        <v>2358</v>
      </c>
      <c r="G1273" s="66"/>
      <c r="H1273" s="67">
        <v>62717</v>
      </c>
      <c r="I1273" s="68">
        <v>62717</v>
      </c>
      <c r="J1273" s="69">
        <v>5.2362198446992046E-2</v>
      </c>
      <c r="K1273" s="70">
        <v>3284</v>
      </c>
      <c r="L1273" s="71">
        <v>5.2362198446992046E-2</v>
      </c>
      <c r="M1273" s="72">
        <v>3284</v>
      </c>
    </row>
    <row r="1274" spans="1:13" ht="15" thickTop="1" thickBot="1" x14ac:dyDescent="0.35">
      <c r="A1274" s="61">
        <v>7400</v>
      </c>
      <c r="B1274" s="62" t="s">
        <v>48</v>
      </c>
      <c r="C1274" s="63">
        <v>169441</v>
      </c>
      <c r="D1274" s="64" t="s">
        <v>572</v>
      </c>
      <c r="E1274" s="51" t="str">
        <f>IF(VLOOKUP(A1274,'חישוב בזב'!$H$2:$K$188,4,FALSE)=FALSE,"No","Yes")</f>
        <v>Yes</v>
      </c>
      <c r="F1274" s="65" t="s">
        <v>2359</v>
      </c>
      <c r="G1274" s="66"/>
      <c r="H1274" s="67">
        <v>62717</v>
      </c>
      <c r="I1274" s="68">
        <v>62717</v>
      </c>
      <c r="J1274" s="69">
        <v>4.3879649855701003E-2</v>
      </c>
      <c r="K1274" s="70">
        <v>2752</v>
      </c>
      <c r="L1274" s="71">
        <v>4.3879649855701003E-2</v>
      </c>
      <c r="M1274" s="72">
        <v>2752</v>
      </c>
    </row>
    <row r="1275" spans="1:13" ht="15" thickTop="1" thickBot="1" x14ac:dyDescent="0.35">
      <c r="A1275" s="61">
        <v>7400</v>
      </c>
      <c r="B1275" s="62" t="s">
        <v>48</v>
      </c>
      <c r="C1275" s="63">
        <v>169441</v>
      </c>
      <c r="D1275" s="64" t="s">
        <v>2360</v>
      </c>
      <c r="E1275" s="51" t="str">
        <f>IF(VLOOKUP(A1275,'חישוב בזב'!$H$2:$K$188,4,FALSE)=FALSE,"No","Yes")</f>
        <v>Yes</v>
      </c>
      <c r="F1275" s="65" t="s">
        <v>2361</v>
      </c>
      <c r="G1275" s="66"/>
      <c r="H1275" s="67">
        <v>62717</v>
      </c>
      <c r="I1275" s="68">
        <v>62717</v>
      </c>
      <c r="J1275" s="69">
        <v>3.7852575856625797E-2</v>
      </c>
      <c r="K1275" s="70">
        <v>2374</v>
      </c>
      <c r="L1275" s="71">
        <v>3.7852575856625797E-2</v>
      </c>
      <c r="M1275" s="72">
        <v>2374</v>
      </c>
    </row>
    <row r="1276" spans="1:13" ht="15" thickTop="1" thickBot="1" x14ac:dyDescent="0.35">
      <c r="A1276" s="61">
        <v>7400</v>
      </c>
      <c r="B1276" s="62" t="s">
        <v>48</v>
      </c>
      <c r="C1276" s="63">
        <v>169441</v>
      </c>
      <c r="D1276" s="64" t="s">
        <v>495</v>
      </c>
      <c r="E1276" s="51" t="str">
        <f>IF(VLOOKUP(A1276,'חישוב בזב'!$H$2:$K$188,4,FALSE)=FALSE,"No","Yes")</f>
        <v>Yes</v>
      </c>
      <c r="F1276" s="65" t="s">
        <v>2362</v>
      </c>
      <c r="G1276" s="66"/>
      <c r="H1276" s="67">
        <v>62717</v>
      </c>
      <c r="I1276" s="68">
        <v>62717</v>
      </c>
      <c r="J1276" s="69">
        <v>3.0533986000605896E-2</v>
      </c>
      <c r="K1276" s="70">
        <v>1915</v>
      </c>
      <c r="L1276" s="71">
        <v>3.0533986000605896E-2</v>
      </c>
      <c r="M1276" s="72">
        <v>1915</v>
      </c>
    </row>
    <row r="1277" spans="1:13" ht="15" thickTop="1" thickBot="1" x14ac:dyDescent="0.35">
      <c r="A1277" s="61">
        <v>7400</v>
      </c>
      <c r="B1277" s="62" t="s">
        <v>48</v>
      </c>
      <c r="C1277" s="63">
        <v>169441</v>
      </c>
      <c r="D1277" s="64" t="s">
        <v>518</v>
      </c>
      <c r="E1277" s="51" t="str">
        <f>IF(VLOOKUP(A1277,'חישוב בזב'!$H$2:$K$188,4,FALSE)=FALSE,"No","Yes")</f>
        <v>Yes</v>
      </c>
      <c r="F1277" s="65" t="s">
        <v>2363</v>
      </c>
      <c r="G1277" s="66"/>
      <c r="H1277" s="67">
        <v>62717</v>
      </c>
      <c r="I1277" s="68">
        <v>62717</v>
      </c>
      <c r="J1277" s="69">
        <v>2.9609196868472663E-2</v>
      </c>
      <c r="K1277" s="70">
        <v>1857</v>
      </c>
      <c r="L1277" s="71">
        <v>2.9609196868472663E-2</v>
      </c>
      <c r="M1277" s="72">
        <v>1857</v>
      </c>
    </row>
    <row r="1278" spans="1:13" ht="15" thickTop="1" thickBot="1" x14ac:dyDescent="0.35">
      <c r="A1278" s="61">
        <v>7400</v>
      </c>
      <c r="B1278" s="62" t="s">
        <v>48</v>
      </c>
      <c r="C1278" s="63">
        <v>169441</v>
      </c>
      <c r="D1278" s="64" t="s">
        <v>575</v>
      </c>
      <c r="E1278" s="51" t="str">
        <f>IF(VLOOKUP(A1278,'חישוב בזב'!$H$2:$K$188,4,FALSE)=FALSE,"No","Yes")</f>
        <v>Yes</v>
      </c>
      <c r="F1278" s="65" t="s">
        <v>2364</v>
      </c>
      <c r="G1278" s="66" t="s">
        <v>2365</v>
      </c>
      <c r="H1278" s="67">
        <v>62717</v>
      </c>
      <c r="I1278" s="68">
        <v>62717</v>
      </c>
      <c r="J1278" s="69">
        <v>1.8974121848940477E-2</v>
      </c>
      <c r="K1278" s="70">
        <v>1190</v>
      </c>
      <c r="L1278" s="71">
        <v>1.8974121848940477E-2</v>
      </c>
      <c r="M1278" s="72">
        <v>1190</v>
      </c>
    </row>
    <row r="1279" spans="1:13" ht="15" thickTop="1" thickBot="1" x14ac:dyDescent="0.35">
      <c r="A1279" s="61">
        <v>7400</v>
      </c>
      <c r="B1279" s="62" t="s">
        <v>48</v>
      </c>
      <c r="C1279" s="63">
        <v>169441</v>
      </c>
      <c r="D1279" s="64" t="s">
        <v>604</v>
      </c>
      <c r="E1279" s="51" t="str">
        <f>IF(VLOOKUP(A1279,'חישוב בזב'!$H$2:$K$188,4,FALSE)=FALSE,"No","Yes")</f>
        <v>Yes</v>
      </c>
      <c r="F1279" s="65" t="s">
        <v>2366</v>
      </c>
      <c r="G1279" s="66"/>
      <c r="H1279" s="67">
        <v>62717</v>
      </c>
      <c r="I1279" s="68">
        <v>62717</v>
      </c>
      <c r="J1279" s="69">
        <v>1.8734952245802572E-2</v>
      </c>
      <c r="K1279" s="70">
        <v>1175</v>
      </c>
      <c r="L1279" s="71">
        <v>1.8734952245802572E-2</v>
      </c>
      <c r="M1279" s="72">
        <v>1175</v>
      </c>
    </row>
    <row r="1280" spans="1:13" ht="15" thickTop="1" thickBot="1" x14ac:dyDescent="0.35">
      <c r="A1280" s="61">
        <v>7400</v>
      </c>
      <c r="B1280" s="62" t="s">
        <v>48</v>
      </c>
      <c r="C1280" s="63">
        <v>169441</v>
      </c>
      <c r="D1280" s="64" t="s">
        <v>796</v>
      </c>
      <c r="E1280" s="51" t="str">
        <f>IF(VLOOKUP(A1280,'חישוב בזב'!$H$2:$K$188,4,FALSE)=FALSE,"No","Yes")</f>
        <v>Yes</v>
      </c>
      <c r="F1280" s="65" t="s">
        <v>2367</v>
      </c>
      <c r="G1280" s="66"/>
      <c r="H1280" s="67">
        <v>62717</v>
      </c>
      <c r="I1280" s="68">
        <v>62717</v>
      </c>
      <c r="J1280" s="69">
        <v>1.3680501299488177E-2</v>
      </c>
      <c r="K1280" s="70">
        <v>858</v>
      </c>
      <c r="L1280" s="71">
        <v>1.3680501299488177E-2</v>
      </c>
      <c r="M1280" s="72">
        <v>858</v>
      </c>
    </row>
    <row r="1281" spans="1:13" ht="15" thickTop="1" thickBot="1" x14ac:dyDescent="0.35">
      <c r="A1281" s="61">
        <v>7400</v>
      </c>
      <c r="B1281" s="62" t="s">
        <v>48</v>
      </c>
      <c r="C1281" s="63">
        <v>169441</v>
      </c>
      <c r="D1281" s="64" t="s">
        <v>746</v>
      </c>
      <c r="E1281" s="51" t="str">
        <f>IF(VLOOKUP(A1281,'חישוב בזב'!$H$2:$K$188,4,FALSE)=FALSE,"No","Yes")</f>
        <v>Yes</v>
      </c>
      <c r="F1281" s="65" t="s">
        <v>504</v>
      </c>
      <c r="G1281" s="66"/>
      <c r="H1281" s="67">
        <v>62717</v>
      </c>
      <c r="I1281" s="68">
        <v>62717</v>
      </c>
      <c r="J1281" s="69">
        <v>1.0029178691582824E-2</v>
      </c>
      <c r="K1281" s="70">
        <v>629</v>
      </c>
      <c r="L1281" s="71">
        <v>1.0029178691582824E-2</v>
      </c>
      <c r="M1281" s="72">
        <v>629</v>
      </c>
    </row>
    <row r="1282" spans="1:13" ht="15" thickTop="1" thickBot="1" x14ac:dyDescent="0.35">
      <c r="A1282" s="61">
        <v>7400</v>
      </c>
      <c r="B1282" s="62" t="s">
        <v>48</v>
      </c>
      <c r="C1282" s="63">
        <v>169441</v>
      </c>
      <c r="D1282" s="64" t="s">
        <v>1373</v>
      </c>
      <c r="E1282" s="51" t="str">
        <f>IF(VLOOKUP(A1282,'חישוב בזב'!$H$2:$K$188,4,FALSE)=FALSE,"No","Yes")</f>
        <v>Yes</v>
      </c>
      <c r="F1282" s="65" t="s">
        <v>620</v>
      </c>
      <c r="G1282" s="66"/>
      <c r="H1282" s="67">
        <v>62717</v>
      </c>
      <c r="I1282" s="68">
        <v>62717</v>
      </c>
      <c r="J1282" s="69">
        <v>8.5941610727553932E-3</v>
      </c>
      <c r="K1282" s="70">
        <v>539</v>
      </c>
      <c r="L1282" s="71">
        <v>8.5941610727553932E-3</v>
      </c>
      <c r="M1282" s="72">
        <v>539</v>
      </c>
    </row>
    <row r="1283" spans="1:13" ht="15" thickTop="1" thickBot="1" x14ac:dyDescent="0.35">
      <c r="A1283" s="61">
        <v>7400</v>
      </c>
      <c r="B1283" s="62" t="s">
        <v>48</v>
      </c>
      <c r="C1283" s="63">
        <v>169441</v>
      </c>
      <c r="D1283" s="64" t="s">
        <v>2368</v>
      </c>
      <c r="E1283" s="51" t="str">
        <f>IF(VLOOKUP(A1283,'חישוב בזב'!$H$2:$K$188,4,FALSE)=FALSE,"No","Yes")</f>
        <v>Yes</v>
      </c>
      <c r="F1283" s="65" t="s">
        <v>2369</v>
      </c>
      <c r="G1283" s="66"/>
      <c r="H1283" s="67">
        <v>62717</v>
      </c>
      <c r="I1283" s="68">
        <v>62717</v>
      </c>
      <c r="J1283" s="69">
        <v>6.5213578455602149E-3</v>
      </c>
      <c r="K1283" s="70">
        <v>409</v>
      </c>
      <c r="L1283" s="71">
        <v>6.5213578455602149E-3</v>
      </c>
      <c r="M1283" s="72">
        <v>409</v>
      </c>
    </row>
    <row r="1284" spans="1:13" ht="15" hidden="1" thickTop="1" thickBot="1" x14ac:dyDescent="0.35">
      <c r="A1284" s="61">
        <v>525</v>
      </c>
      <c r="B1284" s="62" t="s">
        <v>2370</v>
      </c>
      <c r="C1284" s="63">
        <v>2661</v>
      </c>
      <c r="D1284" s="64" t="s">
        <v>679</v>
      </c>
      <c r="E1284" s="51" t="str">
        <f>IF(VLOOKUP(A1284,'חישוב בזב'!$H$2:$K$188,4,FALSE)=FALSE,"No","Yes")</f>
        <v>No</v>
      </c>
      <c r="F1284" s="65" t="s">
        <v>2371</v>
      </c>
      <c r="G1284" s="66" t="s">
        <v>2372</v>
      </c>
      <c r="H1284" s="67">
        <v>2412</v>
      </c>
      <c r="I1284" s="68">
        <v>2412</v>
      </c>
      <c r="J1284" s="69">
        <v>0.32379767827529021</v>
      </c>
      <c r="K1284" s="70">
        <v>781</v>
      </c>
      <c r="L1284" s="71">
        <v>0.32379767827529021</v>
      </c>
      <c r="M1284" s="72">
        <v>781</v>
      </c>
    </row>
    <row r="1285" spans="1:13" ht="15" hidden="1" thickTop="1" thickBot="1" x14ac:dyDescent="0.35">
      <c r="A1285" s="61">
        <v>525</v>
      </c>
      <c r="B1285" s="62" t="s">
        <v>2370</v>
      </c>
      <c r="C1285" s="63">
        <v>2661</v>
      </c>
      <c r="D1285" s="64" t="s">
        <v>598</v>
      </c>
      <c r="E1285" s="51" t="str">
        <f>IF(VLOOKUP(A1285,'חישוב בזב'!$H$2:$K$188,4,FALSE)=FALSE,"No","Yes")</f>
        <v>No</v>
      </c>
      <c r="F1285" s="65" t="s">
        <v>2373</v>
      </c>
      <c r="G1285" s="66"/>
      <c r="H1285" s="67">
        <v>2412</v>
      </c>
      <c r="I1285" s="68">
        <v>2412</v>
      </c>
      <c r="J1285" s="69">
        <v>0.16003316749585406</v>
      </c>
      <c r="K1285" s="70">
        <v>386</v>
      </c>
      <c r="L1285" s="71">
        <v>0.16003316749585406</v>
      </c>
      <c r="M1285" s="72">
        <v>386</v>
      </c>
    </row>
    <row r="1286" spans="1:13" ht="15" hidden="1" thickTop="1" thickBot="1" x14ac:dyDescent="0.35">
      <c r="A1286" s="61">
        <v>525</v>
      </c>
      <c r="B1286" s="62" t="s">
        <v>2370</v>
      </c>
      <c r="C1286" s="63">
        <v>2661</v>
      </c>
      <c r="D1286" s="64" t="s">
        <v>604</v>
      </c>
      <c r="E1286" s="51" t="str">
        <f>IF(VLOOKUP(A1286,'חישוב בזב'!$H$2:$K$188,4,FALSE)=FALSE,"No","Yes")</f>
        <v>No</v>
      </c>
      <c r="F1286" s="65" t="s">
        <v>2374</v>
      </c>
      <c r="G1286" s="66"/>
      <c r="H1286" s="67">
        <v>2412</v>
      </c>
      <c r="I1286" s="68">
        <v>2412</v>
      </c>
      <c r="J1286" s="69">
        <v>0.11815920398009951</v>
      </c>
      <c r="K1286" s="70">
        <v>285</v>
      </c>
      <c r="L1286" s="71">
        <v>0.11815920398009951</v>
      </c>
      <c r="M1286" s="72">
        <v>285</v>
      </c>
    </row>
    <row r="1287" spans="1:13" ht="15" hidden="1" thickTop="1" thickBot="1" x14ac:dyDescent="0.35">
      <c r="A1287" s="61">
        <v>525</v>
      </c>
      <c r="B1287" s="62" t="s">
        <v>2370</v>
      </c>
      <c r="C1287" s="63">
        <v>2661</v>
      </c>
      <c r="D1287" s="64" t="s">
        <v>857</v>
      </c>
      <c r="E1287" s="51" t="str">
        <f>IF(VLOOKUP(A1287,'חישוב בזב'!$H$2:$K$188,4,FALSE)=FALSE,"No","Yes")</f>
        <v>No</v>
      </c>
      <c r="F1287" s="65" t="s">
        <v>882</v>
      </c>
      <c r="G1287" s="66"/>
      <c r="H1287" s="67">
        <v>2412</v>
      </c>
      <c r="I1287" s="68">
        <v>2412</v>
      </c>
      <c r="J1287" s="69">
        <v>0.10033167495854063</v>
      </c>
      <c r="K1287" s="70">
        <v>242</v>
      </c>
      <c r="L1287" s="71">
        <v>0.10033167495854063</v>
      </c>
      <c r="M1287" s="72">
        <v>242</v>
      </c>
    </row>
    <row r="1288" spans="1:13" ht="15" hidden="1" thickTop="1" thickBot="1" x14ac:dyDescent="0.35">
      <c r="A1288" s="61">
        <v>525</v>
      </c>
      <c r="B1288" s="62" t="s">
        <v>2370</v>
      </c>
      <c r="C1288" s="63">
        <v>2661</v>
      </c>
      <c r="D1288" s="64" t="s">
        <v>562</v>
      </c>
      <c r="E1288" s="51" t="str">
        <f>IF(VLOOKUP(A1288,'חישוב בזב'!$H$2:$K$188,4,FALSE)=FALSE,"No","Yes")</f>
        <v>No</v>
      </c>
      <c r="F1288" s="65" t="s">
        <v>1404</v>
      </c>
      <c r="G1288" s="66"/>
      <c r="H1288" s="67">
        <v>2412</v>
      </c>
      <c r="I1288" s="68">
        <v>2412</v>
      </c>
      <c r="J1288" s="69">
        <v>8.7893864013267001E-2</v>
      </c>
      <c r="K1288" s="70">
        <v>212</v>
      </c>
      <c r="L1288" s="71">
        <v>8.7893864013267001E-2</v>
      </c>
      <c r="M1288" s="72">
        <v>212</v>
      </c>
    </row>
    <row r="1289" spans="1:13" ht="15" hidden="1" thickTop="1" thickBot="1" x14ac:dyDescent="0.35">
      <c r="A1289" s="61">
        <v>525</v>
      </c>
      <c r="B1289" s="62" t="s">
        <v>2370</v>
      </c>
      <c r="C1289" s="63">
        <v>2661</v>
      </c>
      <c r="D1289" s="64" t="s">
        <v>530</v>
      </c>
      <c r="E1289" s="51" t="str">
        <f>IF(VLOOKUP(A1289,'חישוב בזב'!$H$2:$K$188,4,FALSE)=FALSE,"No","Yes")</f>
        <v>No</v>
      </c>
      <c r="F1289" s="65" t="s">
        <v>2375</v>
      </c>
      <c r="G1289" s="66"/>
      <c r="H1289" s="67">
        <v>2412</v>
      </c>
      <c r="I1289" s="68">
        <v>2412</v>
      </c>
      <c r="J1289" s="69">
        <v>8.5820895522388058E-2</v>
      </c>
      <c r="K1289" s="70">
        <v>207</v>
      </c>
      <c r="L1289" s="71">
        <v>8.5820895522388058E-2</v>
      </c>
      <c r="M1289" s="72">
        <v>207</v>
      </c>
    </row>
    <row r="1290" spans="1:13" ht="15" hidden="1" thickTop="1" thickBot="1" x14ac:dyDescent="0.35">
      <c r="A1290" s="61">
        <v>525</v>
      </c>
      <c r="B1290" s="62" t="s">
        <v>2370</v>
      </c>
      <c r="C1290" s="63">
        <v>2661</v>
      </c>
      <c r="D1290" s="64" t="s">
        <v>583</v>
      </c>
      <c r="E1290" s="51" t="str">
        <f>IF(VLOOKUP(A1290,'חישוב בזב'!$H$2:$K$188,4,FALSE)=FALSE,"No","Yes")</f>
        <v>No</v>
      </c>
      <c r="F1290" s="65" t="s">
        <v>1083</v>
      </c>
      <c r="G1290" s="66"/>
      <c r="H1290" s="67">
        <v>2412</v>
      </c>
      <c r="I1290" s="68">
        <v>2412</v>
      </c>
      <c r="J1290" s="69">
        <v>8.2089552238805971E-2</v>
      </c>
      <c r="K1290" s="70">
        <v>198</v>
      </c>
      <c r="L1290" s="71">
        <v>8.2089552238805971E-2</v>
      </c>
      <c r="M1290" s="72">
        <v>198</v>
      </c>
    </row>
    <row r="1291" spans="1:13" ht="15" hidden="1" thickTop="1" thickBot="1" x14ac:dyDescent="0.35">
      <c r="A1291" s="61">
        <v>525</v>
      </c>
      <c r="B1291" s="62" t="s">
        <v>2370</v>
      </c>
      <c r="C1291" s="63">
        <v>2661</v>
      </c>
      <c r="D1291" s="64" t="s">
        <v>2376</v>
      </c>
      <c r="E1291" s="51" t="str">
        <f>IF(VLOOKUP(A1291,'חישוב בזב'!$H$2:$K$188,4,FALSE)=FALSE,"No","Yes")</f>
        <v>No</v>
      </c>
      <c r="F1291" s="65" t="s">
        <v>2377</v>
      </c>
      <c r="G1291" s="66"/>
      <c r="H1291" s="67">
        <v>2412</v>
      </c>
      <c r="I1291" s="68">
        <v>2412</v>
      </c>
      <c r="J1291" s="69">
        <v>2.1144278606965175E-2</v>
      </c>
      <c r="K1291" s="70">
        <v>51</v>
      </c>
      <c r="L1291" s="71">
        <v>2.1144278606965175E-2</v>
      </c>
      <c r="M1291" s="72">
        <v>51</v>
      </c>
    </row>
    <row r="1292" spans="1:13" ht="15" hidden="1" thickTop="1" thickBot="1" x14ac:dyDescent="0.35">
      <c r="A1292" s="61">
        <v>525</v>
      </c>
      <c r="B1292" s="62" t="s">
        <v>2370</v>
      </c>
      <c r="C1292" s="63">
        <v>2661</v>
      </c>
      <c r="D1292" s="64" t="s">
        <v>503</v>
      </c>
      <c r="E1292" s="51" t="str">
        <f>IF(VLOOKUP(A1292,'חישוב בזב'!$H$2:$K$188,4,FALSE)=FALSE,"No","Yes")</f>
        <v>No</v>
      </c>
      <c r="F1292" s="65" t="s">
        <v>2378</v>
      </c>
      <c r="G1292" s="66" t="s">
        <v>2379</v>
      </c>
      <c r="H1292" s="67">
        <v>2412</v>
      </c>
      <c r="I1292" s="68">
        <v>2412</v>
      </c>
      <c r="J1292" s="69">
        <v>2.03150912106136E-2</v>
      </c>
      <c r="K1292" s="70">
        <v>49</v>
      </c>
      <c r="L1292" s="71">
        <v>2.03150912106136E-2</v>
      </c>
      <c r="M1292" s="72">
        <v>49</v>
      </c>
    </row>
    <row r="1293" spans="1:13" ht="15" hidden="1" thickTop="1" thickBot="1" x14ac:dyDescent="0.35">
      <c r="A1293" s="61">
        <v>525</v>
      </c>
      <c r="B1293" s="62" t="s">
        <v>2370</v>
      </c>
      <c r="C1293" s="63">
        <v>2661</v>
      </c>
      <c r="D1293" s="64" t="s">
        <v>525</v>
      </c>
      <c r="E1293" s="51" t="str">
        <f>IF(VLOOKUP(A1293,'חישוב בזב'!$H$2:$K$188,4,FALSE)=FALSE,"No","Yes")</f>
        <v>No</v>
      </c>
      <c r="F1293" s="65" t="s">
        <v>1062</v>
      </c>
      <c r="G1293" s="66" t="s">
        <v>2380</v>
      </c>
      <c r="H1293" s="67">
        <v>2412</v>
      </c>
      <c r="I1293" s="68">
        <v>2412</v>
      </c>
      <c r="J1293" s="69">
        <v>4.1459369817578774E-4</v>
      </c>
      <c r="K1293" s="70">
        <v>1</v>
      </c>
      <c r="L1293" s="71">
        <v>4.1459369817578774E-4</v>
      </c>
      <c r="M1293" s="72">
        <v>1</v>
      </c>
    </row>
    <row r="1294" spans="1:13" ht="15" hidden="1" thickTop="1" thickBot="1" x14ac:dyDescent="0.35">
      <c r="A1294" s="61">
        <v>525</v>
      </c>
      <c r="B1294" s="62" t="s">
        <v>2370</v>
      </c>
      <c r="C1294" s="63">
        <v>2661</v>
      </c>
      <c r="D1294" s="64" t="s">
        <v>579</v>
      </c>
      <c r="E1294" s="51" t="str">
        <f>IF(VLOOKUP(A1294,'חישוב בזב'!$H$2:$K$188,4,FALSE)=FALSE,"No","Yes")</f>
        <v>No</v>
      </c>
      <c r="F1294" s="65" t="s">
        <v>1002</v>
      </c>
      <c r="G1294" s="66"/>
      <c r="H1294" s="67">
        <v>2412</v>
      </c>
      <c r="I1294" s="68">
        <v>2412</v>
      </c>
      <c r="J1294" s="69">
        <v>0</v>
      </c>
      <c r="K1294" s="70">
        <v>0</v>
      </c>
      <c r="L1294" s="71">
        <v>0</v>
      </c>
      <c r="M1294" s="72">
        <v>0</v>
      </c>
    </row>
    <row r="1295" spans="1:13" ht="15" hidden="1" thickTop="1" thickBot="1" x14ac:dyDescent="0.35">
      <c r="A1295" s="61">
        <v>587</v>
      </c>
      <c r="B1295" s="62" t="s">
        <v>2381</v>
      </c>
      <c r="C1295" s="63">
        <v>3567</v>
      </c>
      <c r="D1295" s="64" t="s">
        <v>695</v>
      </c>
      <c r="E1295" s="51" t="str">
        <f>IF(VLOOKUP(A1295,'חישוב בזב'!$H$2:$K$188,4,FALSE)=FALSE,"No","Yes")</f>
        <v>No</v>
      </c>
      <c r="F1295" s="65" t="s">
        <v>2382</v>
      </c>
      <c r="G1295" s="66" t="s">
        <v>2383</v>
      </c>
      <c r="H1295" s="67">
        <v>1919</v>
      </c>
      <c r="I1295" s="68">
        <v>1919</v>
      </c>
      <c r="J1295" s="69">
        <v>0.40541948931735278</v>
      </c>
      <c r="K1295" s="70">
        <v>778</v>
      </c>
      <c r="L1295" s="71">
        <v>0.40541948931735278</v>
      </c>
      <c r="M1295" s="72">
        <v>778</v>
      </c>
    </row>
    <row r="1296" spans="1:13" ht="15" hidden="1" thickTop="1" thickBot="1" x14ac:dyDescent="0.35">
      <c r="A1296" s="61">
        <v>587</v>
      </c>
      <c r="B1296" s="62" t="s">
        <v>2381</v>
      </c>
      <c r="C1296" s="63">
        <v>3567</v>
      </c>
      <c r="D1296" s="64" t="s">
        <v>730</v>
      </c>
      <c r="E1296" s="51" t="str">
        <f>IF(VLOOKUP(A1296,'חישוב בזב'!$H$2:$K$188,4,FALSE)=FALSE,"No","Yes")</f>
        <v>No</v>
      </c>
      <c r="F1296" s="65" t="s">
        <v>2384</v>
      </c>
      <c r="G1296" s="66" t="s">
        <v>2385</v>
      </c>
      <c r="H1296" s="67">
        <v>1919</v>
      </c>
      <c r="I1296" s="68">
        <v>1919</v>
      </c>
      <c r="J1296" s="69">
        <v>0.33819697759249612</v>
      </c>
      <c r="K1296" s="70">
        <v>649</v>
      </c>
      <c r="L1296" s="71">
        <v>0.33819697759249612</v>
      </c>
      <c r="M1296" s="72">
        <v>649</v>
      </c>
    </row>
    <row r="1297" spans="1:13" ht="15" hidden="1" thickTop="1" thickBot="1" x14ac:dyDescent="0.35">
      <c r="A1297" s="61">
        <v>587</v>
      </c>
      <c r="B1297" s="62" t="s">
        <v>2381</v>
      </c>
      <c r="C1297" s="63">
        <v>3567</v>
      </c>
      <c r="D1297" s="64" t="s">
        <v>2386</v>
      </c>
      <c r="E1297" s="51" t="str">
        <f>IF(VLOOKUP(A1297,'חישוב בזב'!$H$2:$K$188,4,FALSE)=FALSE,"No","Yes")</f>
        <v>No</v>
      </c>
      <c r="F1297" s="65" t="s">
        <v>2387</v>
      </c>
      <c r="G1297" s="66"/>
      <c r="H1297" s="67">
        <v>1919</v>
      </c>
      <c r="I1297" s="68">
        <v>1919</v>
      </c>
      <c r="J1297" s="69">
        <v>0.18082334549244397</v>
      </c>
      <c r="K1297" s="70">
        <v>347</v>
      </c>
      <c r="L1297" s="71">
        <v>0.18082334549244397</v>
      </c>
      <c r="M1297" s="72">
        <v>347</v>
      </c>
    </row>
    <row r="1298" spans="1:13" ht="15" hidden="1" thickTop="1" thickBot="1" x14ac:dyDescent="0.35">
      <c r="A1298" s="61">
        <v>587</v>
      </c>
      <c r="B1298" s="62" t="s">
        <v>2381</v>
      </c>
      <c r="C1298" s="63">
        <v>3567</v>
      </c>
      <c r="D1298" s="64" t="s">
        <v>501</v>
      </c>
      <c r="E1298" s="51" t="str">
        <f>IF(VLOOKUP(A1298,'חישוב בזב'!$H$2:$K$188,4,FALSE)=FALSE,"No","Yes")</f>
        <v>No</v>
      </c>
      <c r="F1298" s="65" t="s">
        <v>2388</v>
      </c>
      <c r="G1298" s="66"/>
      <c r="H1298" s="67">
        <v>1919</v>
      </c>
      <c r="I1298" s="68">
        <v>1919</v>
      </c>
      <c r="J1298" s="69">
        <v>7.5560187597707135E-2</v>
      </c>
      <c r="K1298" s="70">
        <v>145</v>
      </c>
      <c r="L1298" s="71">
        <v>7.5560187597707135E-2</v>
      </c>
      <c r="M1298" s="72">
        <v>145</v>
      </c>
    </row>
    <row r="1299" spans="1:13" ht="15" thickTop="1" thickBot="1" x14ac:dyDescent="0.35">
      <c r="A1299" s="61">
        <v>7500</v>
      </c>
      <c r="B1299" s="62" t="s">
        <v>49</v>
      </c>
      <c r="C1299" s="63">
        <v>18564</v>
      </c>
      <c r="D1299" s="64" t="s">
        <v>636</v>
      </c>
      <c r="E1299" s="51" t="str">
        <f>IF(VLOOKUP(A1299,'חישוב בזב'!$H$2:$K$188,4,FALSE)=FALSE,"No","Yes")</f>
        <v>Yes</v>
      </c>
      <c r="F1299" s="65" t="s">
        <v>2389</v>
      </c>
      <c r="G1299" s="66"/>
      <c r="H1299" s="67">
        <v>17082</v>
      </c>
      <c r="I1299" s="68">
        <v>17082</v>
      </c>
      <c r="J1299" s="69">
        <v>0.13640088982554735</v>
      </c>
      <c r="K1299" s="70">
        <v>2330</v>
      </c>
      <c r="L1299" s="71">
        <v>0.13640088982554735</v>
      </c>
      <c r="M1299" s="72">
        <v>2330</v>
      </c>
    </row>
    <row r="1300" spans="1:13" ht="15" thickTop="1" thickBot="1" x14ac:dyDescent="0.35">
      <c r="A1300" s="61">
        <v>7500</v>
      </c>
      <c r="B1300" s="62" t="s">
        <v>49</v>
      </c>
      <c r="C1300" s="63">
        <v>18564</v>
      </c>
      <c r="D1300" s="64" t="s">
        <v>665</v>
      </c>
      <c r="E1300" s="51" t="str">
        <f>IF(VLOOKUP(A1300,'חישוב בזב'!$H$2:$K$188,4,FALSE)=FALSE,"No","Yes")</f>
        <v>Yes</v>
      </c>
      <c r="F1300" s="65" t="s">
        <v>2390</v>
      </c>
      <c r="G1300" s="66"/>
      <c r="H1300" s="67">
        <v>17082</v>
      </c>
      <c r="I1300" s="68">
        <v>17082</v>
      </c>
      <c r="J1300" s="69">
        <v>0.11081840533895329</v>
      </c>
      <c r="K1300" s="70">
        <v>1893</v>
      </c>
      <c r="L1300" s="71">
        <v>0.11081840533895329</v>
      </c>
      <c r="M1300" s="72">
        <v>1893</v>
      </c>
    </row>
    <row r="1301" spans="1:13" ht="15" thickTop="1" thickBot="1" x14ac:dyDescent="0.35">
      <c r="A1301" s="61">
        <v>7500</v>
      </c>
      <c r="B1301" s="62" t="s">
        <v>49</v>
      </c>
      <c r="C1301" s="63">
        <v>18564</v>
      </c>
      <c r="D1301" s="64" t="s">
        <v>1619</v>
      </c>
      <c r="E1301" s="51" t="str">
        <f>IF(VLOOKUP(A1301,'חישוב בזב'!$H$2:$K$188,4,FALSE)=FALSE,"No","Yes")</f>
        <v>Yes</v>
      </c>
      <c r="F1301" s="65" t="s">
        <v>2391</v>
      </c>
      <c r="G1301" s="66"/>
      <c r="H1301" s="67">
        <v>17082</v>
      </c>
      <c r="I1301" s="68">
        <v>17082</v>
      </c>
      <c r="J1301" s="69">
        <v>9.9754127151387428E-2</v>
      </c>
      <c r="K1301" s="70">
        <v>1704</v>
      </c>
      <c r="L1301" s="71">
        <v>9.9754127151387428E-2</v>
      </c>
      <c r="M1301" s="72">
        <v>1704</v>
      </c>
    </row>
    <row r="1302" spans="1:13" ht="15" thickTop="1" thickBot="1" x14ac:dyDescent="0.35">
      <c r="A1302" s="61">
        <v>7500</v>
      </c>
      <c r="B1302" s="62" t="s">
        <v>49</v>
      </c>
      <c r="C1302" s="63">
        <v>18564</v>
      </c>
      <c r="D1302" s="64" t="s">
        <v>2392</v>
      </c>
      <c r="E1302" s="51" t="str">
        <f>IF(VLOOKUP(A1302,'חישוב בזב'!$H$2:$K$188,4,FALSE)=FALSE,"No","Yes")</f>
        <v>Yes</v>
      </c>
      <c r="F1302" s="65" t="s">
        <v>2393</v>
      </c>
      <c r="G1302" s="66"/>
      <c r="H1302" s="67">
        <v>17082</v>
      </c>
      <c r="I1302" s="68">
        <v>17082</v>
      </c>
      <c r="J1302" s="69">
        <v>8.3069898138391288E-2</v>
      </c>
      <c r="K1302" s="70">
        <v>1419</v>
      </c>
      <c r="L1302" s="71">
        <v>8.3069898138391288E-2</v>
      </c>
      <c r="M1302" s="72">
        <v>1419</v>
      </c>
    </row>
    <row r="1303" spans="1:13" ht="15" thickTop="1" thickBot="1" x14ac:dyDescent="0.35">
      <c r="A1303" s="61">
        <v>7500</v>
      </c>
      <c r="B1303" s="62" t="s">
        <v>49</v>
      </c>
      <c r="C1303" s="63">
        <v>18564</v>
      </c>
      <c r="D1303" s="64" t="s">
        <v>2394</v>
      </c>
      <c r="E1303" s="51" t="str">
        <f>IF(VLOOKUP(A1303,'חישוב בזב'!$H$2:$K$188,4,FALSE)=FALSE,"No","Yes")</f>
        <v>Yes</v>
      </c>
      <c r="F1303" s="65" t="s">
        <v>2395</v>
      </c>
      <c r="G1303" s="66"/>
      <c r="H1303" s="67">
        <v>17082</v>
      </c>
      <c r="I1303" s="68">
        <v>17082</v>
      </c>
      <c r="J1303" s="69">
        <v>7.5576630371150921E-2</v>
      </c>
      <c r="K1303" s="70">
        <v>1291</v>
      </c>
      <c r="L1303" s="71">
        <v>7.5576630371150921E-2</v>
      </c>
      <c r="M1303" s="72">
        <v>1291</v>
      </c>
    </row>
    <row r="1304" spans="1:13" ht="15" thickTop="1" thickBot="1" x14ac:dyDescent="0.35">
      <c r="A1304" s="61">
        <v>7500</v>
      </c>
      <c r="B1304" s="62" t="s">
        <v>49</v>
      </c>
      <c r="C1304" s="63">
        <v>18564</v>
      </c>
      <c r="D1304" s="64" t="s">
        <v>520</v>
      </c>
      <c r="E1304" s="51" t="str">
        <f>IF(VLOOKUP(A1304,'חישוב בזב'!$H$2:$K$188,4,FALSE)=FALSE,"No","Yes")</f>
        <v>Yes</v>
      </c>
      <c r="F1304" s="65" t="s">
        <v>2396</v>
      </c>
      <c r="G1304" s="66"/>
      <c r="H1304" s="67">
        <v>17082</v>
      </c>
      <c r="I1304" s="68">
        <v>17082</v>
      </c>
      <c r="J1304" s="69">
        <v>7.1420208406509783E-2</v>
      </c>
      <c r="K1304" s="70">
        <v>1220</v>
      </c>
      <c r="L1304" s="71">
        <v>7.1420208406509783E-2</v>
      </c>
      <c r="M1304" s="72">
        <v>1220.0000000000002</v>
      </c>
    </row>
    <row r="1305" spans="1:13" ht="15" thickTop="1" thickBot="1" x14ac:dyDescent="0.35">
      <c r="A1305" s="61">
        <v>7500</v>
      </c>
      <c r="B1305" s="62" t="s">
        <v>49</v>
      </c>
      <c r="C1305" s="63">
        <v>18564</v>
      </c>
      <c r="D1305" s="64" t="s">
        <v>679</v>
      </c>
      <c r="E1305" s="51" t="str">
        <f>IF(VLOOKUP(A1305,'חישוב בזב'!$H$2:$K$188,4,FALSE)=FALSE,"No","Yes")</f>
        <v>Yes</v>
      </c>
      <c r="F1305" s="65" t="s">
        <v>2397</v>
      </c>
      <c r="G1305" s="66"/>
      <c r="H1305" s="67">
        <v>17082</v>
      </c>
      <c r="I1305" s="68">
        <v>17082</v>
      </c>
      <c r="J1305" s="69">
        <v>6.5449010654490103E-2</v>
      </c>
      <c r="K1305" s="70">
        <v>1118</v>
      </c>
      <c r="L1305" s="71">
        <v>6.5449010654490103E-2</v>
      </c>
      <c r="M1305" s="72">
        <v>1118</v>
      </c>
    </row>
    <row r="1306" spans="1:13" ht="15" thickTop="1" thickBot="1" x14ac:dyDescent="0.35">
      <c r="A1306" s="61">
        <v>7500</v>
      </c>
      <c r="B1306" s="62" t="s">
        <v>49</v>
      </c>
      <c r="C1306" s="63">
        <v>18564</v>
      </c>
      <c r="D1306" s="64" t="s">
        <v>2398</v>
      </c>
      <c r="E1306" s="51" t="str">
        <f>IF(VLOOKUP(A1306,'חישוב בזב'!$H$2:$K$188,4,FALSE)=FALSE,"No","Yes")</f>
        <v>Yes</v>
      </c>
      <c r="F1306" s="65" t="s">
        <v>2399</v>
      </c>
      <c r="G1306" s="66"/>
      <c r="H1306" s="67">
        <v>17082</v>
      </c>
      <c r="I1306" s="68">
        <v>17082</v>
      </c>
      <c r="J1306" s="69">
        <v>6.5214846036763849E-2</v>
      </c>
      <c r="K1306" s="70">
        <v>1114</v>
      </c>
      <c r="L1306" s="71">
        <v>6.5214846036763849E-2</v>
      </c>
      <c r="M1306" s="72">
        <v>1114</v>
      </c>
    </row>
    <row r="1307" spans="1:13" ht="15" thickTop="1" thickBot="1" x14ac:dyDescent="0.35">
      <c r="A1307" s="61">
        <v>7500</v>
      </c>
      <c r="B1307" s="62" t="s">
        <v>49</v>
      </c>
      <c r="C1307" s="63">
        <v>18564</v>
      </c>
      <c r="D1307" s="64" t="s">
        <v>525</v>
      </c>
      <c r="E1307" s="51" t="str">
        <f>IF(VLOOKUP(A1307,'חישוב בזב'!$H$2:$K$188,4,FALSE)=FALSE,"No","Yes")</f>
        <v>Yes</v>
      </c>
      <c r="F1307" s="65" t="s">
        <v>2400</v>
      </c>
      <c r="G1307" s="66"/>
      <c r="H1307" s="67">
        <v>17082</v>
      </c>
      <c r="I1307" s="68">
        <v>17082</v>
      </c>
      <c r="J1307" s="69">
        <v>6.3341529094953747E-2</v>
      </c>
      <c r="K1307" s="70">
        <v>1082</v>
      </c>
      <c r="L1307" s="71">
        <v>6.3341529094953747E-2</v>
      </c>
      <c r="M1307" s="72">
        <v>1082</v>
      </c>
    </row>
    <row r="1308" spans="1:13" ht="15" thickTop="1" thickBot="1" x14ac:dyDescent="0.35">
      <c r="A1308" s="61">
        <v>7500</v>
      </c>
      <c r="B1308" s="62" t="s">
        <v>49</v>
      </c>
      <c r="C1308" s="63">
        <v>18564</v>
      </c>
      <c r="D1308" s="64" t="s">
        <v>503</v>
      </c>
      <c r="E1308" s="51" t="str">
        <f>IF(VLOOKUP(A1308,'חישוב בזב'!$H$2:$K$188,4,FALSE)=FALSE,"No","Yes")</f>
        <v>Yes</v>
      </c>
      <c r="F1308" s="65" t="s">
        <v>2401</v>
      </c>
      <c r="G1308" s="66"/>
      <c r="H1308" s="67">
        <v>17082</v>
      </c>
      <c r="I1308" s="68">
        <v>17082</v>
      </c>
      <c r="J1308" s="69">
        <v>5.8599695585996953E-2</v>
      </c>
      <c r="K1308" s="70">
        <v>1001</v>
      </c>
      <c r="L1308" s="71">
        <v>5.8599695585996953E-2</v>
      </c>
      <c r="M1308" s="72">
        <v>1001</v>
      </c>
    </row>
    <row r="1309" spans="1:13" ht="15" thickTop="1" thickBot="1" x14ac:dyDescent="0.35">
      <c r="A1309" s="61">
        <v>7500</v>
      </c>
      <c r="B1309" s="62" t="s">
        <v>49</v>
      </c>
      <c r="C1309" s="63">
        <v>18564</v>
      </c>
      <c r="D1309" s="64" t="s">
        <v>938</v>
      </c>
      <c r="E1309" s="51" t="str">
        <f>IF(VLOOKUP(A1309,'חישוב בזב'!$H$2:$K$188,4,FALSE)=FALSE,"No","Yes")</f>
        <v>Yes</v>
      </c>
      <c r="F1309" s="65" t="s">
        <v>2402</v>
      </c>
      <c r="G1309" s="66"/>
      <c r="H1309" s="67">
        <v>17082</v>
      </c>
      <c r="I1309" s="68">
        <v>17082</v>
      </c>
      <c r="J1309" s="69">
        <v>4.6891464699683881E-2</v>
      </c>
      <c r="K1309" s="70">
        <v>801</v>
      </c>
      <c r="L1309" s="71">
        <v>4.6891464699683881E-2</v>
      </c>
      <c r="M1309" s="72">
        <v>801</v>
      </c>
    </row>
    <row r="1310" spans="1:13" ht="15" thickTop="1" thickBot="1" x14ac:dyDescent="0.35">
      <c r="A1310" s="61">
        <v>7500</v>
      </c>
      <c r="B1310" s="62" t="s">
        <v>49</v>
      </c>
      <c r="C1310" s="63">
        <v>18564</v>
      </c>
      <c r="D1310" s="64" t="s">
        <v>611</v>
      </c>
      <c r="E1310" s="51" t="str">
        <f>IF(VLOOKUP(A1310,'חישוב בזב'!$H$2:$K$188,4,FALSE)=FALSE,"No","Yes")</f>
        <v>Yes</v>
      </c>
      <c r="F1310" s="65" t="s">
        <v>1083</v>
      </c>
      <c r="G1310" s="66"/>
      <c r="H1310" s="67">
        <v>17082</v>
      </c>
      <c r="I1310" s="68">
        <v>17082</v>
      </c>
      <c r="J1310" s="69">
        <v>4.6481676618662919E-2</v>
      </c>
      <c r="K1310" s="70">
        <v>794</v>
      </c>
      <c r="L1310" s="71">
        <v>4.6481676618662919E-2</v>
      </c>
      <c r="M1310" s="72">
        <v>794</v>
      </c>
    </row>
    <row r="1311" spans="1:13" ht="15" thickTop="1" thickBot="1" x14ac:dyDescent="0.35">
      <c r="A1311" s="61">
        <v>7500</v>
      </c>
      <c r="B1311" s="62" t="s">
        <v>49</v>
      </c>
      <c r="C1311" s="63">
        <v>18564</v>
      </c>
      <c r="D1311" s="64" t="s">
        <v>495</v>
      </c>
      <c r="E1311" s="51" t="str">
        <f>IF(VLOOKUP(A1311,'חישוב בזב'!$H$2:$K$188,4,FALSE)=FALSE,"No","Yes")</f>
        <v>Yes</v>
      </c>
      <c r="F1311" s="65" t="s">
        <v>2403</v>
      </c>
      <c r="G1311" s="66"/>
      <c r="H1311" s="67">
        <v>17082</v>
      </c>
      <c r="I1311" s="68">
        <v>17082</v>
      </c>
      <c r="J1311" s="69">
        <v>4.5427935838894741E-2</v>
      </c>
      <c r="K1311" s="70">
        <v>776</v>
      </c>
      <c r="L1311" s="71">
        <v>4.5427935838894741E-2</v>
      </c>
      <c r="M1311" s="72">
        <v>776</v>
      </c>
    </row>
    <row r="1312" spans="1:13" ht="15" thickTop="1" thickBot="1" x14ac:dyDescent="0.35">
      <c r="A1312" s="61">
        <v>7500</v>
      </c>
      <c r="B1312" s="62" t="s">
        <v>49</v>
      </c>
      <c r="C1312" s="63">
        <v>18564</v>
      </c>
      <c r="D1312" s="64" t="s">
        <v>794</v>
      </c>
      <c r="E1312" s="51" t="str">
        <f>IF(VLOOKUP(A1312,'חישוב בזב'!$H$2:$K$188,4,FALSE)=FALSE,"No","Yes")</f>
        <v>Yes</v>
      </c>
      <c r="F1312" s="65" t="s">
        <v>2404</v>
      </c>
      <c r="G1312" s="66"/>
      <c r="H1312" s="67">
        <v>17082</v>
      </c>
      <c r="I1312" s="68">
        <v>17082</v>
      </c>
      <c r="J1312" s="69">
        <v>3.1260976466455918E-2</v>
      </c>
      <c r="K1312" s="70">
        <v>534</v>
      </c>
      <c r="L1312" s="71">
        <v>3.1260976466455918E-2</v>
      </c>
      <c r="M1312" s="72">
        <v>534</v>
      </c>
    </row>
    <row r="1313" spans="1:13" ht="15" thickTop="1" thickBot="1" x14ac:dyDescent="0.35">
      <c r="A1313" s="61">
        <v>7500</v>
      </c>
      <c r="B1313" s="62" t="s">
        <v>49</v>
      </c>
      <c r="C1313" s="63">
        <v>18564</v>
      </c>
      <c r="D1313" s="64" t="s">
        <v>583</v>
      </c>
      <c r="E1313" s="51" t="str">
        <f>IF(VLOOKUP(A1313,'חישוב בזב'!$H$2:$K$188,4,FALSE)=FALSE,"No","Yes")</f>
        <v>Yes</v>
      </c>
      <c r="F1313" s="65" t="s">
        <v>2405</v>
      </c>
      <c r="G1313" s="66" t="s">
        <v>2406</v>
      </c>
      <c r="H1313" s="67">
        <v>17082</v>
      </c>
      <c r="I1313" s="68">
        <v>17082</v>
      </c>
      <c r="J1313" s="69">
        <v>2.9270577215782697E-4</v>
      </c>
      <c r="K1313" s="70">
        <v>5</v>
      </c>
      <c r="L1313" s="71">
        <v>2.9270577215782697E-4</v>
      </c>
      <c r="M1313" s="72">
        <v>5</v>
      </c>
    </row>
    <row r="1314" spans="1:13" ht="15" thickTop="1" thickBot="1" x14ac:dyDescent="0.35">
      <c r="A1314" s="61">
        <v>7500</v>
      </c>
      <c r="B1314" s="62" t="s">
        <v>49</v>
      </c>
      <c r="C1314" s="63">
        <v>18564</v>
      </c>
      <c r="D1314" s="64" t="s">
        <v>562</v>
      </c>
      <c r="E1314" s="51" t="str">
        <f>IF(VLOOKUP(A1314,'חישוב בזב'!$H$2:$K$188,4,FALSE)=FALSE,"No","Yes")</f>
        <v>Yes</v>
      </c>
      <c r="F1314" s="65" t="s">
        <v>2407</v>
      </c>
      <c r="G1314" s="66" t="s">
        <v>2408</v>
      </c>
      <c r="H1314" s="67">
        <v>17082</v>
      </c>
      <c r="I1314" s="68">
        <v>17082</v>
      </c>
      <c r="J1314" s="69">
        <v>0</v>
      </c>
      <c r="K1314" s="70"/>
      <c r="L1314" s="71">
        <v>0</v>
      </c>
      <c r="M1314" s="72">
        <v>0</v>
      </c>
    </row>
    <row r="1315" spans="1:13" ht="15" hidden="1" thickTop="1" thickBot="1" x14ac:dyDescent="0.35">
      <c r="A1315" s="61">
        <v>666</v>
      </c>
      <c r="B1315" s="62" t="s">
        <v>2409</v>
      </c>
      <c r="C1315" s="63">
        <v>6314</v>
      </c>
      <c r="D1315" s="64" t="s">
        <v>1913</v>
      </c>
      <c r="E1315" s="51" t="str">
        <f>IF(VLOOKUP(A1315,'חישוב בזב'!$H$2:$K$188,4,FALSE)=FALSE,"No","Yes")</f>
        <v>No</v>
      </c>
      <c r="F1315" s="65" t="s">
        <v>2410</v>
      </c>
      <c r="G1315" s="66" t="s">
        <v>2411</v>
      </c>
      <c r="H1315" s="67">
        <v>3659</v>
      </c>
      <c r="I1315" s="68">
        <v>3659</v>
      </c>
      <c r="J1315" s="69">
        <v>0.63159333151134189</v>
      </c>
      <c r="K1315" s="70">
        <v>2311</v>
      </c>
      <c r="L1315" s="71">
        <v>0.63159333151134189</v>
      </c>
      <c r="M1315" s="72">
        <v>2311</v>
      </c>
    </row>
    <row r="1316" spans="1:13" ht="15" hidden="1" thickTop="1" thickBot="1" x14ac:dyDescent="0.35">
      <c r="A1316" s="61">
        <v>666</v>
      </c>
      <c r="B1316" s="62" t="s">
        <v>2409</v>
      </c>
      <c r="C1316" s="63">
        <v>6314</v>
      </c>
      <c r="D1316" s="64" t="s">
        <v>730</v>
      </c>
      <c r="E1316" s="51" t="str">
        <f>IF(VLOOKUP(A1316,'חישוב בזב'!$H$2:$K$188,4,FALSE)=FALSE,"No","Yes")</f>
        <v>No</v>
      </c>
      <c r="F1316" s="65" t="s">
        <v>2412</v>
      </c>
      <c r="G1316" s="66"/>
      <c r="H1316" s="67">
        <v>3659</v>
      </c>
      <c r="I1316" s="68">
        <v>3659</v>
      </c>
      <c r="J1316" s="69">
        <v>0.16315933315113418</v>
      </c>
      <c r="K1316" s="70">
        <v>597</v>
      </c>
      <c r="L1316" s="71">
        <v>0.16315933315113418</v>
      </c>
      <c r="M1316" s="72">
        <v>597</v>
      </c>
    </row>
    <row r="1317" spans="1:13" ht="15" hidden="1" thickTop="1" thickBot="1" x14ac:dyDescent="0.35">
      <c r="A1317" s="61">
        <v>666</v>
      </c>
      <c r="B1317" s="62" t="s">
        <v>2409</v>
      </c>
      <c r="C1317" s="63">
        <v>6314</v>
      </c>
      <c r="D1317" s="64" t="s">
        <v>1516</v>
      </c>
      <c r="E1317" s="51" t="str">
        <f>IF(VLOOKUP(A1317,'חישוב בזב'!$H$2:$K$188,4,FALSE)=FALSE,"No","Yes")</f>
        <v>No</v>
      </c>
      <c r="F1317" s="65" t="s">
        <v>2413</v>
      </c>
      <c r="G1317" s="66" t="s">
        <v>2414</v>
      </c>
      <c r="H1317" s="67">
        <v>3659</v>
      </c>
      <c r="I1317" s="68">
        <v>3659</v>
      </c>
      <c r="J1317" s="69">
        <v>0.15905985241869364</v>
      </c>
      <c r="K1317" s="70">
        <v>582</v>
      </c>
      <c r="L1317" s="71">
        <v>0.15905985241869364</v>
      </c>
      <c r="M1317" s="72">
        <v>582</v>
      </c>
    </row>
    <row r="1318" spans="1:13" ht="15" hidden="1" thickTop="1" thickBot="1" x14ac:dyDescent="0.35">
      <c r="A1318" s="61">
        <v>666</v>
      </c>
      <c r="B1318" s="62" t="s">
        <v>2409</v>
      </c>
      <c r="C1318" s="63">
        <v>6314</v>
      </c>
      <c r="D1318" s="64" t="s">
        <v>583</v>
      </c>
      <c r="E1318" s="51" t="str">
        <f>IF(VLOOKUP(A1318,'חישוב בזב'!$H$2:$K$188,4,FALSE)=FALSE,"No","Yes")</f>
        <v>No</v>
      </c>
      <c r="F1318" s="65" t="s">
        <v>2415</v>
      </c>
      <c r="G1318" s="66"/>
      <c r="H1318" s="67">
        <v>3659</v>
      </c>
      <c r="I1318" s="68">
        <v>3659</v>
      </c>
      <c r="J1318" s="69">
        <v>4.6187482918830285E-2</v>
      </c>
      <c r="K1318" s="70">
        <v>169</v>
      </c>
      <c r="L1318" s="71">
        <v>4.6187482918830285E-2</v>
      </c>
      <c r="M1318" s="72">
        <v>169</v>
      </c>
    </row>
    <row r="1319" spans="1:13" ht="15" hidden="1" thickTop="1" thickBot="1" x14ac:dyDescent="0.35">
      <c r="A1319" s="61">
        <v>530</v>
      </c>
      <c r="B1319" s="62" t="s">
        <v>2416</v>
      </c>
      <c r="C1319" s="63">
        <v>3781</v>
      </c>
      <c r="D1319" s="64" t="s">
        <v>665</v>
      </c>
      <c r="E1319" s="51" t="str">
        <f>IF(VLOOKUP(A1319,'חישוב בזב'!$H$2:$K$188,4,FALSE)=FALSE,"No","Yes")</f>
        <v>No</v>
      </c>
      <c r="F1319" s="65" t="s">
        <v>1939</v>
      </c>
      <c r="G1319" s="66"/>
      <c r="H1319" s="67">
        <v>2636</v>
      </c>
      <c r="I1319" s="68">
        <v>2636</v>
      </c>
      <c r="J1319" s="69">
        <v>0.22078907435508346</v>
      </c>
      <c r="K1319" s="70">
        <v>582</v>
      </c>
      <c r="L1319" s="71">
        <v>0.22078907435508346</v>
      </c>
      <c r="M1319" s="72">
        <v>582</v>
      </c>
    </row>
    <row r="1320" spans="1:13" ht="15" hidden="1" thickTop="1" thickBot="1" x14ac:dyDescent="0.35">
      <c r="A1320" s="61">
        <v>530</v>
      </c>
      <c r="B1320" s="62" t="s">
        <v>2416</v>
      </c>
      <c r="C1320" s="63">
        <v>3781</v>
      </c>
      <c r="D1320" s="64" t="s">
        <v>805</v>
      </c>
      <c r="E1320" s="51" t="str">
        <f>IF(VLOOKUP(A1320,'חישוב בזב'!$H$2:$K$188,4,FALSE)=FALSE,"No","Yes")</f>
        <v>No</v>
      </c>
      <c r="F1320" s="65" t="s">
        <v>846</v>
      </c>
      <c r="G1320" s="66"/>
      <c r="H1320" s="67">
        <v>2636</v>
      </c>
      <c r="I1320" s="68">
        <v>2636</v>
      </c>
      <c r="J1320" s="69">
        <v>0.19575113808801214</v>
      </c>
      <c r="K1320" s="70">
        <v>516</v>
      </c>
      <c r="L1320" s="71">
        <v>0.19575113808801214</v>
      </c>
      <c r="M1320" s="72">
        <v>516</v>
      </c>
    </row>
    <row r="1321" spans="1:13" ht="15" hidden="1" thickTop="1" thickBot="1" x14ac:dyDescent="0.35">
      <c r="A1321" s="61">
        <v>530</v>
      </c>
      <c r="B1321" s="62" t="s">
        <v>2416</v>
      </c>
      <c r="C1321" s="63">
        <v>3781</v>
      </c>
      <c r="D1321" s="64" t="s">
        <v>679</v>
      </c>
      <c r="E1321" s="51" t="str">
        <f>IF(VLOOKUP(A1321,'חישוב בזב'!$H$2:$K$188,4,FALSE)=FALSE,"No","Yes")</f>
        <v>No</v>
      </c>
      <c r="F1321" s="65" t="s">
        <v>2417</v>
      </c>
      <c r="G1321" s="66"/>
      <c r="H1321" s="67">
        <v>2636</v>
      </c>
      <c r="I1321" s="68">
        <v>2636</v>
      </c>
      <c r="J1321" s="69">
        <v>0.19461305007587254</v>
      </c>
      <c r="K1321" s="70">
        <v>513</v>
      </c>
      <c r="L1321" s="71">
        <v>0.19461305007587254</v>
      </c>
      <c r="M1321" s="72">
        <v>513</v>
      </c>
    </row>
    <row r="1322" spans="1:13" ht="15" hidden="1" thickTop="1" thickBot="1" x14ac:dyDescent="0.35">
      <c r="A1322" s="61">
        <v>530</v>
      </c>
      <c r="B1322" s="62" t="s">
        <v>2416</v>
      </c>
      <c r="C1322" s="63">
        <v>3781</v>
      </c>
      <c r="D1322" s="64" t="s">
        <v>562</v>
      </c>
      <c r="E1322" s="51" t="str">
        <f>IF(VLOOKUP(A1322,'חישוב בזב'!$H$2:$K$188,4,FALSE)=FALSE,"No","Yes")</f>
        <v>No</v>
      </c>
      <c r="F1322" s="65" t="s">
        <v>2418</v>
      </c>
      <c r="G1322" s="66"/>
      <c r="H1322" s="67">
        <v>2636</v>
      </c>
      <c r="I1322" s="68">
        <v>2636</v>
      </c>
      <c r="J1322" s="69">
        <v>0.14264036418816389</v>
      </c>
      <c r="K1322" s="70">
        <v>376</v>
      </c>
      <c r="L1322" s="71">
        <v>0.14264036418816389</v>
      </c>
      <c r="M1322" s="72">
        <v>376</v>
      </c>
    </row>
    <row r="1323" spans="1:13" ht="15" hidden="1" thickTop="1" thickBot="1" x14ac:dyDescent="0.35">
      <c r="A1323" s="61">
        <v>530</v>
      </c>
      <c r="B1323" s="62" t="s">
        <v>2416</v>
      </c>
      <c r="C1323" s="63">
        <v>3781</v>
      </c>
      <c r="D1323" s="64" t="s">
        <v>525</v>
      </c>
      <c r="E1323" s="51" t="str">
        <f>IF(VLOOKUP(A1323,'חישוב בזב'!$H$2:$K$188,4,FALSE)=FALSE,"No","Yes")</f>
        <v>No</v>
      </c>
      <c r="F1323" s="65" t="s">
        <v>2419</v>
      </c>
      <c r="G1323" s="66"/>
      <c r="H1323" s="67">
        <v>2636</v>
      </c>
      <c r="I1323" s="68">
        <v>2636</v>
      </c>
      <c r="J1323" s="69">
        <v>0.12329286798179059</v>
      </c>
      <c r="K1323" s="70">
        <v>325</v>
      </c>
      <c r="L1323" s="71">
        <v>0.12329286798179059</v>
      </c>
      <c r="M1323" s="72">
        <v>325</v>
      </c>
    </row>
    <row r="1324" spans="1:13" ht="15" hidden="1" thickTop="1" thickBot="1" x14ac:dyDescent="0.35">
      <c r="A1324" s="61">
        <v>530</v>
      </c>
      <c r="B1324" s="62" t="s">
        <v>2416</v>
      </c>
      <c r="C1324" s="63">
        <v>3781</v>
      </c>
      <c r="D1324" s="64" t="s">
        <v>1095</v>
      </c>
      <c r="E1324" s="51" t="str">
        <f>IF(VLOOKUP(A1324,'חישוב בזב'!$H$2:$K$188,4,FALSE)=FALSE,"No","Yes")</f>
        <v>No</v>
      </c>
      <c r="F1324" s="65" t="s">
        <v>1095</v>
      </c>
      <c r="G1324" s="66"/>
      <c r="H1324" s="67">
        <v>2636</v>
      </c>
      <c r="I1324" s="68">
        <v>2636</v>
      </c>
      <c r="J1324" s="69">
        <v>0.12253414264036419</v>
      </c>
      <c r="K1324" s="70">
        <v>323</v>
      </c>
      <c r="L1324" s="71">
        <v>0.12253414264036419</v>
      </c>
      <c r="M1324" s="72">
        <v>323</v>
      </c>
    </row>
    <row r="1325" spans="1:13" ht="15" hidden="1" thickTop="1" thickBot="1" x14ac:dyDescent="0.35">
      <c r="A1325" s="61">
        <v>530</v>
      </c>
      <c r="B1325" s="62" t="s">
        <v>2416</v>
      </c>
      <c r="C1325" s="63">
        <v>3781</v>
      </c>
      <c r="D1325" s="64" t="s">
        <v>1729</v>
      </c>
      <c r="E1325" s="51" t="str">
        <f>IF(VLOOKUP(A1325,'חישוב בזב'!$H$2:$K$188,4,FALSE)=FALSE,"No","Yes")</f>
        <v>No</v>
      </c>
      <c r="F1325" s="65" t="s">
        <v>2420</v>
      </c>
      <c r="G1325" s="66" t="s">
        <v>2421</v>
      </c>
      <c r="H1325" s="67">
        <v>2636</v>
      </c>
      <c r="I1325" s="68">
        <v>2636</v>
      </c>
      <c r="J1325" s="69">
        <v>3.7936267071320183E-4</v>
      </c>
      <c r="K1325" s="70">
        <v>1</v>
      </c>
      <c r="L1325" s="71">
        <v>3.7936267071320183E-4</v>
      </c>
      <c r="M1325" s="72">
        <v>1</v>
      </c>
    </row>
    <row r="1326" spans="1:13" ht="15" hidden="1" thickTop="1" thickBot="1" x14ac:dyDescent="0.35">
      <c r="A1326" s="61">
        <v>530</v>
      </c>
      <c r="B1326" s="62" t="s">
        <v>2416</v>
      </c>
      <c r="C1326" s="63">
        <v>3781</v>
      </c>
      <c r="D1326" s="64" t="s">
        <v>533</v>
      </c>
      <c r="E1326" s="51" t="str">
        <f>IF(VLOOKUP(A1326,'חישוב בזב'!$H$2:$K$188,4,FALSE)=FALSE,"No","Yes")</f>
        <v>No</v>
      </c>
      <c r="F1326" s="65" t="s">
        <v>2422</v>
      </c>
      <c r="G1326" s="66"/>
      <c r="H1326" s="67">
        <v>2636</v>
      </c>
      <c r="I1326" s="68">
        <v>2636</v>
      </c>
      <c r="J1326" s="69">
        <v>0</v>
      </c>
      <c r="K1326" s="70">
        <v>0</v>
      </c>
      <c r="L1326" s="71">
        <v>0</v>
      </c>
      <c r="M1326" s="72">
        <v>0</v>
      </c>
    </row>
    <row r="1327" spans="1:13" ht="15" hidden="1" thickTop="1" thickBot="1" x14ac:dyDescent="0.35">
      <c r="A1327" s="61">
        <v>530</v>
      </c>
      <c r="B1327" s="62" t="s">
        <v>2416</v>
      </c>
      <c r="C1327" s="63">
        <v>3781</v>
      </c>
      <c r="D1327" s="64" t="s">
        <v>583</v>
      </c>
      <c r="E1327" s="51" t="str">
        <f>IF(VLOOKUP(A1327,'חישוב בזב'!$H$2:$K$188,4,FALSE)=FALSE,"No","Yes")</f>
        <v>No</v>
      </c>
      <c r="F1327" s="65" t="s">
        <v>2423</v>
      </c>
      <c r="G1327" s="66" t="s">
        <v>2424</v>
      </c>
      <c r="H1327" s="67">
        <v>2636</v>
      </c>
      <c r="I1327" s="68">
        <v>2636</v>
      </c>
      <c r="J1327" s="69">
        <v>0</v>
      </c>
      <c r="K1327" s="70">
        <v>0</v>
      </c>
      <c r="L1327" s="71">
        <v>0</v>
      </c>
      <c r="M1327" s="72">
        <v>0</v>
      </c>
    </row>
    <row r="1328" spans="1:13" ht="15" hidden="1" thickTop="1" thickBot="1" x14ac:dyDescent="0.35">
      <c r="A1328" s="61">
        <v>530</v>
      </c>
      <c r="B1328" s="62" t="s">
        <v>2416</v>
      </c>
      <c r="C1328" s="63">
        <v>3781</v>
      </c>
      <c r="D1328" s="64" t="s">
        <v>1849</v>
      </c>
      <c r="E1328" s="51" t="str">
        <f>IF(VLOOKUP(A1328,'חישוב בזב'!$H$2:$K$188,4,FALSE)=FALSE,"No","Yes")</f>
        <v>No</v>
      </c>
      <c r="F1328" s="65" t="s">
        <v>2425</v>
      </c>
      <c r="G1328" s="66"/>
      <c r="H1328" s="67">
        <v>2636</v>
      </c>
      <c r="I1328" s="68">
        <v>2636</v>
      </c>
      <c r="J1328" s="69">
        <v>0</v>
      </c>
      <c r="K1328" s="70">
        <v>0</v>
      </c>
      <c r="L1328" s="71">
        <v>0</v>
      </c>
      <c r="M1328" s="72">
        <v>0</v>
      </c>
    </row>
    <row r="1329" spans="1:13" ht="15" hidden="1" thickTop="1" thickBot="1" x14ac:dyDescent="0.35">
      <c r="A1329" s="61">
        <v>511</v>
      </c>
      <c r="B1329" s="62" t="s">
        <v>2426</v>
      </c>
      <c r="C1329" s="63">
        <v>4452</v>
      </c>
      <c r="D1329" s="64" t="s">
        <v>503</v>
      </c>
      <c r="E1329" s="51" t="str">
        <f>IF(VLOOKUP(A1329,'חישוב בזב'!$H$2:$K$188,4,FALSE)=FALSE,"No","Yes")</f>
        <v>No</v>
      </c>
      <c r="F1329" s="65" t="s">
        <v>2427</v>
      </c>
      <c r="G1329" s="66" t="s">
        <v>2428</v>
      </c>
      <c r="H1329" s="67">
        <v>3071</v>
      </c>
      <c r="I1329" s="68">
        <v>3071</v>
      </c>
      <c r="J1329" s="69">
        <v>0.49234776945620318</v>
      </c>
      <c r="K1329" s="70">
        <v>1512</v>
      </c>
      <c r="L1329" s="71">
        <v>0.49234776945620318</v>
      </c>
      <c r="M1329" s="72">
        <v>1512</v>
      </c>
    </row>
    <row r="1330" spans="1:13" ht="15" hidden="1" thickTop="1" thickBot="1" x14ac:dyDescent="0.35">
      <c r="A1330" s="61">
        <v>511</v>
      </c>
      <c r="B1330" s="62" t="s">
        <v>2426</v>
      </c>
      <c r="C1330" s="63">
        <v>4452</v>
      </c>
      <c r="D1330" s="64" t="s">
        <v>602</v>
      </c>
      <c r="E1330" s="51" t="str">
        <f>IF(VLOOKUP(A1330,'חישוב בזב'!$H$2:$K$188,4,FALSE)=FALSE,"No","Yes")</f>
        <v>No</v>
      </c>
      <c r="F1330" s="65" t="s">
        <v>2429</v>
      </c>
      <c r="G1330" s="66" t="s">
        <v>2430</v>
      </c>
      <c r="H1330" s="67">
        <v>3071</v>
      </c>
      <c r="I1330" s="68">
        <v>3071</v>
      </c>
      <c r="J1330" s="69">
        <v>0.26864213611201565</v>
      </c>
      <c r="K1330" s="70">
        <v>825</v>
      </c>
      <c r="L1330" s="71">
        <v>0.26864213611201565</v>
      </c>
      <c r="M1330" s="72">
        <v>825.00000000000011</v>
      </c>
    </row>
    <row r="1331" spans="1:13" ht="15" hidden="1" thickTop="1" thickBot="1" x14ac:dyDescent="0.35">
      <c r="A1331" s="61">
        <v>511</v>
      </c>
      <c r="B1331" s="62" t="s">
        <v>2426</v>
      </c>
      <c r="C1331" s="63">
        <v>4452</v>
      </c>
      <c r="D1331" s="64" t="s">
        <v>920</v>
      </c>
      <c r="E1331" s="51" t="str">
        <f>IF(VLOOKUP(A1331,'חישוב בזב'!$H$2:$K$188,4,FALSE)=FALSE,"No","Yes")</f>
        <v>No</v>
      </c>
      <c r="F1331" s="65" t="s">
        <v>2431</v>
      </c>
      <c r="G1331" s="66" t="s">
        <v>2432</v>
      </c>
      <c r="H1331" s="67">
        <v>3071</v>
      </c>
      <c r="I1331" s="68">
        <v>3071</v>
      </c>
      <c r="J1331" s="69">
        <v>0.23901009443178117</v>
      </c>
      <c r="K1331" s="70">
        <v>734</v>
      </c>
      <c r="L1331" s="71">
        <v>0.23901009443178117</v>
      </c>
      <c r="M1331" s="72">
        <v>734</v>
      </c>
    </row>
    <row r="1332" spans="1:13" ht="15" hidden="1" thickTop="1" thickBot="1" x14ac:dyDescent="0.35">
      <c r="A1332" s="61">
        <v>511</v>
      </c>
      <c r="B1332" s="62" t="s">
        <v>2426</v>
      </c>
      <c r="C1332" s="63">
        <v>4452</v>
      </c>
      <c r="D1332" s="64" t="s">
        <v>525</v>
      </c>
      <c r="E1332" s="51" t="str">
        <f>IF(VLOOKUP(A1332,'חישוב בזב'!$H$2:$K$188,4,FALSE)=FALSE,"No","Yes")</f>
        <v>No</v>
      </c>
      <c r="F1332" s="65" t="s">
        <v>2433</v>
      </c>
      <c r="G1332" s="66"/>
      <c r="H1332" s="67">
        <v>3071</v>
      </c>
      <c r="I1332" s="68">
        <v>3071</v>
      </c>
      <c r="J1332" s="69">
        <v>0</v>
      </c>
      <c r="K1332" s="70">
        <v>0</v>
      </c>
      <c r="L1332" s="71">
        <v>0</v>
      </c>
      <c r="M1332" s="72">
        <v>0</v>
      </c>
    </row>
    <row r="1333" spans="1:13" ht="15" hidden="1" thickTop="1" thickBot="1" x14ac:dyDescent="0.35">
      <c r="A1333" s="61">
        <v>532</v>
      </c>
      <c r="B1333" s="62" t="s">
        <v>2434</v>
      </c>
      <c r="C1333" s="63">
        <v>7700</v>
      </c>
      <c r="D1333" s="64" t="s">
        <v>495</v>
      </c>
      <c r="E1333" s="51" t="str">
        <f>IF(VLOOKUP(A1333,'חישוב בזב'!$H$2:$K$188,4,FALSE)=FALSE,"No","Yes")</f>
        <v>No</v>
      </c>
      <c r="F1333" s="65" t="s">
        <v>2435</v>
      </c>
      <c r="G1333" s="66"/>
      <c r="H1333" s="67">
        <v>4600</v>
      </c>
      <c r="I1333" s="68">
        <v>4600</v>
      </c>
      <c r="J1333" s="69">
        <v>0.23608695652173914</v>
      </c>
      <c r="K1333" s="70">
        <v>1086</v>
      </c>
      <c r="L1333" s="71">
        <v>0.23608695652173914</v>
      </c>
      <c r="M1333" s="72">
        <v>1086</v>
      </c>
    </row>
    <row r="1334" spans="1:13" ht="15" hidden="1" thickTop="1" thickBot="1" x14ac:dyDescent="0.35">
      <c r="A1334" s="61">
        <v>532</v>
      </c>
      <c r="B1334" s="62" t="s">
        <v>2434</v>
      </c>
      <c r="C1334" s="63">
        <v>7700</v>
      </c>
      <c r="D1334" s="64" t="s">
        <v>2436</v>
      </c>
      <c r="E1334" s="51" t="str">
        <f>IF(VLOOKUP(A1334,'חישוב בזב'!$H$2:$K$188,4,FALSE)=FALSE,"No","Yes")</f>
        <v>No</v>
      </c>
      <c r="F1334" s="65" t="s">
        <v>882</v>
      </c>
      <c r="G1334" s="66"/>
      <c r="H1334" s="67">
        <v>4600</v>
      </c>
      <c r="I1334" s="68">
        <v>4600</v>
      </c>
      <c r="J1334" s="69">
        <v>0.22695652173913045</v>
      </c>
      <c r="K1334" s="70">
        <v>1044</v>
      </c>
      <c r="L1334" s="71">
        <v>0.22695652173913045</v>
      </c>
      <c r="M1334" s="72">
        <v>1044</v>
      </c>
    </row>
    <row r="1335" spans="1:13" ht="15" hidden="1" thickTop="1" thickBot="1" x14ac:dyDescent="0.35">
      <c r="A1335" s="61">
        <v>532</v>
      </c>
      <c r="B1335" s="62" t="s">
        <v>2434</v>
      </c>
      <c r="C1335" s="63">
        <v>7700</v>
      </c>
      <c r="D1335" s="64" t="s">
        <v>525</v>
      </c>
      <c r="E1335" s="51" t="str">
        <f>IF(VLOOKUP(A1335,'חישוב בזב'!$H$2:$K$188,4,FALSE)=FALSE,"No","Yes")</f>
        <v>No</v>
      </c>
      <c r="F1335" s="65" t="s">
        <v>846</v>
      </c>
      <c r="G1335" s="66"/>
      <c r="H1335" s="67">
        <v>4600</v>
      </c>
      <c r="I1335" s="68">
        <v>4600</v>
      </c>
      <c r="J1335" s="69">
        <v>0.21456521739130435</v>
      </c>
      <c r="K1335" s="70">
        <v>987</v>
      </c>
      <c r="L1335" s="71">
        <v>0.21456521739130435</v>
      </c>
      <c r="M1335" s="72">
        <v>987</v>
      </c>
    </row>
    <row r="1336" spans="1:13" ht="15" hidden="1" thickTop="1" thickBot="1" x14ac:dyDescent="0.35">
      <c r="A1336" s="61">
        <v>532</v>
      </c>
      <c r="B1336" s="62" t="s">
        <v>2434</v>
      </c>
      <c r="C1336" s="63">
        <v>7700</v>
      </c>
      <c r="D1336" s="64" t="s">
        <v>506</v>
      </c>
      <c r="E1336" s="51" t="str">
        <f>IF(VLOOKUP(A1336,'חישוב בזב'!$H$2:$K$188,4,FALSE)=FALSE,"No","Yes")</f>
        <v>No</v>
      </c>
      <c r="F1336" s="65" t="s">
        <v>2437</v>
      </c>
      <c r="G1336" s="66"/>
      <c r="H1336" s="67">
        <v>4600</v>
      </c>
      <c r="I1336" s="68">
        <v>4600</v>
      </c>
      <c r="J1336" s="69">
        <v>0.19391304347826088</v>
      </c>
      <c r="K1336" s="70">
        <v>892</v>
      </c>
      <c r="L1336" s="71">
        <v>0.19391304347826088</v>
      </c>
      <c r="M1336" s="72">
        <v>892.00000000000011</v>
      </c>
    </row>
    <row r="1337" spans="1:13" ht="15" hidden="1" thickTop="1" thickBot="1" x14ac:dyDescent="0.35">
      <c r="A1337" s="61">
        <v>532</v>
      </c>
      <c r="B1337" s="62" t="s">
        <v>2434</v>
      </c>
      <c r="C1337" s="63">
        <v>7700</v>
      </c>
      <c r="D1337" s="64" t="s">
        <v>581</v>
      </c>
      <c r="E1337" s="51" t="str">
        <f>IF(VLOOKUP(A1337,'חישוב בזב'!$H$2:$K$188,4,FALSE)=FALSE,"No","Yes")</f>
        <v>No</v>
      </c>
      <c r="F1337" s="65" t="s">
        <v>1031</v>
      </c>
      <c r="G1337" s="66"/>
      <c r="H1337" s="67">
        <v>4600</v>
      </c>
      <c r="I1337" s="68">
        <v>4600</v>
      </c>
      <c r="J1337" s="69">
        <v>0.12804347826086956</v>
      </c>
      <c r="K1337" s="70">
        <v>589</v>
      </c>
      <c r="L1337" s="71">
        <v>0.12804347826086956</v>
      </c>
      <c r="M1337" s="72">
        <v>589</v>
      </c>
    </row>
    <row r="1338" spans="1:13" ht="15" hidden="1" thickTop="1" thickBot="1" x14ac:dyDescent="0.35">
      <c r="A1338" s="61">
        <v>532</v>
      </c>
      <c r="B1338" s="62" t="s">
        <v>2434</v>
      </c>
      <c r="C1338" s="63">
        <v>7700</v>
      </c>
      <c r="D1338" s="64" t="s">
        <v>562</v>
      </c>
      <c r="E1338" s="51" t="str">
        <f>IF(VLOOKUP(A1338,'חישוב בזב'!$H$2:$K$188,4,FALSE)=FALSE,"No","Yes")</f>
        <v>No</v>
      </c>
      <c r="F1338" s="65" t="s">
        <v>536</v>
      </c>
      <c r="G1338" s="66" t="s">
        <v>2438</v>
      </c>
      <c r="H1338" s="67">
        <v>4600</v>
      </c>
      <c r="I1338" s="68">
        <v>4600</v>
      </c>
      <c r="J1338" s="69">
        <v>2.173913043478261E-4</v>
      </c>
      <c r="K1338" s="70">
        <v>1</v>
      </c>
      <c r="L1338" s="71">
        <v>2.173913043478261E-4</v>
      </c>
      <c r="M1338" s="72">
        <v>1</v>
      </c>
    </row>
    <row r="1339" spans="1:13" ht="15" hidden="1" thickTop="1" thickBot="1" x14ac:dyDescent="0.35">
      <c r="A1339" s="61">
        <v>532</v>
      </c>
      <c r="B1339" s="62" t="s">
        <v>2434</v>
      </c>
      <c r="C1339" s="63">
        <v>7700</v>
      </c>
      <c r="D1339" s="64" t="s">
        <v>514</v>
      </c>
      <c r="E1339" s="51" t="str">
        <f>IF(VLOOKUP(A1339,'חישוב בזב'!$H$2:$K$188,4,FALSE)=FALSE,"No","Yes")</f>
        <v>No</v>
      </c>
      <c r="F1339" s="65" t="s">
        <v>1039</v>
      </c>
      <c r="G1339" s="66" t="s">
        <v>2439</v>
      </c>
      <c r="H1339" s="67">
        <v>4600</v>
      </c>
      <c r="I1339" s="68">
        <v>4600</v>
      </c>
      <c r="J1339" s="69">
        <v>2.173913043478261E-4</v>
      </c>
      <c r="K1339" s="70">
        <v>1</v>
      </c>
      <c r="L1339" s="71">
        <v>2.173913043478261E-4</v>
      </c>
      <c r="M1339" s="72">
        <v>1</v>
      </c>
    </row>
    <row r="1340" spans="1:13" ht="15" hidden="1" thickTop="1" thickBot="1" x14ac:dyDescent="0.35">
      <c r="A1340" s="61">
        <v>532</v>
      </c>
      <c r="B1340" s="62" t="s">
        <v>2434</v>
      </c>
      <c r="C1340" s="63">
        <v>7700</v>
      </c>
      <c r="D1340" s="64" t="s">
        <v>533</v>
      </c>
      <c r="E1340" s="51" t="str">
        <f>IF(VLOOKUP(A1340,'חישוב בזב'!$H$2:$K$188,4,FALSE)=FALSE,"No","Yes")</f>
        <v>No</v>
      </c>
      <c r="F1340" s="65" t="s">
        <v>1083</v>
      </c>
      <c r="G1340" s="66"/>
      <c r="H1340" s="67">
        <v>4600</v>
      </c>
      <c r="I1340" s="68">
        <v>4600</v>
      </c>
      <c r="J1340" s="69">
        <v>0</v>
      </c>
      <c r="K1340" s="70">
        <v>0</v>
      </c>
      <c r="L1340" s="71">
        <v>0</v>
      </c>
      <c r="M1340" s="72">
        <v>0</v>
      </c>
    </row>
    <row r="1341" spans="1:13" ht="15" hidden="1" thickTop="1" thickBot="1" x14ac:dyDescent="0.35">
      <c r="A1341" s="61">
        <v>532</v>
      </c>
      <c r="B1341" s="62" t="s">
        <v>2434</v>
      </c>
      <c r="C1341" s="63">
        <v>7700</v>
      </c>
      <c r="D1341" s="64" t="s">
        <v>501</v>
      </c>
      <c r="E1341" s="51" t="str">
        <f>IF(VLOOKUP(A1341,'חישוב בזב'!$H$2:$K$188,4,FALSE)=FALSE,"No","Yes")</f>
        <v>No</v>
      </c>
      <c r="F1341" s="65" t="s">
        <v>874</v>
      </c>
      <c r="G1341" s="66"/>
      <c r="H1341" s="67">
        <v>4600</v>
      </c>
      <c r="I1341" s="68">
        <v>4600</v>
      </c>
      <c r="J1341" s="69">
        <v>0</v>
      </c>
      <c r="K1341" s="70">
        <v>0</v>
      </c>
      <c r="L1341" s="71">
        <v>0</v>
      </c>
      <c r="M1341" s="72">
        <v>0</v>
      </c>
    </row>
    <row r="1342" spans="1:13" ht="15" hidden="1" thickTop="1" thickBot="1" x14ac:dyDescent="0.35">
      <c r="A1342" s="61">
        <v>532</v>
      </c>
      <c r="B1342" s="62" t="s">
        <v>2434</v>
      </c>
      <c r="C1342" s="63">
        <v>7700</v>
      </c>
      <c r="D1342" s="64" t="s">
        <v>583</v>
      </c>
      <c r="E1342" s="51" t="str">
        <f>IF(VLOOKUP(A1342,'חישוב בזב'!$H$2:$K$188,4,FALSE)=FALSE,"No","Yes")</f>
        <v>No</v>
      </c>
      <c r="F1342" s="65" t="s">
        <v>1081</v>
      </c>
      <c r="G1342" s="66"/>
      <c r="H1342" s="67">
        <v>4600</v>
      </c>
      <c r="I1342" s="68">
        <v>4600</v>
      </c>
      <c r="J1342" s="69">
        <v>0</v>
      </c>
      <c r="K1342" s="70">
        <v>0</v>
      </c>
      <c r="L1342" s="71">
        <v>0</v>
      </c>
      <c r="M1342" s="72">
        <v>0</v>
      </c>
    </row>
    <row r="1343" spans="1:13" ht="15" thickTop="1" thickBot="1" x14ac:dyDescent="0.35">
      <c r="A1343" s="61">
        <v>7600</v>
      </c>
      <c r="B1343" s="62" t="s">
        <v>50</v>
      </c>
      <c r="C1343" s="63">
        <v>41149</v>
      </c>
      <c r="D1343" s="64" t="s">
        <v>757</v>
      </c>
      <c r="E1343" s="51" t="str">
        <f>IF(VLOOKUP(A1343,'חישוב בזב'!$H$2:$K$188,4,FALSE)=FALSE,"No","Yes")</f>
        <v>Yes</v>
      </c>
      <c r="F1343" s="65" t="s">
        <v>757</v>
      </c>
      <c r="G1343" s="66" t="s">
        <v>2440</v>
      </c>
      <c r="H1343" s="67">
        <v>22288</v>
      </c>
      <c r="I1343" s="68">
        <v>22288</v>
      </c>
      <c r="J1343" s="69">
        <v>0.37836503948312994</v>
      </c>
      <c r="K1343" s="70">
        <v>8433</v>
      </c>
      <c r="L1343" s="71">
        <v>0.37836503948312994</v>
      </c>
      <c r="M1343" s="72">
        <v>8433</v>
      </c>
    </row>
    <row r="1344" spans="1:13" ht="15" thickTop="1" thickBot="1" x14ac:dyDescent="0.35">
      <c r="A1344" s="61">
        <v>7600</v>
      </c>
      <c r="B1344" s="62" t="s">
        <v>50</v>
      </c>
      <c r="C1344" s="63">
        <v>41149</v>
      </c>
      <c r="D1344" s="64" t="s">
        <v>495</v>
      </c>
      <c r="E1344" s="51" t="str">
        <f>IF(VLOOKUP(A1344,'חישוב בזב'!$H$2:$K$188,4,FALSE)=FALSE,"No","Yes")</f>
        <v>Yes</v>
      </c>
      <c r="F1344" s="65" t="s">
        <v>2441</v>
      </c>
      <c r="G1344" s="66"/>
      <c r="H1344" s="67">
        <v>22288</v>
      </c>
      <c r="I1344" s="68">
        <v>22288</v>
      </c>
      <c r="J1344" s="69">
        <v>0.187724335965542</v>
      </c>
      <c r="K1344" s="70">
        <v>4184</v>
      </c>
      <c r="L1344" s="71">
        <v>0.187724335965542</v>
      </c>
      <c r="M1344" s="72">
        <v>4184</v>
      </c>
    </row>
    <row r="1345" spans="1:13" ht="15" thickTop="1" thickBot="1" x14ac:dyDescent="0.35">
      <c r="A1345" s="61">
        <v>7600</v>
      </c>
      <c r="B1345" s="62" t="s">
        <v>50</v>
      </c>
      <c r="C1345" s="63">
        <v>41149</v>
      </c>
      <c r="D1345" s="64" t="s">
        <v>546</v>
      </c>
      <c r="E1345" s="51" t="str">
        <f>IF(VLOOKUP(A1345,'חישוב בזב'!$H$2:$K$188,4,FALSE)=FALSE,"No","Yes")</f>
        <v>Yes</v>
      </c>
      <c r="F1345" s="65" t="s">
        <v>547</v>
      </c>
      <c r="G1345" s="66"/>
      <c r="H1345" s="67">
        <v>22288</v>
      </c>
      <c r="I1345" s="68">
        <v>22288</v>
      </c>
      <c r="J1345" s="69">
        <v>0.13146087580760948</v>
      </c>
      <c r="K1345" s="70">
        <v>2930</v>
      </c>
      <c r="L1345" s="71">
        <v>0.13146087580760948</v>
      </c>
      <c r="M1345" s="72">
        <v>2930</v>
      </c>
    </row>
    <row r="1346" spans="1:13" ht="15" thickTop="1" thickBot="1" x14ac:dyDescent="0.35">
      <c r="A1346" s="61">
        <v>7600</v>
      </c>
      <c r="B1346" s="62" t="s">
        <v>50</v>
      </c>
      <c r="C1346" s="63">
        <v>41149</v>
      </c>
      <c r="D1346" s="64" t="s">
        <v>567</v>
      </c>
      <c r="E1346" s="51" t="str">
        <f>IF(VLOOKUP(A1346,'חישוב בזב'!$H$2:$K$188,4,FALSE)=FALSE,"No","Yes")</f>
        <v>Yes</v>
      </c>
      <c r="F1346" s="65" t="s">
        <v>2442</v>
      </c>
      <c r="G1346" s="66" t="s">
        <v>2443</v>
      </c>
      <c r="H1346" s="67">
        <v>22288</v>
      </c>
      <c r="I1346" s="68">
        <v>22288</v>
      </c>
      <c r="J1346" s="69">
        <v>8.7401292175161516E-2</v>
      </c>
      <c r="K1346" s="70">
        <v>1948</v>
      </c>
      <c r="L1346" s="71">
        <v>8.7401292175161516E-2</v>
      </c>
      <c r="M1346" s="72">
        <v>1947.9999999999998</v>
      </c>
    </row>
    <row r="1347" spans="1:13" ht="15" thickTop="1" thickBot="1" x14ac:dyDescent="0.35">
      <c r="A1347" s="61">
        <v>7600</v>
      </c>
      <c r="B1347" s="62" t="s">
        <v>50</v>
      </c>
      <c r="C1347" s="63">
        <v>41149</v>
      </c>
      <c r="D1347" s="64" t="s">
        <v>548</v>
      </c>
      <c r="E1347" s="51" t="str">
        <f>IF(VLOOKUP(A1347,'חישוב בזב'!$H$2:$K$188,4,FALSE)=FALSE,"No","Yes")</f>
        <v>Yes</v>
      </c>
      <c r="F1347" s="65" t="s">
        <v>2444</v>
      </c>
      <c r="G1347" s="66" t="s">
        <v>2445</v>
      </c>
      <c r="H1347" s="67">
        <v>22288</v>
      </c>
      <c r="I1347" s="68">
        <v>22288</v>
      </c>
      <c r="J1347" s="69">
        <v>7.3716798277099788E-2</v>
      </c>
      <c r="K1347" s="70">
        <v>1643</v>
      </c>
      <c r="L1347" s="71">
        <v>7.3716798277099788E-2</v>
      </c>
      <c r="M1347" s="72">
        <v>1643</v>
      </c>
    </row>
    <row r="1348" spans="1:13" ht="15" thickTop="1" thickBot="1" x14ac:dyDescent="0.35">
      <c r="A1348" s="61">
        <v>7600</v>
      </c>
      <c r="B1348" s="62" t="s">
        <v>50</v>
      </c>
      <c r="C1348" s="63">
        <v>41149</v>
      </c>
      <c r="D1348" s="64" t="s">
        <v>794</v>
      </c>
      <c r="E1348" s="51" t="str">
        <f>IF(VLOOKUP(A1348,'חישוב בזב'!$H$2:$K$188,4,FALSE)=FALSE,"No","Yes")</f>
        <v>Yes</v>
      </c>
      <c r="F1348" s="65" t="s">
        <v>2446</v>
      </c>
      <c r="G1348" s="66"/>
      <c r="H1348" s="67">
        <v>22288</v>
      </c>
      <c r="I1348" s="68">
        <v>22288</v>
      </c>
      <c r="J1348" s="69">
        <v>7.1249102656137833E-2</v>
      </c>
      <c r="K1348" s="70">
        <v>1588</v>
      </c>
      <c r="L1348" s="71">
        <v>7.1249102656137833E-2</v>
      </c>
      <c r="M1348" s="72">
        <v>1588</v>
      </c>
    </row>
    <row r="1349" spans="1:13" ht="15" thickTop="1" thickBot="1" x14ac:dyDescent="0.35">
      <c r="A1349" s="61">
        <v>7600</v>
      </c>
      <c r="B1349" s="62" t="s">
        <v>50</v>
      </c>
      <c r="C1349" s="63">
        <v>41149</v>
      </c>
      <c r="D1349" s="64" t="s">
        <v>925</v>
      </c>
      <c r="E1349" s="51" t="str">
        <f>IF(VLOOKUP(A1349,'חישוב בזב'!$H$2:$K$188,4,FALSE)=FALSE,"No","Yes")</f>
        <v>Yes</v>
      </c>
      <c r="F1349" s="65" t="s">
        <v>2447</v>
      </c>
      <c r="G1349" s="66"/>
      <c r="H1349" s="67">
        <v>22288</v>
      </c>
      <c r="I1349" s="68">
        <v>22288</v>
      </c>
      <c r="J1349" s="69">
        <v>5.5859655419956925E-2</v>
      </c>
      <c r="K1349" s="70">
        <v>1245</v>
      </c>
      <c r="L1349" s="71">
        <v>5.5859655419956925E-2</v>
      </c>
      <c r="M1349" s="72">
        <v>1245</v>
      </c>
    </row>
    <row r="1350" spans="1:13" ht="15" thickTop="1" thickBot="1" x14ac:dyDescent="0.35">
      <c r="A1350" s="61">
        <v>7600</v>
      </c>
      <c r="B1350" s="62" t="s">
        <v>50</v>
      </c>
      <c r="C1350" s="63">
        <v>41149</v>
      </c>
      <c r="D1350" s="64" t="s">
        <v>579</v>
      </c>
      <c r="E1350" s="51" t="str">
        <f>IF(VLOOKUP(A1350,'חישוב בזב'!$H$2:$K$188,4,FALSE)=FALSE,"No","Yes")</f>
        <v>Yes</v>
      </c>
      <c r="F1350" s="65" t="s">
        <v>579</v>
      </c>
      <c r="G1350" s="66" t="s">
        <v>2448</v>
      </c>
      <c r="H1350" s="67">
        <v>22288</v>
      </c>
      <c r="I1350" s="68">
        <v>22288</v>
      </c>
      <c r="J1350" s="69">
        <v>1.4222900215362527E-2</v>
      </c>
      <c r="K1350" s="70">
        <v>317</v>
      </c>
      <c r="L1350" s="71">
        <v>1.4222900215362527E-2</v>
      </c>
      <c r="M1350" s="72">
        <v>317</v>
      </c>
    </row>
    <row r="1351" spans="1:13" ht="15" hidden="1" thickTop="1" thickBot="1" x14ac:dyDescent="0.35">
      <c r="A1351" s="61">
        <v>3660</v>
      </c>
      <c r="B1351" s="62" t="s">
        <v>2449</v>
      </c>
      <c r="C1351" s="63">
        <v>1941</v>
      </c>
      <c r="D1351" s="64" t="s">
        <v>546</v>
      </c>
      <c r="E1351" s="51" t="str">
        <f>IF(VLOOKUP(A1351,'חישוב בזב'!$H$2:$K$188,4,FALSE)=FALSE,"No","Yes")</f>
        <v>No</v>
      </c>
      <c r="F1351" s="65" t="s">
        <v>547</v>
      </c>
      <c r="G1351" s="66" t="s">
        <v>2450</v>
      </c>
      <c r="H1351" s="67">
        <v>1408</v>
      </c>
      <c r="I1351" s="68">
        <v>1408</v>
      </c>
      <c r="J1351" s="69">
        <v>0.25426136363636365</v>
      </c>
      <c r="K1351" s="70">
        <v>358</v>
      </c>
      <c r="L1351" s="71">
        <v>0.25426136363636365</v>
      </c>
      <c r="M1351" s="72">
        <v>358</v>
      </c>
    </row>
    <row r="1352" spans="1:13" ht="15" hidden="1" thickTop="1" thickBot="1" x14ac:dyDescent="0.35">
      <c r="A1352" s="61">
        <v>3660</v>
      </c>
      <c r="B1352" s="62" t="s">
        <v>2449</v>
      </c>
      <c r="C1352" s="63">
        <v>1941</v>
      </c>
      <c r="D1352" s="64" t="s">
        <v>1685</v>
      </c>
      <c r="E1352" s="51" t="str">
        <f>IF(VLOOKUP(A1352,'חישוב בזב'!$H$2:$K$188,4,FALSE)=FALSE,"No","Yes")</f>
        <v>No</v>
      </c>
      <c r="F1352" s="65" t="s">
        <v>2451</v>
      </c>
      <c r="G1352" s="66"/>
      <c r="H1352" s="67">
        <v>1408</v>
      </c>
      <c r="I1352" s="68">
        <v>1408</v>
      </c>
      <c r="J1352" s="69">
        <v>0.19318181818181818</v>
      </c>
      <c r="K1352" s="70">
        <v>272</v>
      </c>
      <c r="L1352" s="71">
        <v>0.19318181818181818</v>
      </c>
      <c r="M1352" s="72">
        <v>272</v>
      </c>
    </row>
    <row r="1353" spans="1:13" ht="15" hidden="1" thickTop="1" thickBot="1" x14ac:dyDescent="0.35">
      <c r="A1353" s="61">
        <v>3660</v>
      </c>
      <c r="B1353" s="62" t="s">
        <v>2449</v>
      </c>
      <c r="C1353" s="63">
        <v>1941</v>
      </c>
      <c r="D1353" s="64" t="s">
        <v>583</v>
      </c>
      <c r="E1353" s="51" t="str">
        <f>IF(VLOOKUP(A1353,'חישוב בזב'!$H$2:$K$188,4,FALSE)=FALSE,"No","Yes")</f>
        <v>No</v>
      </c>
      <c r="F1353" s="65" t="s">
        <v>2452</v>
      </c>
      <c r="G1353" s="66"/>
      <c r="H1353" s="67">
        <v>1408</v>
      </c>
      <c r="I1353" s="68">
        <v>1408</v>
      </c>
      <c r="J1353" s="69">
        <v>0.19034090909090909</v>
      </c>
      <c r="K1353" s="70">
        <v>268</v>
      </c>
      <c r="L1353" s="71">
        <v>0.19034090909090909</v>
      </c>
      <c r="M1353" s="72">
        <v>268</v>
      </c>
    </row>
    <row r="1354" spans="1:13" ht="15" hidden="1" thickTop="1" thickBot="1" x14ac:dyDescent="0.35">
      <c r="A1354" s="61">
        <v>3660</v>
      </c>
      <c r="B1354" s="62" t="s">
        <v>2449</v>
      </c>
      <c r="C1354" s="63">
        <v>1941</v>
      </c>
      <c r="D1354" s="64" t="s">
        <v>585</v>
      </c>
      <c r="E1354" s="51" t="str">
        <f>IF(VLOOKUP(A1354,'חישוב בזב'!$H$2:$K$188,4,FALSE)=FALSE,"No","Yes")</f>
        <v>No</v>
      </c>
      <c r="F1354" s="65" t="s">
        <v>2453</v>
      </c>
      <c r="G1354" s="66"/>
      <c r="H1354" s="67">
        <v>1408</v>
      </c>
      <c r="I1354" s="68">
        <v>1408</v>
      </c>
      <c r="J1354" s="69">
        <v>0.1328125</v>
      </c>
      <c r="K1354" s="70">
        <v>187</v>
      </c>
      <c r="L1354" s="71">
        <v>0.1328125</v>
      </c>
      <c r="M1354" s="72">
        <v>187</v>
      </c>
    </row>
    <row r="1355" spans="1:13" ht="15" hidden="1" thickTop="1" thickBot="1" x14ac:dyDescent="0.35">
      <c r="A1355" s="61">
        <v>3660</v>
      </c>
      <c r="B1355" s="62" t="s">
        <v>2449</v>
      </c>
      <c r="C1355" s="63">
        <v>1941</v>
      </c>
      <c r="D1355" s="64" t="s">
        <v>825</v>
      </c>
      <c r="E1355" s="51" t="str">
        <f>IF(VLOOKUP(A1355,'חישוב בזב'!$H$2:$K$188,4,FALSE)=FALSE,"No","Yes")</f>
        <v>No</v>
      </c>
      <c r="F1355" s="65" t="s">
        <v>2454</v>
      </c>
      <c r="G1355" s="66"/>
      <c r="H1355" s="67">
        <v>1408</v>
      </c>
      <c r="I1355" s="68">
        <v>1408</v>
      </c>
      <c r="J1355" s="69">
        <v>0.1328125</v>
      </c>
      <c r="K1355" s="70">
        <v>187</v>
      </c>
      <c r="L1355" s="71">
        <v>0.1328125</v>
      </c>
      <c r="M1355" s="72">
        <v>187</v>
      </c>
    </row>
    <row r="1356" spans="1:13" ht="15" hidden="1" thickTop="1" thickBot="1" x14ac:dyDescent="0.35">
      <c r="A1356" s="61">
        <v>3660</v>
      </c>
      <c r="B1356" s="62" t="s">
        <v>2449</v>
      </c>
      <c r="C1356" s="63">
        <v>1941</v>
      </c>
      <c r="D1356" s="64" t="s">
        <v>736</v>
      </c>
      <c r="E1356" s="51" t="str">
        <f>IF(VLOOKUP(A1356,'חישוב בזב'!$H$2:$K$188,4,FALSE)=FALSE,"No","Yes")</f>
        <v>No</v>
      </c>
      <c r="F1356" s="65" t="s">
        <v>607</v>
      </c>
      <c r="G1356" s="66" t="s">
        <v>2455</v>
      </c>
      <c r="H1356" s="67">
        <v>1408</v>
      </c>
      <c r="I1356" s="68">
        <v>1408</v>
      </c>
      <c r="J1356" s="69">
        <v>7.5284090909090912E-2</v>
      </c>
      <c r="K1356" s="70">
        <v>106</v>
      </c>
      <c r="L1356" s="71">
        <v>7.5284090909090912E-2</v>
      </c>
      <c r="M1356" s="72">
        <v>106</v>
      </c>
    </row>
    <row r="1357" spans="1:13" ht="15" hidden="1" thickTop="1" thickBot="1" x14ac:dyDescent="0.35">
      <c r="A1357" s="61">
        <v>3660</v>
      </c>
      <c r="B1357" s="62" t="s">
        <v>2449</v>
      </c>
      <c r="C1357" s="63">
        <v>1941</v>
      </c>
      <c r="D1357" s="64" t="s">
        <v>579</v>
      </c>
      <c r="E1357" s="51" t="str">
        <f>IF(VLOOKUP(A1357,'חישוב בזב'!$H$2:$K$188,4,FALSE)=FALSE,"No","Yes")</f>
        <v>No</v>
      </c>
      <c r="F1357" s="65" t="s">
        <v>2456</v>
      </c>
      <c r="G1357" s="66" t="s">
        <v>2457</v>
      </c>
      <c r="H1357" s="67">
        <v>1408</v>
      </c>
      <c r="I1357" s="68">
        <v>1408</v>
      </c>
      <c r="J1357" s="69">
        <v>1.9176136363636364E-2</v>
      </c>
      <c r="K1357" s="70">
        <v>27</v>
      </c>
      <c r="L1357" s="71">
        <v>1.9176136363636364E-2</v>
      </c>
      <c r="M1357" s="72">
        <v>27</v>
      </c>
    </row>
    <row r="1358" spans="1:13" ht="15" hidden="1" thickTop="1" thickBot="1" x14ac:dyDescent="0.35">
      <c r="A1358" s="61">
        <v>3660</v>
      </c>
      <c r="B1358" s="62" t="s">
        <v>2449</v>
      </c>
      <c r="C1358" s="63">
        <v>1941</v>
      </c>
      <c r="D1358" s="64" t="s">
        <v>567</v>
      </c>
      <c r="E1358" s="51" t="str">
        <f>IF(VLOOKUP(A1358,'חישוב בזב'!$H$2:$K$188,4,FALSE)=FALSE,"No","Yes")</f>
        <v>No</v>
      </c>
      <c r="F1358" s="65" t="s">
        <v>2458</v>
      </c>
      <c r="G1358" s="66" t="s">
        <v>2459</v>
      </c>
      <c r="H1358" s="67">
        <v>1408</v>
      </c>
      <c r="I1358" s="68">
        <v>1408</v>
      </c>
      <c r="J1358" s="69">
        <v>2.130681818181818E-3</v>
      </c>
      <c r="K1358" s="70">
        <v>3</v>
      </c>
      <c r="L1358" s="71">
        <v>2.130681818181818E-3</v>
      </c>
      <c r="M1358" s="72">
        <v>3</v>
      </c>
    </row>
    <row r="1359" spans="1:13" ht="15" hidden="1" thickTop="1" thickBot="1" x14ac:dyDescent="0.35">
      <c r="A1359" s="61">
        <v>534</v>
      </c>
      <c r="B1359" s="62" t="s">
        <v>2460</v>
      </c>
      <c r="C1359" s="63">
        <v>8270</v>
      </c>
      <c r="D1359" s="64" t="s">
        <v>611</v>
      </c>
      <c r="E1359" s="51" t="str">
        <f>IF(VLOOKUP(A1359,'חישוב בזב'!$H$2:$K$188,4,FALSE)=FALSE,"No","Yes")</f>
        <v>No</v>
      </c>
      <c r="F1359" s="65" t="s">
        <v>1112</v>
      </c>
      <c r="G1359" s="66"/>
      <c r="H1359" s="67">
        <v>6802</v>
      </c>
      <c r="I1359" s="68">
        <v>6802</v>
      </c>
      <c r="J1359" s="69">
        <v>0.14598647456630404</v>
      </c>
      <c r="K1359" s="70">
        <v>993</v>
      </c>
      <c r="L1359" s="71">
        <v>0.14598647456630404</v>
      </c>
      <c r="M1359" s="72">
        <v>993</v>
      </c>
    </row>
    <row r="1360" spans="1:13" ht="15" hidden="1" thickTop="1" thickBot="1" x14ac:dyDescent="0.35">
      <c r="A1360" s="61">
        <v>534</v>
      </c>
      <c r="B1360" s="62" t="s">
        <v>2460</v>
      </c>
      <c r="C1360" s="63">
        <v>8270</v>
      </c>
      <c r="D1360" s="64" t="s">
        <v>503</v>
      </c>
      <c r="E1360" s="51" t="str">
        <f>IF(VLOOKUP(A1360,'חישוב בזב'!$H$2:$K$188,4,FALSE)=FALSE,"No","Yes")</f>
        <v>No</v>
      </c>
      <c r="F1360" s="65" t="s">
        <v>2461</v>
      </c>
      <c r="G1360" s="66"/>
      <c r="H1360" s="67">
        <v>6802</v>
      </c>
      <c r="I1360" s="68">
        <v>6802</v>
      </c>
      <c r="J1360" s="69">
        <v>0.14142899147309615</v>
      </c>
      <c r="K1360" s="70">
        <v>962</v>
      </c>
      <c r="L1360" s="71">
        <v>0.14142899147309615</v>
      </c>
      <c r="M1360" s="72">
        <v>962</v>
      </c>
    </row>
    <row r="1361" spans="1:13" ht="15" hidden="1" thickTop="1" thickBot="1" x14ac:dyDescent="0.35">
      <c r="A1361" s="61">
        <v>534</v>
      </c>
      <c r="B1361" s="62" t="s">
        <v>2460</v>
      </c>
      <c r="C1361" s="63">
        <v>8270</v>
      </c>
      <c r="D1361" s="64" t="s">
        <v>525</v>
      </c>
      <c r="E1361" s="51" t="str">
        <f>IF(VLOOKUP(A1361,'חישוב בזב'!$H$2:$K$188,4,FALSE)=FALSE,"No","Yes")</f>
        <v>No</v>
      </c>
      <c r="F1361" s="65" t="s">
        <v>2462</v>
      </c>
      <c r="G1361" s="66"/>
      <c r="H1361" s="67">
        <v>6802</v>
      </c>
      <c r="I1361" s="68">
        <v>6802</v>
      </c>
      <c r="J1361" s="69">
        <v>0.1259923551896501</v>
      </c>
      <c r="K1361" s="70">
        <v>857</v>
      </c>
      <c r="L1361" s="71">
        <v>0.1259923551896501</v>
      </c>
      <c r="M1361" s="72">
        <v>857</v>
      </c>
    </row>
    <row r="1362" spans="1:13" ht="15" hidden="1" thickTop="1" thickBot="1" x14ac:dyDescent="0.35">
      <c r="A1362" s="61">
        <v>534</v>
      </c>
      <c r="B1362" s="62" t="s">
        <v>2460</v>
      </c>
      <c r="C1362" s="63">
        <v>8270</v>
      </c>
      <c r="D1362" s="64" t="s">
        <v>2463</v>
      </c>
      <c r="E1362" s="51" t="str">
        <f>IF(VLOOKUP(A1362,'חישוב בזב'!$H$2:$K$188,4,FALSE)=FALSE,"No","Yes")</f>
        <v>No</v>
      </c>
      <c r="F1362" s="65" t="s">
        <v>2464</v>
      </c>
      <c r="G1362" s="66"/>
      <c r="H1362" s="67">
        <v>6802</v>
      </c>
      <c r="I1362" s="68">
        <v>6802</v>
      </c>
      <c r="J1362" s="69">
        <v>0.11908262275801235</v>
      </c>
      <c r="K1362" s="70">
        <v>810</v>
      </c>
      <c r="L1362" s="71">
        <v>0.11908262275801235</v>
      </c>
      <c r="M1362" s="72">
        <v>810</v>
      </c>
    </row>
    <row r="1363" spans="1:13" ht="15" hidden="1" thickTop="1" thickBot="1" x14ac:dyDescent="0.35">
      <c r="A1363" s="61">
        <v>534</v>
      </c>
      <c r="B1363" s="62" t="s">
        <v>2460</v>
      </c>
      <c r="C1363" s="63">
        <v>8270</v>
      </c>
      <c r="D1363" s="64" t="s">
        <v>2465</v>
      </c>
      <c r="E1363" s="51" t="str">
        <f>IF(VLOOKUP(A1363,'חישוב בזב'!$H$2:$K$188,4,FALSE)=FALSE,"No","Yes")</f>
        <v>No</v>
      </c>
      <c r="F1363" s="65" t="s">
        <v>2465</v>
      </c>
      <c r="G1363" s="66"/>
      <c r="H1363" s="67">
        <v>6802</v>
      </c>
      <c r="I1363" s="68">
        <v>6802</v>
      </c>
      <c r="J1363" s="69">
        <v>0.10599823581299618</v>
      </c>
      <c r="K1363" s="70">
        <v>721</v>
      </c>
      <c r="L1363" s="71">
        <v>0.10599823581299618</v>
      </c>
      <c r="M1363" s="72">
        <v>721</v>
      </c>
    </row>
    <row r="1364" spans="1:13" ht="15" hidden="1" thickTop="1" thickBot="1" x14ac:dyDescent="0.35">
      <c r="A1364" s="61">
        <v>534</v>
      </c>
      <c r="B1364" s="62" t="s">
        <v>2460</v>
      </c>
      <c r="C1364" s="63">
        <v>8270</v>
      </c>
      <c r="D1364" s="64" t="s">
        <v>2100</v>
      </c>
      <c r="E1364" s="51" t="str">
        <f>IF(VLOOKUP(A1364,'חישוב בזב'!$H$2:$K$188,4,FALSE)=FALSE,"No","Yes")</f>
        <v>No</v>
      </c>
      <c r="F1364" s="65" t="s">
        <v>1108</v>
      </c>
      <c r="G1364" s="66"/>
      <c r="H1364" s="67">
        <v>6802</v>
      </c>
      <c r="I1364" s="68">
        <v>6802</v>
      </c>
      <c r="J1364" s="69">
        <v>8.5710085269038519E-2</v>
      </c>
      <c r="K1364" s="70">
        <v>583</v>
      </c>
      <c r="L1364" s="71">
        <v>8.5710085269038519E-2</v>
      </c>
      <c r="M1364" s="72">
        <v>583</v>
      </c>
    </row>
    <row r="1365" spans="1:13" ht="15" hidden="1" thickTop="1" thickBot="1" x14ac:dyDescent="0.35">
      <c r="A1365" s="61">
        <v>534</v>
      </c>
      <c r="B1365" s="62" t="s">
        <v>2460</v>
      </c>
      <c r="C1365" s="63">
        <v>8270</v>
      </c>
      <c r="D1365" s="64" t="s">
        <v>495</v>
      </c>
      <c r="E1365" s="51" t="str">
        <f>IF(VLOOKUP(A1365,'חישוב בזב'!$H$2:$K$188,4,FALSE)=FALSE,"No","Yes")</f>
        <v>No</v>
      </c>
      <c r="F1365" s="65" t="s">
        <v>1141</v>
      </c>
      <c r="G1365" s="66"/>
      <c r="H1365" s="67">
        <v>6802</v>
      </c>
      <c r="I1365" s="68">
        <v>6802</v>
      </c>
      <c r="J1365" s="69">
        <v>7.8065274919141434E-2</v>
      </c>
      <c r="K1365" s="70">
        <v>531</v>
      </c>
      <c r="L1365" s="71">
        <v>7.8065274919141434E-2</v>
      </c>
      <c r="M1365" s="72">
        <v>531</v>
      </c>
    </row>
    <row r="1366" spans="1:13" ht="15" hidden="1" thickTop="1" thickBot="1" x14ac:dyDescent="0.35">
      <c r="A1366" s="61">
        <v>534</v>
      </c>
      <c r="B1366" s="62" t="s">
        <v>2460</v>
      </c>
      <c r="C1366" s="63">
        <v>8270</v>
      </c>
      <c r="D1366" s="64" t="s">
        <v>2466</v>
      </c>
      <c r="E1366" s="51" t="str">
        <f>IF(VLOOKUP(A1366,'חישוב בזב'!$H$2:$K$188,4,FALSE)=FALSE,"No","Yes")</f>
        <v>No</v>
      </c>
      <c r="F1366" s="65" t="s">
        <v>2467</v>
      </c>
      <c r="G1366" s="66"/>
      <c r="H1366" s="67">
        <v>6802</v>
      </c>
      <c r="I1366" s="68">
        <v>6802</v>
      </c>
      <c r="J1366" s="69">
        <v>7.7036165833578363E-2</v>
      </c>
      <c r="K1366" s="70">
        <v>524</v>
      </c>
      <c r="L1366" s="71">
        <v>7.7036165833578363E-2</v>
      </c>
      <c r="M1366" s="72">
        <v>524</v>
      </c>
    </row>
    <row r="1367" spans="1:13" ht="15" hidden="1" thickTop="1" thickBot="1" x14ac:dyDescent="0.35">
      <c r="A1367" s="61">
        <v>534</v>
      </c>
      <c r="B1367" s="62" t="s">
        <v>2460</v>
      </c>
      <c r="C1367" s="63">
        <v>8270</v>
      </c>
      <c r="D1367" s="64" t="s">
        <v>1729</v>
      </c>
      <c r="E1367" s="51" t="str">
        <f>IF(VLOOKUP(A1367,'חישוב בזב'!$H$2:$K$188,4,FALSE)=FALSE,"No","Yes")</f>
        <v>No</v>
      </c>
      <c r="F1367" s="65" t="s">
        <v>2468</v>
      </c>
      <c r="G1367" s="66"/>
      <c r="H1367" s="67">
        <v>6802</v>
      </c>
      <c r="I1367" s="68">
        <v>6802</v>
      </c>
      <c r="J1367" s="69">
        <v>7.0420464569244334E-2</v>
      </c>
      <c r="K1367" s="70">
        <v>479</v>
      </c>
      <c r="L1367" s="71">
        <v>7.0420464569244334E-2</v>
      </c>
      <c r="M1367" s="72">
        <v>478.99999999999994</v>
      </c>
    </row>
    <row r="1368" spans="1:13" ht="15" hidden="1" thickTop="1" thickBot="1" x14ac:dyDescent="0.35">
      <c r="A1368" s="61">
        <v>534</v>
      </c>
      <c r="B1368" s="62" t="s">
        <v>2460</v>
      </c>
      <c r="C1368" s="63">
        <v>8270</v>
      </c>
      <c r="D1368" s="64" t="s">
        <v>645</v>
      </c>
      <c r="E1368" s="51" t="str">
        <f>IF(VLOOKUP(A1368,'חישוב בזב'!$H$2:$K$188,4,FALSE)=FALSE,"No","Yes")</f>
        <v>No</v>
      </c>
      <c r="F1368" s="65" t="s">
        <v>2469</v>
      </c>
      <c r="G1368" s="66"/>
      <c r="H1368" s="67">
        <v>6802</v>
      </c>
      <c r="I1368" s="68">
        <v>6802</v>
      </c>
      <c r="J1368" s="69">
        <v>4.1752425757130257E-2</v>
      </c>
      <c r="K1368" s="70">
        <v>284</v>
      </c>
      <c r="L1368" s="71">
        <v>4.1752425757130257E-2</v>
      </c>
      <c r="M1368" s="72">
        <v>284</v>
      </c>
    </row>
    <row r="1369" spans="1:13" ht="15" hidden="1" thickTop="1" thickBot="1" x14ac:dyDescent="0.35">
      <c r="A1369" s="61">
        <v>534</v>
      </c>
      <c r="B1369" s="62" t="s">
        <v>2460</v>
      </c>
      <c r="C1369" s="63">
        <v>8270</v>
      </c>
      <c r="D1369" s="64" t="s">
        <v>1606</v>
      </c>
      <c r="E1369" s="51" t="str">
        <f>IF(VLOOKUP(A1369,'חישוב בזב'!$H$2:$K$188,4,FALSE)=FALSE,"No","Yes")</f>
        <v>No</v>
      </c>
      <c r="F1369" s="65" t="s">
        <v>882</v>
      </c>
      <c r="G1369" s="66" t="s">
        <v>2470</v>
      </c>
      <c r="H1369" s="67">
        <v>6802</v>
      </c>
      <c r="I1369" s="68">
        <v>6802</v>
      </c>
      <c r="J1369" s="69">
        <v>4.7044986768597467E-3</v>
      </c>
      <c r="K1369" s="70">
        <v>32</v>
      </c>
      <c r="L1369" s="71">
        <v>4.7044986768597467E-3</v>
      </c>
      <c r="M1369" s="72">
        <v>31.999999999999996</v>
      </c>
    </row>
    <row r="1370" spans="1:13" ht="15" hidden="1" thickTop="1" thickBot="1" x14ac:dyDescent="0.35">
      <c r="A1370" s="61">
        <v>534</v>
      </c>
      <c r="B1370" s="62" t="s">
        <v>2460</v>
      </c>
      <c r="C1370" s="63">
        <v>8270</v>
      </c>
      <c r="D1370" s="64" t="s">
        <v>2471</v>
      </c>
      <c r="E1370" s="51" t="str">
        <f>IF(VLOOKUP(A1370,'חישוב בזב'!$H$2:$K$188,4,FALSE)=FALSE,"No","Yes")</f>
        <v>No</v>
      </c>
      <c r="F1370" s="65" t="s">
        <v>2471</v>
      </c>
      <c r="G1370" s="66" t="s">
        <v>2472</v>
      </c>
      <c r="H1370" s="67">
        <v>6802</v>
      </c>
      <c r="I1370" s="68">
        <v>6802</v>
      </c>
      <c r="J1370" s="69">
        <v>2.0582181711261394E-3</v>
      </c>
      <c r="K1370" s="70">
        <v>14</v>
      </c>
      <c r="L1370" s="71">
        <v>2.0582181711261394E-3</v>
      </c>
      <c r="M1370" s="72">
        <v>14</v>
      </c>
    </row>
    <row r="1371" spans="1:13" ht="15" hidden="1" thickTop="1" thickBot="1" x14ac:dyDescent="0.35">
      <c r="A1371" s="61">
        <v>534</v>
      </c>
      <c r="B1371" s="62" t="s">
        <v>2460</v>
      </c>
      <c r="C1371" s="63">
        <v>8270</v>
      </c>
      <c r="D1371" s="64" t="s">
        <v>755</v>
      </c>
      <c r="E1371" s="51" t="str">
        <f>IF(VLOOKUP(A1371,'חישוב בזב'!$H$2:$K$188,4,FALSE)=FALSE,"No","Yes")</f>
        <v>No</v>
      </c>
      <c r="F1371" s="65" t="s">
        <v>2473</v>
      </c>
      <c r="G1371" s="66" t="s">
        <v>2474</v>
      </c>
      <c r="H1371" s="67">
        <v>6802</v>
      </c>
      <c r="I1371" s="68">
        <v>6802</v>
      </c>
      <c r="J1371" s="69">
        <v>1.1761246692149367E-3</v>
      </c>
      <c r="K1371" s="70">
        <v>8</v>
      </c>
      <c r="L1371" s="71">
        <v>1.1761246692149367E-3</v>
      </c>
      <c r="M1371" s="72">
        <v>7.9999999999999991</v>
      </c>
    </row>
    <row r="1372" spans="1:13" ht="15" hidden="1" thickTop="1" thickBot="1" x14ac:dyDescent="0.35">
      <c r="A1372" s="61">
        <v>534</v>
      </c>
      <c r="B1372" s="62" t="s">
        <v>2460</v>
      </c>
      <c r="C1372" s="63">
        <v>8270</v>
      </c>
      <c r="D1372" s="64" t="s">
        <v>583</v>
      </c>
      <c r="E1372" s="51" t="str">
        <f>IF(VLOOKUP(A1372,'חישוב בזב'!$H$2:$K$188,4,FALSE)=FALSE,"No","Yes")</f>
        <v>No</v>
      </c>
      <c r="F1372" s="65" t="s">
        <v>2475</v>
      </c>
      <c r="G1372" s="66" t="s">
        <v>2476</v>
      </c>
      <c r="H1372" s="67">
        <v>6802</v>
      </c>
      <c r="I1372" s="68">
        <v>6802</v>
      </c>
      <c r="J1372" s="69">
        <v>5.8806233460746834E-4</v>
      </c>
      <c r="K1372" s="70">
        <v>4</v>
      </c>
      <c r="L1372" s="71">
        <v>5.8806233460746834E-4</v>
      </c>
      <c r="M1372" s="72">
        <v>3.9999999999999996</v>
      </c>
    </row>
    <row r="1373" spans="1:13" ht="15" thickTop="1" thickBot="1" x14ac:dyDescent="0.35">
      <c r="A1373" s="61">
        <v>7700</v>
      </c>
      <c r="B1373" s="62" t="s">
        <v>51</v>
      </c>
      <c r="C1373" s="63">
        <v>35679</v>
      </c>
      <c r="D1373" s="64" t="s">
        <v>757</v>
      </c>
      <c r="E1373" s="51" t="str">
        <f>IF(VLOOKUP(A1373,'חישוב בזב'!$H$2:$K$188,4,FALSE)=FALSE,"No","Yes")</f>
        <v>Yes</v>
      </c>
      <c r="F1373" s="65" t="s">
        <v>2477</v>
      </c>
      <c r="G1373" s="66" t="s">
        <v>2478</v>
      </c>
      <c r="H1373" s="67">
        <v>19352</v>
      </c>
      <c r="I1373" s="68">
        <v>19352</v>
      </c>
      <c r="J1373" s="69">
        <v>0.1236047953699876</v>
      </c>
      <c r="K1373" s="70">
        <v>2392</v>
      </c>
      <c r="L1373" s="71">
        <v>0.1236047953699876</v>
      </c>
      <c r="M1373" s="72">
        <v>2392</v>
      </c>
    </row>
    <row r="1374" spans="1:13" ht="15" thickTop="1" thickBot="1" x14ac:dyDescent="0.35">
      <c r="A1374" s="61">
        <v>7700</v>
      </c>
      <c r="B1374" s="62" t="s">
        <v>51</v>
      </c>
      <c r="C1374" s="63">
        <v>35679</v>
      </c>
      <c r="D1374" s="64" t="s">
        <v>503</v>
      </c>
      <c r="E1374" s="51" t="str">
        <f>IF(VLOOKUP(A1374,'חישוב בזב'!$H$2:$K$188,4,FALSE)=FALSE,"No","Yes")</f>
        <v>Yes</v>
      </c>
      <c r="F1374" s="65" t="s">
        <v>2479</v>
      </c>
      <c r="G1374" s="66" t="s">
        <v>2480</v>
      </c>
      <c r="H1374" s="67">
        <v>19352</v>
      </c>
      <c r="I1374" s="68">
        <v>19352</v>
      </c>
      <c r="J1374" s="69">
        <v>0.10195328648201736</v>
      </c>
      <c r="K1374" s="70">
        <v>1973</v>
      </c>
      <c r="L1374" s="71">
        <v>0.10195328648201736</v>
      </c>
      <c r="M1374" s="72">
        <v>1973</v>
      </c>
    </row>
    <row r="1375" spans="1:13" ht="15" thickTop="1" thickBot="1" x14ac:dyDescent="0.35">
      <c r="A1375" s="61">
        <v>7700</v>
      </c>
      <c r="B1375" s="62" t="s">
        <v>51</v>
      </c>
      <c r="C1375" s="63">
        <v>35679</v>
      </c>
      <c r="D1375" s="64" t="s">
        <v>630</v>
      </c>
      <c r="E1375" s="51" t="str">
        <f>IF(VLOOKUP(A1375,'חישוב בזב'!$H$2:$K$188,4,FALSE)=FALSE,"No","Yes")</f>
        <v>Yes</v>
      </c>
      <c r="F1375" s="65" t="s">
        <v>2481</v>
      </c>
      <c r="G1375" s="66"/>
      <c r="H1375" s="67">
        <v>19352</v>
      </c>
      <c r="I1375" s="68">
        <v>19352</v>
      </c>
      <c r="J1375" s="69">
        <v>9.0378255477470026E-2</v>
      </c>
      <c r="K1375" s="70">
        <v>1749</v>
      </c>
      <c r="L1375" s="71">
        <v>9.0378255477470026E-2</v>
      </c>
      <c r="M1375" s="72">
        <v>1749</v>
      </c>
    </row>
    <row r="1376" spans="1:13" ht="15" thickTop="1" thickBot="1" x14ac:dyDescent="0.35">
      <c r="A1376" s="61">
        <v>7700</v>
      </c>
      <c r="B1376" s="62" t="s">
        <v>51</v>
      </c>
      <c r="C1376" s="63">
        <v>35679</v>
      </c>
      <c r="D1376" s="64" t="s">
        <v>548</v>
      </c>
      <c r="E1376" s="51" t="str">
        <f>IF(VLOOKUP(A1376,'חישוב בזב'!$H$2:$K$188,4,FALSE)=FALSE,"No","Yes")</f>
        <v>Yes</v>
      </c>
      <c r="F1376" s="65" t="s">
        <v>2482</v>
      </c>
      <c r="G1376" s="66"/>
      <c r="H1376" s="67">
        <v>19352</v>
      </c>
      <c r="I1376" s="68">
        <v>19352</v>
      </c>
      <c r="J1376" s="69">
        <v>8.8414634146341459E-2</v>
      </c>
      <c r="K1376" s="70">
        <v>1711</v>
      </c>
      <c r="L1376" s="71">
        <v>8.8414634146341459E-2</v>
      </c>
      <c r="M1376" s="72">
        <v>1711</v>
      </c>
    </row>
    <row r="1377" spans="1:13" ht="15" thickTop="1" thickBot="1" x14ac:dyDescent="0.35">
      <c r="A1377" s="61">
        <v>7700</v>
      </c>
      <c r="B1377" s="62" t="s">
        <v>51</v>
      </c>
      <c r="C1377" s="63">
        <v>35679</v>
      </c>
      <c r="D1377" s="64" t="s">
        <v>581</v>
      </c>
      <c r="E1377" s="51" t="str">
        <f>IF(VLOOKUP(A1377,'חישוב בזב'!$H$2:$K$188,4,FALSE)=FALSE,"No","Yes")</f>
        <v>Yes</v>
      </c>
      <c r="F1377" s="65" t="s">
        <v>2483</v>
      </c>
      <c r="G1377" s="66"/>
      <c r="H1377" s="67">
        <v>19352</v>
      </c>
      <c r="I1377" s="68">
        <v>19352</v>
      </c>
      <c r="J1377" s="69">
        <v>8.3298883836295995E-2</v>
      </c>
      <c r="K1377" s="70">
        <v>1612</v>
      </c>
      <c r="L1377" s="71">
        <v>8.3298883836295995E-2</v>
      </c>
      <c r="M1377" s="72">
        <v>1612</v>
      </c>
    </row>
    <row r="1378" spans="1:13" ht="15" thickTop="1" thickBot="1" x14ac:dyDescent="0.35">
      <c r="A1378" s="61">
        <v>7700</v>
      </c>
      <c r="B1378" s="62" t="s">
        <v>51</v>
      </c>
      <c r="C1378" s="63">
        <v>35679</v>
      </c>
      <c r="D1378" s="64" t="s">
        <v>583</v>
      </c>
      <c r="E1378" s="51" t="str">
        <f>IF(VLOOKUP(A1378,'חישוב בזב'!$H$2:$K$188,4,FALSE)=FALSE,"No","Yes")</f>
        <v>Yes</v>
      </c>
      <c r="F1378" s="65" t="s">
        <v>620</v>
      </c>
      <c r="G1378" s="66"/>
      <c r="H1378" s="67">
        <v>19352</v>
      </c>
      <c r="I1378" s="68">
        <v>19352</v>
      </c>
      <c r="J1378" s="69">
        <v>8.1335262505167427E-2</v>
      </c>
      <c r="K1378" s="70">
        <v>1574</v>
      </c>
      <c r="L1378" s="71">
        <v>8.1335262505167427E-2</v>
      </c>
      <c r="M1378" s="72">
        <v>1574</v>
      </c>
    </row>
    <row r="1379" spans="1:13" ht="15" thickTop="1" thickBot="1" x14ac:dyDescent="0.35">
      <c r="A1379" s="61">
        <v>7700</v>
      </c>
      <c r="B1379" s="62" t="s">
        <v>51</v>
      </c>
      <c r="C1379" s="63">
        <v>35679</v>
      </c>
      <c r="D1379" s="64" t="s">
        <v>604</v>
      </c>
      <c r="E1379" s="51" t="str">
        <f>IF(VLOOKUP(A1379,'חישוב בזב'!$H$2:$K$188,4,FALSE)=FALSE,"No","Yes")</f>
        <v>Yes</v>
      </c>
      <c r="F1379" s="65" t="s">
        <v>2484</v>
      </c>
      <c r="G1379" s="66"/>
      <c r="H1379" s="67">
        <v>19352</v>
      </c>
      <c r="I1379" s="68">
        <v>19352</v>
      </c>
      <c r="J1379" s="69">
        <v>7.3119057461761061E-2</v>
      </c>
      <c r="K1379" s="70">
        <v>1415</v>
      </c>
      <c r="L1379" s="71">
        <v>7.3119057461761061E-2</v>
      </c>
      <c r="M1379" s="72">
        <v>1415</v>
      </c>
    </row>
    <row r="1380" spans="1:13" ht="15" thickTop="1" thickBot="1" x14ac:dyDescent="0.35">
      <c r="A1380" s="61">
        <v>7700</v>
      </c>
      <c r="B1380" s="62" t="s">
        <v>51</v>
      </c>
      <c r="C1380" s="63">
        <v>35679</v>
      </c>
      <c r="D1380" s="64" t="s">
        <v>572</v>
      </c>
      <c r="E1380" s="51" t="str">
        <f>IF(VLOOKUP(A1380,'חישוב בזב'!$H$2:$K$188,4,FALSE)=FALSE,"No","Yes")</f>
        <v>Yes</v>
      </c>
      <c r="F1380" s="65" t="s">
        <v>2485</v>
      </c>
      <c r="G1380" s="66"/>
      <c r="H1380" s="67">
        <v>19352</v>
      </c>
      <c r="I1380" s="68">
        <v>19352</v>
      </c>
      <c r="J1380" s="69">
        <v>7.1258784621744523E-2</v>
      </c>
      <c r="K1380" s="70">
        <v>1379</v>
      </c>
      <c r="L1380" s="71">
        <v>7.1258784621744523E-2</v>
      </c>
      <c r="M1380" s="72">
        <v>1379</v>
      </c>
    </row>
    <row r="1381" spans="1:13" ht="15" thickTop="1" thickBot="1" x14ac:dyDescent="0.35">
      <c r="A1381" s="61">
        <v>7700</v>
      </c>
      <c r="B1381" s="62" t="s">
        <v>51</v>
      </c>
      <c r="C1381" s="63">
        <v>35679</v>
      </c>
      <c r="D1381" s="64" t="s">
        <v>798</v>
      </c>
      <c r="E1381" s="51" t="str">
        <f>IF(VLOOKUP(A1381,'חישוב בזב'!$H$2:$K$188,4,FALSE)=FALSE,"No","Yes")</f>
        <v>Yes</v>
      </c>
      <c r="F1381" s="65" t="s">
        <v>2486</v>
      </c>
      <c r="G1381" s="66" t="s">
        <v>2487</v>
      </c>
      <c r="H1381" s="67">
        <v>19352</v>
      </c>
      <c r="I1381" s="68">
        <v>19352</v>
      </c>
      <c r="J1381" s="69">
        <v>7.0121951219512202E-2</v>
      </c>
      <c r="K1381" s="70">
        <v>1357</v>
      </c>
      <c r="L1381" s="71">
        <v>7.0121951219512202E-2</v>
      </c>
      <c r="M1381" s="72">
        <v>1357.0000000000002</v>
      </c>
    </row>
    <row r="1382" spans="1:13" ht="15" thickTop="1" thickBot="1" x14ac:dyDescent="0.35">
      <c r="A1382" s="61">
        <v>7700</v>
      </c>
      <c r="B1382" s="62" t="s">
        <v>51</v>
      </c>
      <c r="C1382" s="63">
        <v>35679</v>
      </c>
      <c r="D1382" s="64" t="s">
        <v>746</v>
      </c>
      <c r="E1382" s="51" t="str">
        <f>IF(VLOOKUP(A1382,'חישוב בזב'!$H$2:$K$188,4,FALSE)=FALSE,"No","Yes")</f>
        <v>Yes</v>
      </c>
      <c r="F1382" s="65" t="s">
        <v>2488</v>
      </c>
      <c r="G1382" s="66"/>
      <c r="H1382" s="67">
        <v>19352</v>
      </c>
      <c r="I1382" s="68">
        <v>19352</v>
      </c>
      <c r="J1382" s="69">
        <v>6.5626291856138899E-2</v>
      </c>
      <c r="K1382" s="70">
        <v>1270</v>
      </c>
      <c r="L1382" s="71">
        <v>6.5626291856138899E-2</v>
      </c>
      <c r="M1382" s="72">
        <v>1270</v>
      </c>
    </row>
    <row r="1383" spans="1:13" ht="15" thickTop="1" thickBot="1" x14ac:dyDescent="0.35">
      <c r="A1383" s="61">
        <v>7700</v>
      </c>
      <c r="B1383" s="62" t="s">
        <v>51</v>
      </c>
      <c r="C1383" s="63">
        <v>35679</v>
      </c>
      <c r="D1383" s="64" t="s">
        <v>544</v>
      </c>
      <c r="E1383" s="51" t="str">
        <f>IF(VLOOKUP(A1383,'חישוב בזב'!$H$2:$K$188,4,FALSE)=FALSE,"No","Yes")</f>
        <v>Yes</v>
      </c>
      <c r="F1383" s="65" t="s">
        <v>2489</v>
      </c>
      <c r="G1383" s="66"/>
      <c r="H1383" s="67">
        <v>19352</v>
      </c>
      <c r="I1383" s="68">
        <v>19352</v>
      </c>
      <c r="J1383" s="69">
        <v>5.4154609342703594E-2</v>
      </c>
      <c r="K1383" s="70">
        <v>1048</v>
      </c>
      <c r="L1383" s="71">
        <v>5.4154609342703594E-2</v>
      </c>
      <c r="M1383" s="72">
        <v>1048</v>
      </c>
    </row>
    <row r="1384" spans="1:13" ht="15" thickTop="1" thickBot="1" x14ac:dyDescent="0.35">
      <c r="A1384" s="61">
        <v>7700</v>
      </c>
      <c r="B1384" s="62" t="s">
        <v>51</v>
      </c>
      <c r="C1384" s="63">
        <v>35679</v>
      </c>
      <c r="D1384" s="64" t="s">
        <v>495</v>
      </c>
      <c r="E1384" s="51" t="str">
        <f>IF(VLOOKUP(A1384,'חישוב בזב'!$H$2:$K$188,4,FALSE)=FALSE,"No","Yes")</f>
        <v>Yes</v>
      </c>
      <c r="F1384" s="65" t="s">
        <v>2490</v>
      </c>
      <c r="G1384" s="66"/>
      <c r="H1384" s="67">
        <v>19352</v>
      </c>
      <c r="I1384" s="68">
        <v>19352</v>
      </c>
      <c r="J1384" s="69">
        <v>4.9917321207110378E-2</v>
      </c>
      <c r="K1384" s="70">
        <v>966</v>
      </c>
      <c r="L1384" s="71">
        <v>4.9917321207110378E-2</v>
      </c>
      <c r="M1384" s="72">
        <v>966</v>
      </c>
    </row>
    <row r="1385" spans="1:13" ht="15" thickTop="1" thickBot="1" x14ac:dyDescent="0.35">
      <c r="A1385" s="61">
        <v>7700</v>
      </c>
      <c r="B1385" s="62" t="s">
        <v>51</v>
      </c>
      <c r="C1385" s="63">
        <v>35679</v>
      </c>
      <c r="D1385" s="64" t="s">
        <v>533</v>
      </c>
      <c r="E1385" s="51" t="str">
        <f>IF(VLOOKUP(A1385,'חישוב בזב'!$H$2:$K$188,4,FALSE)=FALSE,"No","Yes")</f>
        <v>Yes</v>
      </c>
      <c r="F1385" s="65" t="s">
        <v>2491</v>
      </c>
      <c r="G1385" s="66"/>
      <c r="H1385" s="67">
        <v>19352</v>
      </c>
      <c r="I1385" s="68">
        <v>19352</v>
      </c>
      <c r="J1385" s="69">
        <v>4.6816866473749483E-2</v>
      </c>
      <c r="K1385" s="70">
        <v>906</v>
      </c>
      <c r="L1385" s="71">
        <v>4.6816866473749483E-2</v>
      </c>
      <c r="M1385" s="72">
        <v>906</v>
      </c>
    </row>
    <row r="1386" spans="1:13" ht="15" hidden="1" thickTop="1" thickBot="1" x14ac:dyDescent="0.35">
      <c r="A1386" s="61">
        <v>531</v>
      </c>
      <c r="B1386" s="62" t="s">
        <v>2492</v>
      </c>
      <c r="C1386" s="63">
        <v>14093</v>
      </c>
      <c r="D1386" s="64" t="s">
        <v>1440</v>
      </c>
      <c r="E1386" s="51" t="str">
        <f>IF(VLOOKUP(A1386,'חישוב בזב'!$H$2:$K$188,4,FALSE)=FALSE,"No","Yes")</f>
        <v>No</v>
      </c>
      <c r="F1386" s="65" t="s">
        <v>1877</v>
      </c>
      <c r="G1386" s="66"/>
      <c r="H1386" s="67">
        <v>12037</v>
      </c>
      <c r="I1386" s="68">
        <v>12037</v>
      </c>
      <c r="J1386" s="69">
        <v>0.17421284373182686</v>
      </c>
      <c r="K1386" s="70">
        <v>2097</v>
      </c>
      <c r="L1386" s="71">
        <v>0.17421284373182686</v>
      </c>
      <c r="M1386" s="72">
        <v>2097</v>
      </c>
    </row>
    <row r="1387" spans="1:13" ht="15" hidden="1" thickTop="1" thickBot="1" x14ac:dyDescent="0.35">
      <c r="A1387" s="61">
        <v>531</v>
      </c>
      <c r="B1387" s="62" t="s">
        <v>2492</v>
      </c>
      <c r="C1387" s="63">
        <v>14093</v>
      </c>
      <c r="D1387" s="64" t="s">
        <v>665</v>
      </c>
      <c r="E1387" s="51" t="str">
        <f>IF(VLOOKUP(A1387,'חישוב בזב'!$H$2:$K$188,4,FALSE)=FALSE,"No","Yes")</f>
        <v>No</v>
      </c>
      <c r="F1387" s="65" t="s">
        <v>2493</v>
      </c>
      <c r="G1387" s="66"/>
      <c r="H1387" s="67">
        <v>12037</v>
      </c>
      <c r="I1387" s="68">
        <v>12037</v>
      </c>
      <c r="J1387" s="69">
        <v>0.13200963695272908</v>
      </c>
      <c r="K1387" s="70">
        <v>1589</v>
      </c>
      <c r="L1387" s="71">
        <v>0.13200963695272908</v>
      </c>
      <c r="M1387" s="72">
        <v>1588.9999999999998</v>
      </c>
    </row>
    <row r="1388" spans="1:13" ht="15" hidden="1" thickTop="1" thickBot="1" x14ac:dyDescent="0.35">
      <c r="A1388" s="61">
        <v>531</v>
      </c>
      <c r="B1388" s="62" t="s">
        <v>2492</v>
      </c>
      <c r="C1388" s="63">
        <v>14093</v>
      </c>
      <c r="D1388" s="64" t="s">
        <v>794</v>
      </c>
      <c r="E1388" s="51" t="str">
        <f>IF(VLOOKUP(A1388,'חישוב בזב'!$H$2:$K$188,4,FALSE)=FALSE,"No","Yes")</f>
        <v>No</v>
      </c>
      <c r="F1388" s="65" t="s">
        <v>2494</v>
      </c>
      <c r="G1388" s="66"/>
      <c r="H1388" s="67">
        <v>12037</v>
      </c>
      <c r="I1388" s="68">
        <v>12037</v>
      </c>
      <c r="J1388" s="69">
        <v>0.11564343274902385</v>
      </c>
      <c r="K1388" s="70">
        <v>1392</v>
      </c>
      <c r="L1388" s="71">
        <v>0.11564343274902385</v>
      </c>
      <c r="M1388" s="72">
        <v>1392</v>
      </c>
    </row>
    <row r="1389" spans="1:13" ht="15" hidden="1" thickTop="1" thickBot="1" x14ac:dyDescent="0.35">
      <c r="A1389" s="61">
        <v>531</v>
      </c>
      <c r="B1389" s="62" t="s">
        <v>2492</v>
      </c>
      <c r="C1389" s="63">
        <v>14093</v>
      </c>
      <c r="D1389" s="64" t="s">
        <v>749</v>
      </c>
      <c r="E1389" s="51" t="str">
        <f>IF(VLOOKUP(A1389,'חישוב בזב'!$H$2:$K$188,4,FALSE)=FALSE,"No","Yes")</f>
        <v>No</v>
      </c>
      <c r="F1389" s="65" t="s">
        <v>2495</v>
      </c>
      <c r="G1389" s="66"/>
      <c r="H1389" s="67">
        <v>12037</v>
      </c>
      <c r="I1389" s="68">
        <v>12037</v>
      </c>
      <c r="J1389" s="69">
        <v>0.10027415468970674</v>
      </c>
      <c r="K1389" s="70">
        <v>1207</v>
      </c>
      <c r="L1389" s="71">
        <v>0.10027415468970674</v>
      </c>
      <c r="M1389" s="72">
        <v>1207</v>
      </c>
    </row>
    <row r="1390" spans="1:13" ht="15" hidden="1" thickTop="1" thickBot="1" x14ac:dyDescent="0.35">
      <c r="A1390" s="61">
        <v>531</v>
      </c>
      <c r="B1390" s="62" t="s">
        <v>2492</v>
      </c>
      <c r="C1390" s="63">
        <v>14093</v>
      </c>
      <c r="D1390" s="64" t="s">
        <v>1771</v>
      </c>
      <c r="E1390" s="51" t="str">
        <f>IF(VLOOKUP(A1390,'חישוב בזב'!$H$2:$K$188,4,FALSE)=FALSE,"No","Yes")</f>
        <v>No</v>
      </c>
      <c r="F1390" s="65" t="s">
        <v>2496</v>
      </c>
      <c r="G1390" s="66"/>
      <c r="H1390" s="67">
        <v>12037</v>
      </c>
      <c r="I1390" s="68">
        <v>12037</v>
      </c>
      <c r="J1390" s="69">
        <v>9.5040292431669018E-2</v>
      </c>
      <c r="K1390" s="70">
        <v>1144</v>
      </c>
      <c r="L1390" s="71">
        <v>9.5040292431669018E-2</v>
      </c>
      <c r="M1390" s="72">
        <v>1144</v>
      </c>
    </row>
    <row r="1391" spans="1:13" ht="15" hidden="1" thickTop="1" thickBot="1" x14ac:dyDescent="0.35">
      <c r="A1391" s="61">
        <v>531</v>
      </c>
      <c r="B1391" s="62" t="s">
        <v>2492</v>
      </c>
      <c r="C1391" s="63">
        <v>14093</v>
      </c>
      <c r="D1391" s="64" t="s">
        <v>533</v>
      </c>
      <c r="E1391" s="51" t="str">
        <f>IF(VLOOKUP(A1391,'חישוב בזב'!$H$2:$K$188,4,FALSE)=FALSE,"No","Yes")</f>
        <v>No</v>
      </c>
      <c r="F1391" s="65" t="s">
        <v>2497</v>
      </c>
      <c r="G1391" s="66"/>
      <c r="H1391" s="67">
        <v>12037</v>
      </c>
      <c r="I1391" s="68">
        <v>12037</v>
      </c>
      <c r="J1391" s="69">
        <v>8.897565838664119E-2</v>
      </c>
      <c r="K1391" s="70">
        <v>1071</v>
      </c>
      <c r="L1391" s="71">
        <v>8.897565838664119E-2</v>
      </c>
      <c r="M1391" s="72">
        <v>1071</v>
      </c>
    </row>
    <row r="1392" spans="1:13" ht="15" hidden="1" thickTop="1" thickBot="1" x14ac:dyDescent="0.35">
      <c r="A1392" s="61">
        <v>531</v>
      </c>
      <c r="B1392" s="62" t="s">
        <v>2492</v>
      </c>
      <c r="C1392" s="63">
        <v>14093</v>
      </c>
      <c r="D1392" s="64" t="s">
        <v>679</v>
      </c>
      <c r="E1392" s="51" t="str">
        <f>IF(VLOOKUP(A1392,'חישוב בזב'!$H$2:$K$188,4,FALSE)=FALSE,"No","Yes")</f>
        <v>No</v>
      </c>
      <c r="F1392" s="65" t="s">
        <v>1110</v>
      </c>
      <c r="G1392" s="66"/>
      <c r="H1392" s="67">
        <v>12037</v>
      </c>
      <c r="I1392" s="68">
        <v>12037</v>
      </c>
      <c r="J1392" s="69">
        <v>7.1030987787654737E-2</v>
      </c>
      <c r="K1392" s="70">
        <v>855</v>
      </c>
      <c r="L1392" s="71">
        <v>7.1030987787654737E-2</v>
      </c>
      <c r="M1392" s="72">
        <v>855.00000000000011</v>
      </c>
    </row>
    <row r="1393" spans="1:13" ht="15" hidden="1" thickTop="1" thickBot="1" x14ac:dyDescent="0.35">
      <c r="A1393" s="61">
        <v>531</v>
      </c>
      <c r="B1393" s="62" t="s">
        <v>2492</v>
      </c>
      <c r="C1393" s="63">
        <v>14093</v>
      </c>
      <c r="D1393" s="64" t="s">
        <v>1729</v>
      </c>
      <c r="E1393" s="51" t="str">
        <f>IF(VLOOKUP(A1393,'חישוב בזב'!$H$2:$K$188,4,FALSE)=FALSE,"No","Yes")</f>
        <v>No</v>
      </c>
      <c r="F1393" s="65" t="s">
        <v>2498</v>
      </c>
      <c r="G1393" s="66"/>
      <c r="H1393" s="67">
        <v>12037</v>
      </c>
      <c r="I1393" s="68">
        <v>12037</v>
      </c>
      <c r="J1393" s="69">
        <v>6.1975575309462488E-2</v>
      </c>
      <c r="K1393" s="70">
        <v>746</v>
      </c>
      <c r="L1393" s="71">
        <v>6.1975575309462488E-2</v>
      </c>
      <c r="M1393" s="72">
        <v>746</v>
      </c>
    </row>
    <row r="1394" spans="1:13" ht="15" hidden="1" thickTop="1" thickBot="1" x14ac:dyDescent="0.35">
      <c r="A1394" s="61">
        <v>531</v>
      </c>
      <c r="B1394" s="62" t="s">
        <v>2492</v>
      </c>
      <c r="C1394" s="63">
        <v>14093</v>
      </c>
      <c r="D1394" s="64" t="s">
        <v>562</v>
      </c>
      <c r="E1394" s="51" t="str">
        <f>IF(VLOOKUP(A1394,'חישוב בזב'!$H$2:$K$188,4,FALSE)=FALSE,"No","Yes")</f>
        <v>No</v>
      </c>
      <c r="F1394" s="65" t="s">
        <v>2499</v>
      </c>
      <c r="G1394" s="66"/>
      <c r="H1394" s="67">
        <v>12037</v>
      </c>
      <c r="I1394" s="68">
        <v>12037</v>
      </c>
      <c r="J1394" s="69">
        <v>5.9815568663288195E-2</v>
      </c>
      <c r="K1394" s="70">
        <v>720</v>
      </c>
      <c r="L1394" s="71">
        <v>5.9815568663288195E-2</v>
      </c>
      <c r="M1394" s="72">
        <v>720</v>
      </c>
    </row>
    <row r="1395" spans="1:13" ht="15" hidden="1" thickTop="1" thickBot="1" x14ac:dyDescent="0.35">
      <c r="A1395" s="61">
        <v>531</v>
      </c>
      <c r="B1395" s="62" t="s">
        <v>2492</v>
      </c>
      <c r="C1395" s="63">
        <v>14093</v>
      </c>
      <c r="D1395" s="64" t="s">
        <v>2500</v>
      </c>
      <c r="E1395" s="51" t="str">
        <f>IF(VLOOKUP(A1395,'חישוב בזב'!$H$2:$K$188,4,FALSE)=FALSE,"No","Yes")</f>
        <v>No</v>
      </c>
      <c r="F1395" s="65" t="s">
        <v>2501</v>
      </c>
      <c r="G1395" s="66"/>
      <c r="H1395" s="67">
        <v>12037</v>
      </c>
      <c r="I1395" s="68">
        <v>12037</v>
      </c>
      <c r="J1395" s="69">
        <v>5.0012461576804855E-2</v>
      </c>
      <c r="K1395" s="70">
        <v>602</v>
      </c>
      <c r="L1395" s="71">
        <v>5.0012461576804855E-2</v>
      </c>
      <c r="M1395" s="72">
        <v>602</v>
      </c>
    </row>
    <row r="1396" spans="1:13" ht="15" hidden="1" thickTop="1" thickBot="1" x14ac:dyDescent="0.35">
      <c r="A1396" s="61">
        <v>531</v>
      </c>
      <c r="B1396" s="62" t="s">
        <v>2492</v>
      </c>
      <c r="C1396" s="63">
        <v>14093</v>
      </c>
      <c r="D1396" s="64" t="s">
        <v>743</v>
      </c>
      <c r="E1396" s="51" t="str">
        <f>IF(VLOOKUP(A1396,'חישוב בזב'!$H$2:$K$188,4,FALSE)=FALSE,"No","Yes")</f>
        <v>No</v>
      </c>
      <c r="F1396" s="65" t="s">
        <v>2502</v>
      </c>
      <c r="G1396" s="66"/>
      <c r="H1396" s="67">
        <v>12037</v>
      </c>
      <c r="I1396" s="68">
        <v>12037</v>
      </c>
      <c r="J1396" s="69">
        <v>4.9015535432416713E-2</v>
      </c>
      <c r="K1396" s="70">
        <v>590</v>
      </c>
      <c r="L1396" s="71">
        <v>4.9015535432416713E-2</v>
      </c>
      <c r="M1396" s="72">
        <v>590</v>
      </c>
    </row>
    <row r="1397" spans="1:13" ht="15" hidden="1" thickTop="1" thickBot="1" x14ac:dyDescent="0.35">
      <c r="A1397" s="61">
        <v>531</v>
      </c>
      <c r="B1397" s="62" t="s">
        <v>2492</v>
      </c>
      <c r="C1397" s="63">
        <v>14093</v>
      </c>
      <c r="D1397" s="64" t="s">
        <v>583</v>
      </c>
      <c r="E1397" s="51" t="str">
        <f>IF(VLOOKUP(A1397,'חישוב בזב'!$H$2:$K$188,4,FALSE)=FALSE,"No","Yes")</f>
        <v>No</v>
      </c>
      <c r="F1397" s="65" t="s">
        <v>555</v>
      </c>
      <c r="G1397" s="66" t="s">
        <v>2503</v>
      </c>
      <c r="H1397" s="67">
        <v>12037</v>
      </c>
      <c r="I1397" s="68">
        <v>12037</v>
      </c>
      <c r="J1397" s="69">
        <v>1.9938522887762732E-3</v>
      </c>
      <c r="K1397" s="70">
        <v>24</v>
      </c>
      <c r="L1397" s="71">
        <v>1.9938522887762732E-3</v>
      </c>
      <c r="M1397" s="72">
        <v>24</v>
      </c>
    </row>
    <row r="1398" spans="1:13" ht="15" hidden="1" thickTop="1" thickBot="1" x14ac:dyDescent="0.35">
      <c r="A1398" s="61">
        <v>531</v>
      </c>
      <c r="B1398" s="62" t="s">
        <v>2492</v>
      </c>
      <c r="C1398" s="63">
        <v>14093</v>
      </c>
      <c r="D1398" s="64" t="s">
        <v>506</v>
      </c>
      <c r="E1398" s="51" t="str">
        <f>IF(VLOOKUP(A1398,'חישוב בזב'!$H$2:$K$188,4,FALSE)=FALSE,"No","Yes")</f>
        <v>No</v>
      </c>
      <c r="F1398" s="65" t="s">
        <v>2504</v>
      </c>
      <c r="G1398" s="66" t="s">
        <v>2505</v>
      </c>
      <c r="H1398" s="67">
        <v>12037</v>
      </c>
      <c r="I1398" s="68">
        <v>12037</v>
      </c>
      <c r="J1398" s="69">
        <v>0</v>
      </c>
      <c r="K1398" s="70">
        <v>0</v>
      </c>
      <c r="L1398" s="71">
        <v>0</v>
      </c>
      <c r="M1398" s="72">
        <v>0</v>
      </c>
    </row>
    <row r="1399" spans="1:13" ht="15" hidden="1" thickTop="1" thickBot="1" x14ac:dyDescent="0.35">
      <c r="A1399" s="61">
        <v>531</v>
      </c>
      <c r="B1399" s="62" t="s">
        <v>2492</v>
      </c>
      <c r="C1399" s="63">
        <v>14093</v>
      </c>
      <c r="D1399" s="64" t="s">
        <v>525</v>
      </c>
      <c r="E1399" s="51" t="str">
        <f>IF(VLOOKUP(A1399,'חישוב בזב'!$H$2:$K$188,4,FALSE)=FALSE,"No","Yes")</f>
        <v>No</v>
      </c>
      <c r="F1399" s="65" t="s">
        <v>2506</v>
      </c>
      <c r="G1399" s="66" t="s">
        <v>2507</v>
      </c>
      <c r="H1399" s="67">
        <v>12037</v>
      </c>
      <c r="I1399" s="68">
        <v>12037</v>
      </c>
      <c r="J1399" s="69">
        <v>0</v>
      </c>
      <c r="K1399" s="70">
        <v>0</v>
      </c>
      <c r="L1399" s="71">
        <v>0</v>
      </c>
      <c r="M1399" s="72">
        <v>0</v>
      </c>
    </row>
    <row r="1400" spans="1:13" ht="15" hidden="1" thickTop="1" thickBot="1" x14ac:dyDescent="0.35">
      <c r="A1400" s="61">
        <v>637</v>
      </c>
      <c r="B1400" s="62" t="s">
        <v>2508</v>
      </c>
      <c r="C1400" s="63">
        <v>11520</v>
      </c>
      <c r="D1400" s="64" t="s">
        <v>525</v>
      </c>
      <c r="E1400" s="51" t="str">
        <f>IF(VLOOKUP(A1400,'חישוב בזב'!$H$2:$K$188,4,FALSE)=FALSE,"No","Yes")</f>
        <v>No</v>
      </c>
      <c r="F1400" s="65" t="s">
        <v>1777</v>
      </c>
      <c r="G1400" s="66"/>
      <c r="H1400" s="67">
        <v>9342</v>
      </c>
      <c r="I1400" s="68">
        <v>9342</v>
      </c>
      <c r="J1400" s="69">
        <v>0.20338257332476986</v>
      </c>
      <c r="K1400" s="70">
        <v>1900</v>
      </c>
      <c r="L1400" s="71">
        <v>0.20338257332476986</v>
      </c>
      <c r="M1400" s="72">
        <v>1900</v>
      </c>
    </row>
    <row r="1401" spans="1:13" ht="15" hidden="1" thickTop="1" thickBot="1" x14ac:dyDescent="0.35">
      <c r="A1401" s="61">
        <v>637</v>
      </c>
      <c r="B1401" s="62" t="s">
        <v>2508</v>
      </c>
      <c r="C1401" s="63">
        <v>11520</v>
      </c>
      <c r="D1401" s="64" t="s">
        <v>533</v>
      </c>
      <c r="E1401" s="51" t="str">
        <f>IF(VLOOKUP(A1401,'חישוב בזב'!$H$2:$K$188,4,FALSE)=FALSE,"No","Yes")</f>
        <v>No</v>
      </c>
      <c r="F1401" s="65" t="s">
        <v>1073</v>
      </c>
      <c r="G1401" s="66"/>
      <c r="H1401" s="67">
        <v>9342</v>
      </c>
      <c r="I1401" s="68">
        <v>9342</v>
      </c>
      <c r="J1401" s="69">
        <v>0.16431171055448512</v>
      </c>
      <c r="K1401" s="70">
        <v>1535</v>
      </c>
      <c r="L1401" s="71">
        <v>0.16431171055448512</v>
      </c>
      <c r="M1401" s="72">
        <v>1535</v>
      </c>
    </row>
    <row r="1402" spans="1:13" ht="15" hidden="1" thickTop="1" thickBot="1" x14ac:dyDescent="0.35">
      <c r="A1402" s="61">
        <v>637</v>
      </c>
      <c r="B1402" s="62" t="s">
        <v>2508</v>
      </c>
      <c r="C1402" s="63">
        <v>11520</v>
      </c>
      <c r="D1402" s="64" t="s">
        <v>679</v>
      </c>
      <c r="E1402" s="51" t="str">
        <f>IF(VLOOKUP(A1402,'חישוב בזב'!$H$2:$K$188,4,FALSE)=FALSE,"No","Yes")</f>
        <v>No</v>
      </c>
      <c r="F1402" s="65" t="s">
        <v>2509</v>
      </c>
      <c r="G1402" s="66"/>
      <c r="H1402" s="67">
        <v>9342</v>
      </c>
      <c r="I1402" s="68">
        <v>9342</v>
      </c>
      <c r="J1402" s="69">
        <v>0.10383215585527725</v>
      </c>
      <c r="K1402" s="70">
        <v>970</v>
      </c>
      <c r="L1402" s="71">
        <v>0.10383215585527725</v>
      </c>
      <c r="M1402" s="72">
        <v>970</v>
      </c>
    </row>
    <row r="1403" spans="1:13" ht="15" hidden="1" thickTop="1" thickBot="1" x14ac:dyDescent="0.35">
      <c r="A1403" s="61">
        <v>637</v>
      </c>
      <c r="B1403" s="62" t="s">
        <v>2508</v>
      </c>
      <c r="C1403" s="63">
        <v>11520</v>
      </c>
      <c r="D1403" s="64" t="s">
        <v>562</v>
      </c>
      <c r="E1403" s="51" t="str">
        <f>IF(VLOOKUP(A1403,'חישוב בזב'!$H$2:$K$188,4,FALSE)=FALSE,"No","Yes")</f>
        <v>No</v>
      </c>
      <c r="F1403" s="65" t="s">
        <v>2510</v>
      </c>
      <c r="G1403" s="66"/>
      <c r="H1403" s="67">
        <v>9342</v>
      </c>
      <c r="I1403" s="68">
        <v>9342</v>
      </c>
      <c r="J1403" s="69">
        <v>9.9657460929137229E-2</v>
      </c>
      <c r="K1403" s="70">
        <v>931</v>
      </c>
      <c r="L1403" s="71">
        <v>9.9657460929137229E-2</v>
      </c>
      <c r="M1403" s="72">
        <v>931</v>
      </c>
    </row>
    <row r="1404" spans="1:13" ht="15" hidden="1" thickTop="1" thickBot="1" x14ac:dyDescent="0.35">
      <c r="A1404" s="61">
        <v>637</v>
      </c>
      <c r="B1404" s="62" t="s">
        <v>2508</v>
      </c>
      <c r="C1404" s="63">
        <v>11520</v>
      </c>
      <c r="D1404" s="64" t="s">
        <v>920</v>
      </c>
      <c r="E1404" s="51" t="str">
        <f>IF(VLOOKUP(A1404,'חישוב בזב'!$H$2:$K$188,4,FALSE)=FALSE,"No","Yes")</f>
        <v>No</v>
      </c>
      <c r="F1404" s="65" t="s">
        <v>2511</v>
      </c>
      <c r="G1404" s="66"/>
      <c r="H1404" s="67">
        <v>9342</v>
      </c>
      <c r="I1404" s="68">
        <v>9342</v>
      </c>
      <c r="J1404" s="69">
        <v>7.8891029758081779E-2</v>
      </c>
      <c r="K1404" s="70">
        <v>737</v>
      </c>
      <c r="L1404" s="71">
        <v>7.8891029758081779E-2</v>
      </c>
      <c r="M1404" s="72">
        <v>737</v>
      </c>
    </row>
    <row r="1405" spans="1:13" ht="15" hidden="1" thickTop="1" thickBot="1" x14ac:dyDescent="0.35">
      <c r="A1405" s="61">
        <v>637</v>
      </c>
      <c r="B1405" s="62" t="s">
        <v>2508</v>
      </c>
      <c r="C1405" s="63">
        <v>11520</v>
      </c>
      <c r="D1405" s="64" t="s">
        <v>1290</v>
      </c>
      <c r="E1405" s="51" t="str">
        <f>IF(VLOOKUP(A1405,'חישוב בזב'!$H$2:$K$188,4,FALSE)=FALSE,"No","Yes")</f>
        <v>No</v>
      </c>
      <c r="F1405" s="65" t="s">
        <v>855</v>
      </c>
      <c r="G1405" s="66"/>
      <c r="H1405" s="67">
        <v>9342</v>
      </c>
      <c r="I1405" s="68">
        <v>9342</v>
      </c>
      <c r="J1405" s="69">
        <v>7.7071290944123308E-2</v>
      </c>
      <c r="K1405" s="70">
        <v>720</v>
      </c>
      <c r="L1405" s="71">
        <v>7.7071290944123308E-2</v>
      </c>
      <c r="M1405" s="72">
        <v>719.99999999999989</v>
      </c>
    </row>
    <row r="1406" spans="1:13" ht="15" hidden="1" thickTop="1" thickBot="1" x14ac:dyDescent="0.35">
      <c r="A1406" s="61">
        <v>637</v>
      </c>
      <c r="B1406" s="62" t="s">
        <v>2508</v>
      </c>
      <c r="C1406" s="63">
        <v>11520</v>
      </c>
      <c r="D1406" s="64" t="s">
        <v>1519</v>
      </c>
      <c r="E1406" s="51" t="str">
        <f>IF(VLOOKUP(A1406,'חישוב בזב'!$H$2:$K$188,4,FALSE)=FALSE,"No","Yes")</f>
        <v>No</v>
      </c>
      <c r="F1406" s="65" t="s">
        <v>1031</v>
      </c>
      <c r="G1406" s="66" t="s">
        <v>2512</v>
      </c>
      <c r="H1406" s="67">
        <v>9342</v>
      </c>
      <c r="I1406" s="68">
        <v>9342</v>
      </c>
      <c r="J1406" s="69">
        <v>7.1076857204024832E-2</v>
      </c>
      <c r="K1406" s="70">
        <v>664</v>
      </c>
      <c r="L1406" s="71">
        <v>7.1076857204024832E-2</v>
      </c>
      <c r="M1406" s="72">
        <v>664</v>
      </c>
    </row>
    <row r="1407" spans="1:13" ht="15" hidden="1" thickTop="1" thickBot="1" x14ac:dyDescent="0.35">
      <c r="A1407" s="61">
        <v>637</v>
      </c>
      <c r="B1407" s="62" t="s">
        <v>2508</v>
      </c>
      <c r="C1407" s="63">
        <v>11520</v>
      </c>
      <c r="D1407" s="64" t="s">
        <v>501</v>
      </c>
      <c r="E1407" s="51" t="str">
        <f>IF(VLOOKUP(A1407,'חישוב בזב'!$H$2:$K$188,4,FALSE)=FALSE,"No","Yes")</f>
        <v>No</v>
      </c>
      <c r="F1407" s="65" t="s">
        <v>2513</v>
      </c>
      <c r="G1407" s="66" t="s">
        <v>2514</v>
      </c>
      <c r="H1407" s="67">
        <v>9342</v>
      </c>
      <c r="I1407" s="68">
        <v>9342</v>
      </c>
      <c r="J1407" s="69">
        <v>5.812459858702633E-2</v>
      </c>
      <c r="K1407" s="70">
        <v>543</v>
      </c>
      <c r="L1407" s="71">
        <v>5.812459858702633E-2</v>
      </c>
      <c r="M1407" s="72">
        <v>543</v>
      </c>
    </row>
    <row r="1408" spans="1:13" ht="15" hidden="1" thickTop="1" thickBot="1" x14ac:dyDescent="0.35">
      <c r="A1408" s="61">
        <v>637</v>
      </c>
      <c r="B1408" s="62" t="s">
        <v>2508</v>
      </c>
      <c r="C1408" s="63">
        <v>11520</v>
      </c>
      <c r="D1408" s="64" t="s">
        <v>817</v>
      </c>
      <c r="E1408" s="51" t="str">
        <f>IF(VLOOKUP(A1408,'חישוב בזב'!$H$2:$K$188,4,FALSE)=FALSE,"No","Yes")</f>
        <v>No</v>
      </c>
      <c r="F1408" s="65" t="s">
        <v>2515</v>
      </c>
      <c r="G1408" s="66"/>
      <c r="H1408" s="67">
        <v>9342</v>
      </c>
      <c r="I1408" s="68">
        <v>9342</v>
      </c>
      <c r="J1408" s="69">
        <v>4.6028687647184756E-2</v>
      </c>
      <c r="K1408" s="70">
        <v>430</v>
      </c>
      <c r="L1408" s="71">
        <v>4.6028687647184756E-2</v>
      </c>
      <c r="M1408" s="72">
        <v>430</v>
      </c>
    </row>
    <row r="1409" spans="1:13" ht="15" hidden="1" thickTop="1" thickBot="1" x14ac:dyDescent="0.35">
      <c r="A1409" s="61">
        <v>637</v>
      </c>
      <c r="B1409" s="62" t="s">
        <v>2508</v>
      </c>
      <c r="C1409" s="63">
        <v>11520</v>
      </c>
      <c r="D1409" s="64" t="s">
        <v>503</v>
      </c>
      <c r="E1409" s="51" t="str">
        <f>IF(VLOOKUP(A1409,'חישוב בזב'!$H$2:$K$188,4,FALSE)=FALSE,"No","Yes")</f>
        <v>No</v>
      </c>
      <c r="F1409" s="65" t="s">
        <v>2516</v>
      </c>
      <c r="G1409" s="66"/>
      <c r="H1409" s="67">
        <v>9342</v>
      </c>
      <c r="I1409" s="68">
        <v>9342</v>
      </c>
      <c r="J1409" s="69">
        <v>4.3566688075358594E-2</v>
      </c>
      <c r="K1409" s="70">
        <v>407</v>
      </c>
      <c r="L1409" s="71">
        <v>4.3566688075358594E-2</v>
      </c>
      <c r="M1409" s="72">
        <v>407</v>
      </c>
    </row>
    <row r="1410" spans="1:13" ht="15" hidden="1" thickTop="1" thickBot="1" x14ac:dyDescent="0.35">
      <c r="A1410" s="61">
        <v>637</v>
      </c>
      <c r="B1410" s="62" t="s">
        <v>2508</v>
      </c>
      <c r="C1410" s="63">
        <v>11520</v>
      </c>
      <c r="D1410" s="64" t="s">
        <v>583</v>
      </c>
      <c r="E1410" s="51" t="str">
        <f>IF(VLOOKUP(A1410,'חישוב בזב'!$H$2:$K$188,4,FALSE)=FALSE,"No","Yes")</f>
        <v>No</v>
      </c>
      <c r="F1410" s="65" t="s">
        <v>2517</v>
      </c>
      <c r="G1410" s="66"/>
      <c r="H1410" s="67">
        <v>9342</v>
      </c>
      <c r="I1410" s="68">
        <v>9342</v>
      </c>
      <c r="J1410" s="69">
        <v>4.1961036180689359E-2</v>
      </c>
      <c r="K1410" s="70">
        <v>392</v>
      </c>
      <c r="L1410" s="71">
        <v>4.1961036180689359E-2</v>
      </c>
      <c r="M1410" s="72">
        <v>392</v>
      </c>
    </row>
    <row r="1411" spans="1:13" ht="15" hidden="1" thickTop="1" thickBot="1" x14ac:dyDescent="0.35">
      <c r="A1411" s="61">
        <v>637</v>
      </c>
      <c r="B1411" s="62" t="s">
        <v>2508</v>
      </c>
      <c r="C1411" s="63">
        <v>11520</v>
      </c>
      <c r="D1411" s="64" t="s">
        <v>579</v>
      </c>
      <c r="E1411" s="51" t="str">
        <f>IF(VLOOKUP(A1411,'חישוב בזב'!$H$2:$K$188,4,FALSE)=FALSE,"No","Yes")</f>
        <v>No</v>
      </c>
      <c r="F1411" s="65" t="s">
        <v>2518</v>
      </c>
      <c r="G1411" s="66" t="s">
        <v>2519</v>
      </c>
      <c r="H1411" s="67">
        <v>9342</v>
      </c>
      <c r="I1411" s="68">
        <v>9342</v>
      </c>
      <c r="J1411" s="69">
        <v>3.6394776279169341E-3</v>
      </c>
      <c r="K1411" s="70">
        <v>34</v>
      </c>
      <c r="L1411" s="71">
        <v>3.6394776279169341E-3</v>
      </c>
      <c r="M1411" s="72">
        <v>34</v>
      </c>
    </row>
    <row r="1412" spans="1:13" ht="15" hidden="1" thickTop="1" thickBot="1" x14ac:dyDescent="0.35">
      <c r="A1412" s="61">
        <v>637</v>
      </c>
      <c r="B1412" s="62" t="s">
        <v>2508</v>
      </c>
      <c r="C1412" s="63">
        <v>11520</v>
      </c>
      <c r="D1412" s="64" t="s">
        <v>857</v>
      </c>
      <c r="E1412" s="51" t="str">
        <f>IF(VLOOKUP(A1412,'חישוב בזב'!$H$2:$K$188,4,FALSE)=FALSE,"No","Yes")</f>
        <v>No</v>
      </c>
      <c r="F1412" s="65" t="s">
        <v>882</v>
      </c>
      <c r="G1412" s="66" t="s">
        <v>2520</v>
      </c>
      <c r="H1412" s="67">
        <v>9342</v>
      </c>
      <c r="I1412" s="68">
        <v>9342</v>
      </c>
      <c r="J1412" s="69">
        <v>3.5324341682723185E-3</v>
      </c>
      <c r="K1412" s="70">
        <v>33</v>
      </c>
      <c r="L1412" s="71">
        <v>3.5324341682723185E-3</v>
      </c>
      <c r="M1412" s="72">
        <v>33</v>
      </c>
    </row>
    <row r="1413" spans="1:13" ht="15" hidden="1" thickTop="1" thickBot="1" x14ac:dyDescent="0.35">
      <c r="A1413" s="61">
        <v>637</v>
      </c>
      <c r="B1413" s="62" t="s">
        <v>2508</v>
      </c>
      <c r="C1413" s="63">
        <v>11520</v>
      </c>
      <c r="D1413" s="64" t="s">
        <v>2521</v>
      </c>
      <c r="E1413" s="51" t="str">
        <f>IF(VLOOKUP(A1413,'חישוב בזב'!$H$2:$K$188,4,FALSE)=FALSE,"No","Yes")</f>
        <v>No</v>
      </c>
      <c r="F1413" s="65" t="s">
        <v>2522</v>
      </c>
      <c r="G1413" s="66" t="s">
        <v>2523</v>
      </c>
      <c r="H1413" s="67">
        <v>9342</v>
      </c>
      <c r="I1413" s="68">
        <v>9342</v>
      </c>
      <c r="J1413" s="69">
        <v>2.7831299507600086E-3</v>
      </c>
      <c r="K1413" s="70">
        <v>26</v>
      </c>
      <c r="L1413" s="71">
        <v>2.7831299507600086E-3</v>
      </c>
      <c r="M1413" s="72">
        <v>26</v>
      </c>
    </row>
    <row r="1414" spans="1:13" ht="15" hidden="1" thickTop="1" thickBot="1" x14ac:dyDescent="0.35">
      <c r="A1414" s="61">
        <v>637</v>
      </c>
      <c r="B1414" s="62" t="s">
        <v>2508</v>
      </c>
      <c r="C1414" s="63">
        <v>11520</v>
      </c>
      <c r="D1414" s="64" t="s">
        <v>522</v>
      </c>
      <c r="E1414" s="51" t="str">
        <f>IF(VLOOKUP(A1414,'חישוב בזב'!$H$2:$K$188,4,FALSE)=FALSE,"No","Yes")</f>
        <v>No</v>
      </c>
      <c r="F1414" s="65" t="s">
        <v>2524</v>
      </c>
      <c r="G1414" s="66" t="s">
        <v>2525</v>
      </c>
      <c r="H1414" s="67">
        <v>9342</v>
      </c>
      <c r="I1414" s="68">
        <v>9342</v>
      </c>
      <c r="J1414" s="69">
        <v>2.1408691928923142E-3</v>
      </c>
      <c r="K1414" s="70">
        <v>20</v>
      </c>
      <c r="L1414" s="71">
        <v>2.1408691928923142E-3</v>
      </c>
      <c r="M1414" s="72">
        <v>20</v>
      </c>
    </row>
    <row r="1415" spans="1:13" ht="15" hidden="1" thickTop="1" thickBot="1" x14ac:dyDescent="0.35">
      <c r="A1415" s="61">
        <v>1192</v>
      </c>
      <c r="B1415" s="62" t="s">
        <v>2526</v>
      </c>
      <c r="C1415" s="63">
        <v>6617</v>
      </c>
      <c r="D1415" s="64" t="s">
        <v>495</v>
      </c>
      <c r="E1415" s="51" t="str">
        <f>IF(VLOOKUP(A1415,'חישוב בזב'!$H$2:$K$188,4,FALSE)=FALSE,"No","Yes")</f>
        <v>No</v>
      </c>
      <c r="F1415" s="65" t="s">
        <v>2527</v>
      </c>
      <c r="G1415" s="66" t="s">
        <v>2528</v>
      </c>
      <c r="H1415" s="67">
        <v>4841</v>
      </c>
      <c r="I1415" s="68">
        <v>4841</v>
      </c>
      <c r="J1415" s="69">
        <v>0.29704606486263169</v>
      </c>
      <c r="K1415" s="70">
        <v>1438</v>
      </c>
      <c r="L1415" s="71">
        <v>0.29704606486263169</v>
      </c>
      <c r="M1415" s="72">
        <v>1438</v>
      </c>
    </row>
    <row r="1416" spans="1:13" ht="15" hidden="1" thickTop="1" thickBot="1" x14ac:dyDescent="0.35">
      <c r="A1416" s="61">
        <v>1192</v>
      </c>
      <c r="B1416" s="62" t="s">
        <v>2526</v>
      </c>
      <c r="C1416" s="63">
        <v>6617</v>
      </c>
      <c r="D1416" s="64" t="s">
        <v>503</v>
      </c>
      <c r="E1416" s="51" t="str">
        <f>IF(VLOOKUP(A1416,'חישוב בזב'!$H$2:$K$188,4,FALSE)=FALSE,"No","Yes")</f>
        <v>No</v>
      </c>
      <c r="F1416" s="65" t="s">
        <v>874</v>
      </c>
      <c r="G1416" s="66"/>
      <c r="H1416" s="67">
        <v>4841</v>
      </c>
      <c r="I1416" s="68">
        <v>4841</v>
      </c>
      <c r="J1416" s="69">
        <v>0.25552571782689526</v>
      </c>
      <c r="K1416" s="70">
        <v>1237</v>
      </c>
      <c r="L1416" s="71">
        <v>0.25552571782689526</v>
      </c>
      <c r="M1416" s="72">
        <v>1237</v>
      </c>
    </row>
    <row r="1417" spans="1:13" ht="15" hidden="1" thickTop="1" thickBot="1" x14ac:dyDescent="0.35">
      <c r="A1417" s="61">
        <v>1192</v>
      </c>
      <c r="B1417" s="62" t="s">
        <v>2526</v>
      </c>
      <c r="C1417" s="63">
        <v>6617</v>
      </c>
      <c r="D1417" s="64" t="s">
        <v>611</v>
      </c>
      <c r="E1417" s="51" t="str">
        <f>IF(VLOOKUP(A1417,'חישוב בזב'!$H$2:$K$188,4,FALSE)=FALSE,"No","Yes")</f>
        <v>No</v>
      </c>
      <c r="F1417" s="65" t="s">
        <v>2529</v>
      </c>
      <c r="G1417" s="66" t="s">
        <v>2530</v>
      </c>
      <c r="H1417" s="67">
        <v>4841</v>
      </c>
      <c r="I1417" s="68">
        <v>4841</v>
      </c>
      <c r="J1417" s="69">
        <v>0.20326378847345589</v>
      </c>
      <c r="K1417" s="70">
        <v>984</v>
      </c>
      <c r="L1417" s="71">
        <v>0.20326378847345589</v>
      </c>
      <c r="M1417" s="72">
        <v>984</v>
      </c>
    </row>
    <row r="1418" spans="1:13" ht="15" hidden="1" thickTop="1" thickBot="1" x14ac:dyDescent="0.35">
      <c r="A1418" s="61">
        <v>1192</v>
      </c>
      <c r="B1418" s="62" t="s">
        <v>2526</v>
      </c>
      <c r="C1418" s="63">
        <v>6617</v>
      </c>
      <c r="D1418" s="64" t="s">
        <v>679</v>
      </c>
      <c r="E1418" s="51" t="str">
        <f>IF(VLOOKUP(A1418,'חישוב בזב'!$H$2:$K$188,4,FALSE)=FALSE,"No","Yes")</f>
        <v>No</v>
      </c>
      <c r="F1418" s="65" t="s">
        <v>2531</v>
      </c>
      <c r="G1418" s="66"/>
      <c r="H1418" s="67">
        <v>4841</v>
      </c>
      <c r="I1418" s="68">
        <v>4841</v>
      </c>
      <c r="J1418" s="69">
        <v>0.13840115678578807</v>
      </c>
      <c r="K1418" s="70">
        <v>670</v>
      </c>
      <c r="L1418" s="71">
        <v>0.13840115678578807</v>
      </c>
      <c r="M1418" s="72">
        <v>670</v>
      </c>
    </row>
    <row r="1419" spans="1:13" ht="15" hidden="1" thickTop="1" thickBot="1" x14ac:dyDescent="0.35">
      <c r="A1419" s="61">
        <v>1192</v>
      </c>
      <c r="B1419" s="62" t="s">
        <v>2526</v>
      </c>
      <c r="C1419" s="63">
        <v>6617</v>
      </c>
      <c r="D1419" s="64" t="s">
        <v>794</v>
      </c>
      <c r="E1419" s="51" t="str">
        <f>IF(VLOOKUP(A1419,'חישוב בזב'!$H$2:$K$188,4,FALSE)=FALSE,"No","Yes")</f>
        <v>No</v>
      </c>
      <c r="F1419" s="65" t="s">
        <v>1031</v>
      </c>
      <c r="G1419" s="66"/>
      <c r="H1419" s="67">
        <v>4841</v>
      </c>
      <c r="I1419" s="68">
        <v>4841</v>
      </c>
      <c r="J1419" s="69">
        <v>0.10576327205122908</v>
      </c>
      <c r="K1419" s="70">
        <v>512</v>
      </c>
      <c r="L1419" s="71">
        <v>0.10576327205122908</v>
      </c>
      <c r="M1419" s="72">
        <v>512</v>
      </c>
    </row>
    <row r="1420" spans="1:13" ht="15" hidden="1" thickTop="1" thickBot="1" x14ac:dyDescent="0.35">
      <c r="A1420" s="61">
        <v>537</v>
      </c>
      <c r="B1420" s="62" t="s">
        <v>2532</v>
      </c>
      <c r="C1420" s="63">
        <v>7595</v>
      </c>
      <c r="D1420" s="64" t="s">
        <v>2436</v>
      </c>
      <c r="E1420" s="51" t="str">
        <f>IF(VLOOKUP(A1420,'חישוב בזב'!$H$2:$K$188,4,FALSE)=FALSE,"No","Yes")</f>
        <v>No</v>
      </c>
      <c r="F1420" s="65" t="s">
        <v>2533</v>
      </c>
      <c r="G1420" s="66" t="s">
        <v>2534</v>
      </c>
      <c r="H1420" s="67">
        <v>6768</v>
      </c>
      <c r="I1420" s="68">
        <v>6768</v>
      </c>
      <c r="J1420" s="69">
        <v>0.27689125295508277</v>
      </c>
      <c r="K1420" s="70">
        <v>1874</v>
      </c>
      <c r="L1420" s="71">
        <v>0.27689125295508277</v>
      </c>
      <c r="M1420" s="72">
        <v>1874.0000000000002</v>
      </c>
    </row>
    <row r="1421" spans="1:13" ht="15" hidden="1" thickTop="1" thickBot="1" x14ac:dyDescent="0.35">
      <c r="A1421" s="61">
        <v>537</v>
      </c>
      <c r="B1421" s="62" t="s">
        <v>2532</v>
      </c>
      <c r="C1421" s="63">
        <v>7595</v>
      </c>
      <c r="D1421" s="64" t="s">
        <v>525</v>
      </c>
      <c r="E1421" s="51" t="str">
        <f>IF(VLOOKUP(A1421,'חישוב בזב'!$H$2:$K$188,4,FALSE)=FALSE,"No","Yes")</f>
        <v>No</v>
      </c>
      <c r="F1421" s="65" t="s">
        <v>2535</v>
      </c>
      <c r="G1421" s="66"/>
      <c r="H1421" s="67">
        <v>6768</v>
      </c>
      <c r="I1421" s="68">
        <v>6768</v>
      </c>
      <c r="J1421" s="69">
        <v>0.18454491725768321</v>
      </c>
      <c r="K1421" s="70">
        <v>1249</v>
      </c>
      <c r="L1421" s="71">
        <v>0.18454491725768321</v>
      </c>
      <c r="M1421" s="72">
        <v>1249</v>
      </c>
    </row>
    <row r="1422" spans="1:13" ht="15" hidden="1" thickTop="1" thickBot="1" x14ac:dyDescent="0.35">
      <c r="A1422" s="61">
        <v>537</v>
      </c>
      <c r="B1422" s="62" t="s">
        <v>2532</v>
      </c>
      <c r="C1422" s="63">
        <v>7595</v>
      </c>
      <c r="D1422" s="64" t="s">
        <v>583</v>
      </c>
      <c r="E1422" s="51" t="str">
        <f>IF(VLOOKUP(A1422,'חישוב בזב'!$H$2:$K$188,4,FALSE)=FALSE,"No","Yes")</f>
        <v>No</v>
      </c>
      <c r="F1422" s="65" t="s">
        <v>2536</v>
      </c>
      <c r="G1422" s="66"/>
      <c r="H1422" s="67">
        <v>6768</v>
      </c>
      <c r="I1422" s="68">
        <v>6768</v>
      </c>
      <c r="J1422" s="69">
        <v>0.13076241134751773</v>
      </c>
      <c r="K1422" s="70">
        <v>885</v>
      </c>
      <c r="L1422" s="71">
        <v>0.13076241134751773</v>
      </c>
      <c r="M1422" s="72">
        <v>885</v>
      </c>
    </row>
    <row r="1423" spans="1:13" ht="15" hidden="1" thickTop="1" thickBot="1" x14ac:dyDescent="0.35">
      <c r="A1423" s="61">
        <v>537</v>
      </c>
      <c r="B1423" s="62" t="s">
        <v>2532</v>
      </c>
      <c r="C1423" s="63">
        <v>7595</v>
      </c>
      <c r="D1423" s="64" t="s">
        <v>1075</v>
      </c>
      <c r="E1423" s="51" t="str">
        <f>IF(VLOOKUP(A1423,'חישוב בזב'!$H$2:$K$188,4,FALSE)=FALSE,"No","Yes")</f>
        <v>No</v>
      </c>
      <c r="F1423" s="65" t="s">
        <v>2537</v>
      </c>
      <c r="G1423" s="66" t="s">
        <v>2538</v>
      </c>
      <c r="H1423" s="67">
        <v>6768</v>
      </c>
      <c r="I1423" s="68">
        <v>6768</v>
      </c>
      <c r="J1423" s="69">
        <v>0.10756501182033097</v>
      </c>
      <c r="K1423" s="70">
        <v>728</v>
      </c>
      <c r="L1423" s="71">
        <v>0.10756501182033097</v>
      </c>
      <c r="M1423" s="72">
        <v>728</v>
      </c>
    </row>
    <row r="1424" spans="1:13" ht="15" hidden="1" thickTop="1" thickBot="1" x14ac:dyDescent="0.35">
      <c r="A1424" s="61">
        <v>537</v>
      </c>
      <c r="B1424" s="62" t="s">
        <v>2532</v>
      </c>
      <c r="C1424" s="63">
        <v>7595</v>
      </c>
      <c r="D1424" s="64" t="s">
        <v>749</v>
      </c>
      <c r="E1424" s="51" t="str">
        <f>IF(VLOOKUP(A1424,'חישוב בזב'!$H$2:$K$188,4,FALSE)=FALSE,"No","Yes")</f>
        <v>No</v>
      </c>
      <c r="F1424" s="65" t="s">
        <v>2539</v>
      </c>
      <c r="G1424" s="66"/>
      <c r="H1424" s="67">
        <v>6768</v>
      </c>
      <c r="I1424" s="68">
        <v>6768</v>
      </c>
      <c r="J1424" s="69">
        <v>9.7517730496453903E-2</v>
      </c>
      <c r="K1424" s="70">
        <v>660</v>
      </c>
      <c r="L1424" s="71">
        <v>9.7517730496453903E-2</v>
      </c>
      <c r="M1424" s="72">
        <v>660</v>
      </c>
    </row>
    <row r="1425" spans="1:13" ht="15" hidden="1" thickTop="1" thickBot="1" x14ac:dyDescent="0.35">
      <c r="A1425" s="61">
        <v>537</v>
      </c>
      <c r="B1425" s="62" t="s">
        <v>2532</v>
      </c>
      <c r="C1425" s="63">
        <v>7595</v>
      </c>
      <c r="D1425" s="64" t="s">
        <v>510</v>
      </c>
      <c r="E1425" s="51" t="str">
        <f>IF(VLOOKUP(A1425,'חישוב בזב'!$H$2:$K$188,4,FALSE)=FALSE,"No","Yes")</f>
        <v>No</v>
      </c>
      <c r="F1425" s="65" t="s">
        <v>1156</v>
      </c>
      <c r="G1425" s="66"/>
      <c r="H1425" s="67">
        <v>6768</v>
      </c>
      <c r="I1425" s="68">
        <v>6768</v>
      </c>
      <c r="J1425" s="69">
        <v>7.4172576832151296E-2</v>
      </c>
      <c r="K1425" s="70">
        <v>502</v>
      </c>
      <c r="L1425" s="71">
        <v>7.4172576832151296E-2</v>
      </c>
      <c r="M1425" s="72">
        <v>502</v>
      </c>
    </row>
    <row r="1426" spans="1:13" ht="15" hidden="1" thickTop="1" thickBot="1" x14ac:dyDescent="0.35">
      <c r="A1426" s="61">
        <v>537</v>
      </c>
      <c r="B1426" s="62" t="s">
        <v>2532</v>
      </c>
      <c r="C1426" s="63">
        <v>7595</v>
      </c>
      <c r="D1426" s="64" t="s">
        <v>1976</v>
      </c>
      <c r="E1426" s="51" t="str">
        <f>IF(VLOOKUP(A1426,'חישוב בזב'!$H$2:$K$188,4,FALSE)=FALSE,"No","Yes")</f>
        <v>No</v>
      </c>
      <c r="F1426" s="65" t="s">
        <v>2540</v>
      </c>
      <c r="G1426" s="66"/>
      <c r="H1426" s="67">
        <v>6768</v>
      </c>
      <c r="I1426" s="68">
        <v>6768</v>
      </c>
      <c r="J1426" s="69">
        <v>6.6637115839243505E-2</v>
      </c>
      <c r="K1426" s="70">
        <v>451</v>
      </c>
      <c r="L1426" s="71">
        <v>6.6637115839243505E-2</v>
      </c>
      <c r="M1426" s="72">
        <v>451.00000000000006</v>
      </c>
    </row>
    <row r="1427" spans="1:13" ht="15" hidden="1" thickTop="1" thickBot="1" x14ac:dyDescent="0.35">
      <c r="A1427" s="61">
        <v>537</v>
      </c>
      <c r="B1427" s="62" t="s">
        <v>2532</v>
      </c>
      <c r="C1427" s="63">
        <v>7595</v>
      </c>
      <c r="D1427" s="64" t="s">
        <v>501</v>
      </c>
      <c r="E1427" s="51" t="str">
        <f>IF(VLOOKUP(A1427,'חישוב בזב'!$H$2:$K$188,4,FALSE)=FALSE,"No","Yes")</f>
        <v>No</v>
      </c>
      <c r="F1427" s="65" t="s">
        <v>1073</v>
      </c>
      <c r="G1427" s="66"/>
      <c r="H1427" s="67">
        <v>6768</v>
      </c>
      <c r="I1427" s="68">
        <v>6768</v>
      </c>
      <c r="J1427" s="69">
        <v>6.1908983451536642E-2</v>
      </c>
      <c r="K1427" s="70">
        <v>419</v>
      </c>
      <c r="L1427" s="71">
        <v>6.1908983451536642E-2</v>
      </c>
      <c r="M1427" s="72">
        <v>419</v>
      </c>
    </row>
    <row r="1428" spans="1:13" ht="15" hidden="1" thickTop="1" thickBot="1" x14ac:dyDescent="0.35">
      <c r="A1428" s="61">
        <v>535</v>
      </c>
      <c r="B1428" s="62" t="s">
        <v>2541</v>
      </c>
      <c r="C1428" s="63">
        <v>2439</v>
      </c>
      <c r="D1428" s="64" t="s">
        <v>1776</v>
      </c>
      <c r="E1428" s="51" t="str">
        <f>IF(VLOOKUP(A1428,'חישוב בזב'!$H$2:$K$188,4,FALSE)=FALSE,"No","Yes")</f>
        <v>No</v>
      </c>
      <c r="F1428" s="65" t="s">
        <v>2542</v>
      </c>
      <c r="G1428" s="66"/>
      <c r="H1428" s="67">
        <v>1997</v>
      </c>
      <c r="I1428" s="68">
        <v>1997</v>
      </c>
      <c r="J1428" s="69">
        <v>0.1342013019529294</v>
      </c>
      <c r="K1428" s="70">
        <v>268</v>
      </c>
      <c r="L1428" s="71">
        <v>0.1342013019529294</v>
      </c>
      <c r="M1428" s="72">
        <v>268</v>
      </c>
    </row>
    <row r="1429" spans="1:13" ht="15" hidden="1" thickTop="1" thickBot="1" x14ac:dyDescent="0.35">
      <c r="A1429" s="61">
        <v>535</v>
      </c>
      <c r="B1429" s="62" t="s">
        <v>2541</v>
      </c>
      <c r="C1429" s="63">
        <v>2439</v>
      </c>
      <c r="D1429" s="64" t="s">
        <v>525</v>
      </c>
      <c r="E1429" s="51" t="str">
        <f>IF(VLOOKUP(A1429,'חישוב בזב'!$H$2:$K$188,4,FALSE)=FALSE,"No","Yes")</f>
        <v>No</v>
      </c>
      <c r="F1429" s="65" t="s">
        <v>874</v>
      </c>
      <c r="G1429" s="66"/>
      <c r="H1429" s="67">
        <v>1997</v>
      </c>
      <c r="I1429" s="68">
        <v>1997</v>
      </c>
      <c r="J1429" s="69">
        <v>0.12919379068602904</v>
      </c>
      <c r="K1429" s="70">
        <v>258</v>
      </c>
      <c r="L1429" s="71">
        <v>0.12919379068602904</v>
      </c>
      <c r="M1429" s="72">
        <v>258</v>
      </c>
    </row>
    <row r="1430" spans="1:13" ht="15" hidden="1" thickTop="1" thickBot="1" x14ac:dyDescent="0.35">
      <c r="A1430" s="61">
        <v>535</v>
      </c>
      <c r="B1430" s="62" t="s">
        <v>2541</v>
      </c>
      <c r="C1430" s="63">
        <v>2439</v>
      </c>
      <c r="D1430" s="64" t="s">
        <v>743</v>
      </c>
      <c r="E1430" s="51" t="str">
        <f>IF(VLOOKUP(A1430,'חישוב בזב'!$H$2:$K$188,4,FALSE)=FALSE,"No","Yes")</f>
        <v>No</v>
      </c>
      <c r="F1430" s="65" t="s">
        <v>1083</v>
      </c>
      <c r="G1430" s="66"/>
      <c r="H1430" s="67">
        <v>1997</v>
      </c>
      <c r="I1430" s="68">
        <v>1997</v>
      </c>
      <c r="J1430" s="69">
        <v>0.128693039559339</v>
      </c>
      <c r="K1430" s="70">
        <v>257</v>
      </c>
      <c r="L1430" s="71">
        <v>0.128693039559339</v>
      </c>
      <c r="M1430" s="72">
        <v>257</v>
      </c>
    </row>
    <row r="1431" spans="1:13" ht="15" hidden="1" thickTop="1" thickBot="1" x14ac:dyDescent="0.35">
      <c r="A1431" s="61">
        <v>535</v>
      </c>
      <c r="B1431" s="62" t="s">
        <v>2541</v>
      </c>
      <c r="C1431" s="63">
        <v>2439</v>
      </c>
      <c r="D1431" s="64" t="s">
        <v>1887</v>
      </c>
      <c r="E1431" s="51" t="str">
        <f>IF(VLOOKUP(A1431,'חישוב בזב'!$H$2:$K$188,4,FALSE)=FALSE,"No","Yes")</f>
        <v>No</v>
      </c>
      <c r="F1431" s="65" t="s">
        <v>2543</v>
      </c>
      <c r="G1431" s="66"/>
      <c r="H1431" s="67">
        <v>1997</v>
      </c>
      <c r="I1431" s="68">
        <v>1997</v>
      </c>
      <c r="J1431" s="69">
        <v>0.11817726589884828</v>
      </c>
      <c r="K1431" s="70">
        <v>236</v>
      </c>
      <c r="L1431" s="71">
        <v>0.11817726589884828</v>
      </c>
      <c r="M1431" s="72">
        <v>236</v>
      </c>
    </row>
    <row r="1432" spans="1:13" ht="15" hidden="1" thickTop="1" thickBot="1" x14ac:dyDescent="0.35">
      <c r="A1432" s="61">
        <v>535</v>
      </c>
      <c r="B1432" s="62" t="s">
        <v>2541</v>
      </c>
      <c r="C1432" s="63">
        <v>2439</v>
      </c>
      <c r="D1432" s="64" t="s">
        <v>2544</v>
      </c>
      <c r="E1432" s="51" t="str">
        <f>IF(VLOOKUP(A1432,'חישוב בזב'!$H$2:$K$188,4,FALSE)=FALSE,"No","Yes")</f>
        <v>No</v>
      </c>
      <c r="F1432" s="65" t="s">
        <v>2545</v>
      </c>
      <c r="G1432" s="66"/>
      <c r="H1432" s="67">
        <v>1997</v>
      </c>
      <c r="I1432" s="68">
        <v>1997</v>
      </c>
      <c r="J1432" s="69">
        <v>0.11166750125187781</v>
      </c>
      <c r="K1432" s="70">
        <v>223</v>
      </c>
      <c r="L1432" s="71">
        <v>0.11166750125187781</v>
      </c>
      <c r="M1432" s="72">
        <v>223</v>
      </c>
    </row>
    <row r="1433" spans="1:13" ht="15" hidden="1" thickTop="1" thickBot="1" x14ac:dyDescent="0.35">
      <c r="A1433" s="61">
        <v>535</v>
      </c>
      <c r="B1433" s="62" t="s">
        <v>2541</v>
      </c>
      <c r="C1433" s="63">
        <v>2439</v>
      </c>
      <c r="D1433" s="64" t="s">
        <v>2100</v>
      </c>
      <c r="E1433" s="51" t="str">
        <f>IF(VLOOKUP(A1433,'חישוב בזב'!$H$2:$K$188,4,FALSE)=FALSE,"No","Yes")</f>
        <v>No</v>
      </c>
      <c r="F1433" s="65" t="s">
        <v>1073</v>
      </c>
      <c r="G1433" s="66"/>
      <c r="H1433" s="67">
        <v>1997</v>
      </c>
      <c r="I1433" s="68">
        <v>1997</v>
      </c>
      <c r="J1433" s="69">
        <v>0.10015022533800701</v>
      </c>
      <c r="K1433" s="70">
        <v>200</v>
      </c>
      <c r="L1433" s="71">
        <v>0.10015022533800701</v>
      </c>
      <c r="M1433" s="72">
        <v>200</v>
      </c>
    </row>
    <row r="1434" spans="1:13" ht="15" hidden="1" thickTop="1" thickBot="1" x14ac:dyDescent="0.35">
      <c r="A1434" s="61">
        <v>535</v>
      </c>
      <c r="B1434" s="62" t="s">
        <v>2541</v>
      </c>
      <c r="C1434" s="63">
        <v>2439</v>
      </c>
      <c r="D1434" s="64" t="s">
        <v>510</v>
      </c>
      <c r="E1434" s="51" t="str">
        <f>IF(VLOOKUP(A1434,'חישוב בזב'!$H$2:$K$188,4,FALSE)=FALSE,"No","Yes")</f>
        <v>No</v>
      </c>
      <c r="F1434" s="65" t="s">
        <v>1136</v>
      </c>
      <c r="G1434" s="66"/>
      <c r="H1434" s="67">
        <v>1997</v>
      </c>
      <c r="I1434" s="68">
        <v>1997</v>
      </c>
      <c r="J1434" s="69">
        <v>8.7631447170756133E-2</v>
      </c>
      <c r="K1434" s="70">
        <v>175</v>
      </c>
      <c r="L1434" s="71">
        <v>8.7631447170756133E-2</v>
      </c>
      <c r="M1434" s="72">
        <v>175</v>
      </c>
    </row>
    <row r="1435" spans="1:13" ht="15" hidden="1" thickTop="1" thickBot="1" x14ac:dyDescent="0.35">
      <c r="A1435" s="61">
        <v>535</v>
      </c>
      <c r="B1435" s="62" t="s">
        <v>2541</v>
      </c>
      <c r="C1435" s="63">
        <v>2439</v>
      </c>
      <c r="D1435" s="64" t="s">
        <v>1095</v>
      </c>
      <c r="E1435" s="51" t="str">
        <f>IF(VLOOKUP(A1435,'חישוב בזב'!$H$2:$K$188,4,FALSE)=FALSE,"No","Yes")</f>
        <v>No</v>
      </c>
      <c r="F1435" s="65" t="s">
        <v>1095</v>
      </c>
      <c r="G1435" s="66" t="s">
        <v>2546</v>
      </c>
      <c r="H1435" s="67">
        <v>1997</v>
      </c>
      <c r="I1435" s="68">
        <v>1997</v>
      </c>
      <c r="J1435" s="69">
        <v>8.1121682523785682E-2</v>
      </c>
      <c r="K1435" s="70">
        <v>162</v>
      </c>
      <c r="L1435" s="71">
        <v>8.1121682523785682E-2</v>
      </c>
      <c r="M1435" s="72">
        <v>162</v>
      </c>
    </row>
    <row r="1436" spans="1:13" ht="15" hidden="1" thickTop="1" thickBot="1" x14ac:dyDescent="0.35">
      <c r="A1436" s="61">
        <v>535</v>
      </c>
      <c r="B1436" s="62" t="s">
        <v>2541</v>
      </c>
      <c r="C1436" s="63">
        <v>2439</v>
      </c>
      <c r="D1436" s="64" t="s">
        <v>2069</v>
      </c>
      <c r="E1436" s="51" t="str">
        <f>IF(VLOOKUP(A1436,'חישוב בזב'!$H$2:$K$188,4,FALSE)=FALSE,"No","Yes")</f>
        <v>No</v>
      </c>
      <c r="F1436" s="65" t="s">
        <v>1573</v>
      </c>
      <c r="G1436" s="66"/>
      <c r="H1436" s="67">
        <v>1997</v>
      </c>
      <c r="I1436" s="68">
        <v>1997</v>
      </c>
      <c r="J1436" s="69">
        <v>6.3094641962944412E-2</v>
      </c>
      <c r="K1436" s="70">
        <v>126</v>
      </c>
      <c r="L1436" s="71">
        <v>6.3094641962944412E-2</v>
      </c>
      <c r="M1436" s="72">
        <v>125.99999999999999</v>
      </c>
    </row>
    <row r="1437" spans="1:13" ht="15" hidden="1" thickTop="1" thickBot="1" x14ac:dyDescent="0.35">
      <c r="A1437" s="61">
        <v>535</v>
      </c>
      <c r="B1437" s="62" t="s">
        <v>2541</v>
      </c>
      <c r="C1437" s="63">
        <v>2439</v>
      </c>
      <c r="D1437" s="64" t="s">
        <v>2547</v>
      </c>
      <c r="E1437" s="51" t="str">
        <f>IF(VLOOKUP(A1437,'חישוב בזב'!$H$2:$K$188,4,FALSE)=FALSE,"No","Yes")</f>
        <v>No</v>
      </c>
      <c r="F1437" s="65" t="s">
        <v>2548</v>
      </c>
      <c r="G1437" s="66"/>
      <c r="H1437" s="67">
        <v>1997</v>
      </c>
      <c r="I1437" s="68">
        <v>1997</v>
      </c>
      <c r="J1437" s="69">
        <v>4.5568352528793189E-2</v>
      </c>
      <c r="K1437" s="70">
        <v>91</v>
      </c>
      <c r="L1437" s="71">
        <v>4.5568352528793189E-2</v>
      </c>
      <c r="M1437" s="72">
        <v>91</v>
      </c>
    </row>
    <row r="1438" spans="1:13" ht="15" hidden="1" thickTop="1" thickBot="1" x14ac:dyDescent="0.35">
      <c r="A1438" s="61">
        <v>535</v>
      </c>
      <c r="B1438" s="62" t="s">
        <v>2541</v>
      </c>
      <c r="C1438" s="63">
        <v>2439</v>
      </c>
      <c r="D1438" s="64" t="s">
        <v>498</v>
      </c>
      <c r="E1438" s="51" t="str">
        <f>IF(VLOOKUP(A1438,'חישוב בזב'!$H$2:$K$188,4,FALSE)=FALSE,"No","Yes")</f>
        <v>No</v>
      </c>
      <c r="F1438" s="65" t="s">
        <v>2549</v>
      </c>
      <c r="G1438" s="66" t="s">
        <v>2550</v>
      </c>
      <c r="H1438" s="67">
        <v>1997</v>
      </c>
      <c r="I1438" s="68">
        <v>1997</v>
      </c>
      <c r="J1438" s="69">
        <v>5.00751126690035E-4</v>
      </c>
      <c r="K1438" s="70">
        <v>1</v>
      </c>
      <c r="L1438" s="71">
        <v>5.00751126690035E-4</v>
      </c>
      <c r="M1438" s="72">
        <v>0.99999999999999989</v>
      </c>
    </row>
    <row r="1439" spans="1:13" ht="15" hidden="1" thickTop="1" thickBot="1" x14ac:dyDescent="0.35">
      <c r="A1439" s="61">
        <v>535</v>
      </c>
      <c r="B1439" s="62" t="s">
        <v>2541</v>
      </c>
      <c r="C1439" s="63">
        <v>2439</v>
      </c>
      <c r="D1439" s="64" t="s">
        <v>2551</v>
      </c>
      <c r="E1439" s="51" t="str">
        <f>IF(VLOOKUP(A1439,'חישוב בזב'!$H$2:$K$188,4,FALSE)=FALSE,"No","Yes")</f>
        <v>No</v>
      </c>
      <c r="F1439" s="65" t="s">
        <v>1081</v>
      </c>
      <c r="G1439" s="66" t="s">
        <v>2552</v>
      </c>
      <c r="H1439" s="67">
        <v>1997</v>
      </c>
      <c r="I1439" s="68">
        <v>1997</v>
      </c>
      <c r="J1439" s="69">
        <v>0</v>
      </c>
      <c r="K1439" s="70">
        <v>0</v>
      </c>
      <c r="L1439" s="71">
        <v>0</v>
      </c>
      <c r="M1439" s="72">
        <v>0</v>
      </c>
    </row>
    <row r="1440" spans="1:13" ht="15" hidden="1" thickTop="1" thickBot="1" x14ac:dyDescent="0.35">
      <c r="A1440" s="61">
        <v>536</v>
      </c>
      <c r="B1440" s="62" t="s">
        <v>2553</v>
      </c>
      <c r="C1440" s="63">
        <v>3991</v>
      </c>
      <c r="D1440" s="64" t="s">
        <v>1075</v>
      </c>
      <c r="E1440" s="51" t="str">
        <f>IF(VLOOKUP(A1440,'חישוב בזב'!$H$2:$K$188,4,FALSE)=FALSE,"No","Yes")</f>
        <v>No</v>
      </c>
      <c r="F1440" s="65" t="s">
        <v>847</v>
      </c>
      <c r="G1440" s="66"/>
      <c r="H1440" s="67">
        <v>3433</v>
      </c>
      <c r="I1440" s="68">
        <v>3433</v>
      </c>
      <c r="J1440" s="69">
        <v>0.15962714826682203</v>
      </c>
      <c r="K1440" s="70">
        <v>548</v>
      </c>
      <c r="L1440" s="71">
        <v>0.15962714826682203</v>
      </c>
      <c r="M1440" s="72">
        <v>548</v>
      </c>
    </row>
    <row r="1441" spans="1:13" ht="15" hidden="1" thickTop="1" thickBot="1" x14ac:dyDescent="0.35">
      <c r="A1441" s="61">
        <v>536</v>
      </c>
      <c r="B1441" s="62" t="s">
        <v>2553</v>
      </c>
      <c r="C1441" s="63">
        <v>3991</v>
      </c>
      <c r="D1441" s="64" t="s">
        <v>1290</v>
      </c>
      <c r="E1441" s="51" t="str">
        <f>IF(VLOOKUP(A1441,'חישוב בזב'!$H$2:$K$188,4,FALSE)=FALSE,"No","Yes")</f>
        <v>No</v>
      </c>
      <c r="F1441" s="65" t="s">
        <v>1060</v>
      </c>
      <c r="G1441" s="66"/>
      <c r="H1441" s="67">
        <v>3433</v>
      </c>
      <c r="I1441" s="68">
        <v>3433</v>
      </c>
      <c r="J1441" s="69">
        <v>0.14244101369064957</v>
      </c>
      <c r="K1441" s="70">
        <v>489</v>
      </c>
      <c r="L1441" s="71">
        <v>0.14244101369064957</v>
      </c>
      <c r="M1441" s="72">
        <v>489</v>
      </c>
    </row>
    <row r="1442" spans="1:13" ht="15" hidden="1" thickTop="1" thickBot="1" x14ac:dyDescent="0.35">
      <c r="A1442" s="61">
        <v>536</v>
      </c>
      <c r="B1442" s="62" t="s">
        <v>2553</v>
      </c>
      <c r="C1442" s="63">
        <v>3991</v>
      </c>
      <c r="D1442" s="64" t="s">
        <v>1924</v>
      </c>
      <c r="E1442" s="51" t="str">
        <f>IF(VLOOKUP(A1442,'חישוב בזב'!$H$2:$K$188,4,FALSE)=FALSE,"No","Yes")</f>
        <v>No</v>
      </c>
      <c r="F1442" s="65" t="s">
        <v>1105</v>
      </c>
      <c r="G1442" s="66"/>
      <c r="H1442" s="67">
        <v>3433</v>
      </c>
      <c r="I1442" s="68">
        <v>3433</v>
      </c>
      <c r="J1442" s="69">
        <v>0.13311972036120012</v>
      </c>
      <c r="K1442" s="70">
        <v>457</v>
      </c>
      <c r="L1442" s="71">
        <v>0.13311972036120012</v>
      </c>
      <c r="M1442" s="72">
        <v>457</v>
      </c>
    </row>
    <row r="1443" spans="1:13" ht="15" hidden="1" thickTop="1" thickBot="1" x14ac:dyDescent="0.35">
      <c r="A1443" s="61">
        <v>536</v>
      </c>
      <c r="B1443" s="62" t="s">
        <v>2553</v>
      </c>
      <c r="C1443" s="63">
        <v>3991</v>
      </c>
      <c r="D1443" s="64" t="s">
        <v>2554</v>
      </c>
      <c r="E1443" s="51" t="str">
        <f>IF(VLOOKUP(A1443,'חישוב בזב'!$H$2:$K$188,4,FALSE)=FALSE,"No","Yes")</f>
        <v>No</v>
      </c>
      <c r="F1443" s="65" t="s">
        <v>2555</v>
      </c>
      <c r="G1443" s="66"/>
      <c r="H1443" s="67">
        <v>3433</v>
      </c>
      <c r="I1443" s="68">
        <v>3433</v>
      </c>
      <c r="J1443" s="69">
        <v>0.13137197786192834</v>
      </c>
      <c r="K1443" s="70">
        <v>451</v>
      </c>
      <c r="L1443" s="71">
        <v>0.13137197786192834</v>
      </c>
      <c r="M1443" s="72">
        <v>451</v>
      </c>
    </row>
    <row r="1444" spans="1:13" ht="15" hidden="1" thickTop="1" thickBot="1" x14ac:dyDescent="0.35">
      <c r="A1444" s="61">
        <v>536</v>
      </c>
      <c r="B1444" s="62" t="s">
        <v>2553</v>
      </c>
      <c r="C1444" s="63">
        <v>3991</v>
      </c>
      <c r="D1444" s="64" t="s">
        <v>1729</v>
      </c>
      <c r="E1444" s="51" t="str">
        <f>IF(VLOOKUP(A1444,'חישוב בזב'!$H$2:$K$188,4,FALSE)=FALSE,"No","Yes")</f>
        <v>No</v>
      </c>
      <c r="F1444" s="65" t="s">
        <v>882</v>
      </c>
      <c r="G1444" s="66"/>
      <c r="H1444" s="67">
        <v>3433</v>
      </c>
      <c r="I1444" s="68">
        <v>3433</v>
      </c>
      <c r="J1444" s="69">
        <v>0.12583745994756773</v>
      </c>
      <c r="K1444" s="70">
        <v>432</v>
      </c>
      <c r="L1444" s="71">
        <v>0.12583745994756773</v>
      </c>
      <c r="M1444" s="72">
        <v>432</v>
      </c>
    </row>
    <row r="1445" spans="1:13" ht="15" hidden="1" thickTop="1" thickBot="1" x14ac:dyDescent="0.35">
      <c r="A1445" s="61">
        <v>536</v>
      </c>
      <c r="B1445" s="62" t="s">
        <v>2553</v>
      </c>
      <c r="C1445" s="63">
        <v>3991</v>
      </c>
      <c r="D1445" s="64" t="s">
        <v>1373</v>
      </c>
      <c r="E1445" s="51" t="str">
        <f>IF(VLOOKUP(A1445,'חישוב בזב'!$H$2:$K$188,4,FALSE)=FALSE,"No","Yes")</f>
        <v>No</v>
      </c>
      <c r="F1445" s="65" t="s">
        <v>2556</v>
      </c>
      <c r="G1445" s="66"/>
      <c r="H1445" s="67">
        <v>3433</v>
      </c>
      <c r="I1445" s="68">
        <v>3433</v>
      </c>
      <c r="J1445" s="69">
        <v>0.11069035828721235</v>
      </c>
      <c r="K1445" s="70">
        <v>380</v>
      </c>
      <c r="L1445" s="71">
        <v>0.11069035828721235</v>
      </c>
      <c r="M1445" s="72">
        <v>380</v>
      </c>
    </row>
    <row r="1446" spans="1:13" ht="15" hidden="1" thickTop="1" thickBot="1" x14ac:dyDescent="0.35">
      <c r="A1446" s="61">
        <v>536</v>
      </c>
      <c r="B1446" s="62" t="s">
        <v>2553</v>
      </c>
      <c r="C1446" s="63">
        <v>3991</v>
      </c>
      <c r="D1446" s="64" t="s">
        <v>506</v>
      </c>
      <c r="E1446" s="51" t="str">
        <f>IF(VLOOKUP(A1446,'חישוב בזב'!$H$2:$K$188,4,FALSE)=FALSE,"No","Yes")</f>
        <v>No</v>
      </c>
      <c r="F1446" s="65" t="s">
        <v>2557</v>
      </c>
      <c r="G1446" s="66"/>
      <c r="H1446" s="67">
        <v>3433</v>
      </c>
      <c r="I1446" s="68">
        <v>3433</v>
      </c>
      <c r="J1446" s="69">
        <v>0.10311680745703466</v>
      </c>
      <c r="K1446" s="70">
        <v>354</v>
      </c>
      <c r="L1446" s="71">
        <v>0.10311680745703466</v>
      </c>
      <c r="M1446" s="72">
        <v>354</v>
      </c>
    </row>
    <row r="1447" spans="1:13" ht="15" hidden="1" thickTop="1" thickBot="1" x14ac:dyDescent="0.35">
      <c r="A1447" s="61">
        <v>536</v>
      </c>
      <c r="B1447" s="62" t="s">
        <v>2553</v>
      </c>
      <c r="C1447" s="63">
        <v>3991</v>
      </c>
      <c r="D1447" s="64" t="s">
        <v>2436</v>
      </c>
      <c r="E1447" s="51" t="str">
        <f>IF(VLOOKUP(A1447,'חישוב בזב'!$H$2:$K$188,4,FALSE)=FALSE,"No","Yes")</f>
        <v>No</v>
      </c>
      <c r="F1447" s="65" t="s">
        <v>1083</v>
      </c>
      <c r="G1447" s="66"/>
      <c r="H1447" s="67">
        <v>3433</v>
      </c>
      <c r="I1447" s="68">
        <v>3433</v>
      </c>
      <c r="J1447" s="69">
        <v>9.2630352461404025E-2</v>
      </c>
      <c r="K1447" s="70">
        <v>318</v>
      </c>
      <c r="L1447" s="71">
        <v>9.2630352461404025E-2</v>
      </c>
      <c r="M1447" s="72">
        <v>318</v>
      </c>
    </row>
    <row r="1448" spans="1:13" ht="15" hidden="1" thickTop="1" thickBot="1" x14ac:dyDescent="0.35">
      <c r="A1448" s="61">
        <v>536</v>
      </c>
      <c r="B1448" s="62" t="s">
        <v>2553</v>
      </c>
      <c r="C1448" s="63">
        <v>3991</v>
      </c>
      <c r="D1448" s="64" t="s">
        <v>679</v>
      </c>
      <c r="E1448" s="51" t="str">
        <f>IF(VLOOKUP(A1448,'חישוב בזב'!$H$2:$K$188,4,FALSE)=FALSE,"No","Yes")</f>
        <v>No</v>
      </c>
      <c r="F1448" s="65" t="s">
        <v>1996</v>
      </c>
      <c r="G1448" s="66" t="s">
        <v>2558</v>
      </c>
      <c r="H1448" s="67">
        <v>3433</v>
      </c>
      <c r="I1448" s="68">
        <v>3433</v>
      </c>
      <c r="J1448" s="69">
        <v>5.8258083309059127E-4</v>
      </c>
      <c r="K1448" s="70">
        <v>2</v>
      </c>
      <c r="L1448" s="71">
        <v>5.8258083309059127E-4</v>
      </c>
      <c r="M1448" s="72">
        <v>1.9999999999999998</v>
      </c>
    </row>
    <row r="1449" spans="1:13" ht="15" hidden="1" thickTop="1" thickBot="1" x14ac:dyDescent="0.35">
      <c r="A1449" s="61">
        <v>536</v>
      </c>
      <c r="B1449" s="62" t="s">
        <v>2553</v>
      </c>
      <c r="C1449" s="63">
        <v>3991</v>
      </c>
      <c r="D1449" s="64" t="s">
        <v>530</v>
      </c>
      <c r="E1449" s="51" t="str">
        <f>IF(VLOOKUP(A1449,'חישוב בזב'!$H$2:$K$188,4,FALSE)=FALSE,"No","Yes")</f>
        <v>No</v>
      </c>
      <c r="F1449" s="65" t="s">
        <v>1100</v>
      </c>
      <c r="G1449" s="66" t="s">
        <v>2559</v>
      </c>
      <c r="H1449" s="67">
        <v>3433</v>
      </c>
      <c r="I1449" s="68">
        <v>3433</v>
      </c>
      <c r="J1449" s="69">
        <v>2.9129041654529564E-4</v>
      </c>
      <c r="K1449" s="70">
        <v>1</v>
      </c>
      <c r="L1449" s="71">
        <v>2.9129041654529564E-4</v>
      </c>
      <c r="M1449" s="72">
        <v>0.99999999999999989</v>
      </c>
    </row>
    <row r="1450" spans="1:13" ht="15" hidden="1" thickTop="1" thickBot="1" x14ac:dyDescent="0.35">
      <c r="A1450" s="61">
        <v>536</v>
      </c>
      <c r="B1450" s="62" t="s">
        <v>2553</v>
      </c>
      <c r="C1450" s="63">
        <v>3991</v>
      </c>
      <c r="D1450" s="64" t="s">
        <v>501</v>
      </c>
      <c r="E1450" s="51" t="str">
        <f>IF(VLOOKUP(A1450,'חישוב בזב'!$H$2:$K$188,4,FALSE)=FALSE,"No","Yes")</f>
        <v>No</v>
      </c>
      <c r="F1450" s="65" t="s">
        <v>2560</v>
      </c>
      <c r="G1450" s="66" t="s">
        <v>2561</v>
      </c>
      <c r="H1450" s="67">
        <v>3433</v>
      </c>
      <c r="I1450" s="68">
        <v>3433</v>
      </c>
      <c r="J1450" s="69">
        <v>2.9129041654529564E-4</v>
      </c>
      <c r="K1450" s="70">
        <v>1</v>
      </c>
      <c r="L1450" s="71">
        <v>2.9129041654529564E-4</v>
      </c>
      <c r="M1450" s="72">
        <v>0.99999999999999989</v>
      </c>
    </row>
    <row r="1451" spans="1:13" ht="15" hidden="1" thickTop="1" thickBot="1" x14ac:dyDescent="0.35">
      <c r="A1451" s="61">
        <v>536</v>
      </c>
      <c r="B1451" s="62" t="s">
        <v>2553</v>
      </c>
      <c r="C1451" s="63">
        <v>3991</v>
      </c>
      <c r="D1451" s="64" t="s">
        <v>579</v>
      </c>
      <c r="E1451" s="51" t="str">
        <f>IF(VLOOKUP(A1451,'חישוב בזב'!$H$2:$K$188,4,FALSE)=FALSE,"No","Yes")</f>
        <v>No</v>
      </c>
      <c r="F1451" s="65" t="s">
        <v>2562</v>
      </c>
      <c r="G1451" s="66" t="s">
        <v>2563</v>
      </c>
      <c r="H1451" s="67">
        <v>3433</v>
      </c>
      <c r="I1451" s="68">
        <v>3433</v>
      </c>
      <c r="J1451" s="69">
        <v>0</v>
      </c>
      <c r="K1451" s="70">
        <v>0</v>
      </c>
      <c r="L1451" s="71">
        <v>0</v>
      </c>
      <c r="M1451" s="72">
        <v>0</v>
      </c>
    </row>
    <row r="1452" spans="1:13" ht="15" hidden="1" thickTop="1" thickBot="1" x14ac:dyDescent="0.35">
      <c r="A1452" s="61">
        <v>7800</v>
      </c>
      <c r="B1452" s="62" t="s">
        <v>2564</v>
      </c>
      <c r="C1452" s="63">
        <v>26201</v>
      </c>
      <c r="D1452" s="64" t="s">
        <v>2565</v>
      </c>
      <c r="E1452" s="51" t="str">
        <f>IF(VLOOKUP(A1452,'חישוב בזב'!$H$2:$K$188,4,FALSE)=FALSE,"No","Yes")</f>
        <v>No</v>
      </c>
      <c r="F1452" s="65" t="s">
        <v>2566</v>
      </c>
      <c r="G1452" s="66" t="s">
        <v>2567</v>
      </c>
      <c r="H1452" s="67">
        <v>12135</v>
      </c>
      <c r="I1452" s="68">
        <v>12135</v>
      </c>
      <c r="J1452" s="69">
        <v>0.26468891635764319</v>
      </c>
      <c r="K1452" s="70">
        <v>3212</v>
      </c>
      <c r="L1452" s="71">
        <v>0.26468891635764319</v>
      </c>
      <c r="M1452" s="72">
        <v>3212</v>
      </c>
    </row>
    <row r="1453" spans="1:13" ht="15" hidden="1" thickTop="1" thickBot="1" x14ac:dyDescent="0.35">
      <c r="A1453" s="61">
        <v>7800</v>
      </c>
      <c r="B1453" s="62" t="s">
        <v>2564</v>
      </c>
      <c r="C1453" s="63">
        <v>26201</v>
      </c>
      <c r="D1453" s="64" t="s">
        <v>611</v>
      </c>
      <c r="E1453" s="51" t="str">
        <f>IF(VLOOKUP(A1453,'חישוב בזב'!$H$2:$K$188,4,FALSE)=FALSE,"No","Yes")</f>
        <v>No</v>
      </c>
      <c r="F1453" s="65" t="s">
        <v>2568</v>
      </c>
      <c r="G1453" s="66" t="s">
        <v>2569</v>
      </c>
      <c r="H1453" s="67">
        <v>12135</v>
      </c>
      <c r="I1453" s="68">
        <v>12135</v>
      </c>
      <c r="J1453" s="69">
        <v>0.13020189534404614</v>
      </c>
      <c r="K1453" s="70">
        <v>1580</v>
      </c>
      <c r="L1453" s="71">
        <v>0.13020189534404614</v>
      </c>
      <c r="M1453" s="72">
        <v>1579.9999999999998</v>
      </c>
    </row>
    <row r="1454" spans="1:13" ht="15" hidden="1" thickTop="1" thickBot="1" x14ac:dyDescent="0.35">
      <c r="A1454" s="61">
        <v>7800</v>
      </c>
      <c r="B1454" s="62" t="s">
        <v>2564</v>
      </c>
      <c r="C1454" s="63">
        <v>26201</v>
      </c>
      <c r="D1454" s="64" t="s">
        <v>533</v>
      </c>
      <c r="E1454" s="51" t="str">
        <f>IF(VLOOKUP(A1454,'חישוב בזב'!$H$2:$K$188,4,FALSE)=FALSE,"No","Yes")</f>
        <v>No</v>
      </c>
      <c r="F1454" s="65" t="s">
        <v>2570</v>
      </c>
      <c r="G1454" s="66"/>
      <c r="H1454" s="67">
        <v>12135</v>
      </c>
      <c r="I1454" s="68">
        <v>12135</v>
      </c>
      <c r="J1454" s="69">
        <v>8.809229501442109E-2</v>
      </c>
      <c r="K1454" s="70">
        <v>1069</v>
      </c>
      <c r="L1454" s="71">
        <v>8.809229501442109E-2</v>
      </c>
      <c r="M1454" s="72">
        <v>1069</v>
      </c>
    </row>
    <row r="1455" spans="1:13" ht="15" hidden="1" thickTop="1" thickBot="1" x14ac:dyDescent="0.35">
      <c r="A1455" s="61">
        <v>7800</v>
      </c>
      <c r="B1455" s="62" t="s">
        <v>2564</v>
      </c>
      <c r="C1455" s="63">
        <v>26201</v>
      </c>
      <c r="D1455" s="64" t="s">
        <v>938</v>
      </c>
      <c r="E1455" s="51" t="str">
        <f>IF(VLOOKUP(A1455,'חישוב בזב'!$H$2:$K$188,4,FALSE)=FALSE,"No","Yes")</f>
        <v>No</v>
      </c>
      <c r="F1455" s="65" t="s">
        <v>2571</v>
      </c>
      <c r="G1455" s="66"/>
      <c r="H1455" s="67">
        <v>12135</v>
      </c>
      <c r="I1455" s="68">
        <v>12135</v>
      </c>
      <c r="J1455" s="69">
        <v>8.4054388133498151E-2</v>
      </c>
      <c r="K1455" s="70">
        <v>1020</v>
      </c>
      <c r="L1455" s="71">
        <v>8.4054388133498151E-2</v>
      </c>
      <c r="M1455" s="72">
        <v>1020.0000000000001</v>
      </c>
    </row>
    <row r="1456" spans="1:13" ht="15" hidden="1" thickTop="1" thickBot="1" x14ac:dyDescent="0.35">
      <c r="A1456" s="61">
        <v>7800</v>
      </c>
      <c r="B1456" s="62" t="s">
        <v>2564</v>
      </c>
      <c r="C1456" s="63">
        <v>26201</v>
      </c>
      <c r="D1456" s="64" t="s">
        <v>546</v>
      </c>
      <c r="E1456" s="51" t="str">
        <f>IF(VLOOKUP(A1456,'חישוב בזב'!$H$2:$K$188,4,FALSE)=FALSE,"No","Yes")</f>
        <v>No</v>
      </c>
      <c r="F1456" s="65" t="s">
        <v>2572</v>
      </c>
      <c r="G1456" s="66"/>
      <c r="H1456" s="67">
        <v>12135</v>
      </c>
      <c r="I1456" s="68">
        <v>12135</v>
      </c>
      <c r="J1456" s="69">
        <v>8.0098887515451175E-2</v>
      </c>
      <c r="K1456" s="70">
        <v>972</v>
      </c>
      <c r="L1456" s="71">
        <v>8.0098887515451175E-2</v>
      </c>
      <c r="M1456" s="72">
        <v>972</v>
      </c>
    </row>
    <row r="1457" spans="1:13" ht="15" hidden="1" thickTop="1" thickBot="1" x14ac:dyDescent="0.35">
      <c r="A1457" s="61">
        <v>7800</v>
      </c>
      <c r="B1457" s="62" t="s">
        <v>2564</v>
      </c>
      <c r="C1457" s="63">
        <v>26201</v>
      </c>
      <c r="D1457" s="64" t="s">
        <v>581</v>
      </c>
      <c r="E1457" s="51" t="str">
        <f>IF(VLOOKUP(A1457,'חישוב בזב'!$H$2:$K$188,4,FALSE)=FALSE,"No","Yes")</f>
        <v>No</v>
      </c>
      <c r="F1457" s="65" t="s">
        <v>2573</v>
      </c>
      <c r="G1457" s="66"/>
      <c r="H1457" s="67">
        <v>12135</v>
      </c>
      <c r="I1457" s="68">
        <v>12135</v>
      </c>
      <c r="J1457" s="69">
        <v>7.424804285125669E-2</v>
      </c>
      <c r="K1457" s="70">
        <v>901</v>
      </c>
      <c r="L1457" s="71">
        <v>7.424804285125669E-2</v>
      </c>
      <c r="M1457" s="72">
        <v>900.99999999999989</v>
      </c>
    </row>
    <row r="1458" spans="1:13" ht="15" hidden="1" thickTop="1" thickBot="1" x14ac:dyDescent="0.35">
      <c r="A1458" s="61">
        <v>7800</v>
      </c>
      <c r="B1458" s="62" t="s">
        <v>2564</v>
      </c>
      <c r="C1458" s="63">
        <v>26201</v>
      </c>
      <c r="D1458" s="64" t="s">
        <v>585</v>
      </c>
      <c r="E1458" s="51" t="str">
        <f>IF(VLOOKUP(A1458,'חישוב בזב'!$H$2:$K$188,4,FALSE)=FALSE,"No","Yes")</f>
        <v>No</v>
      </c>
      <c r="F1458" s="65" t="s">
        <v>2574</v>
      </c>
      <c r="G1458" s="66"/>
      <c r="H1458" s="67">
        <v>12135</v>
      </c>
      <c r="I1458" s="68">
        <v>12135</v>
      </c>
      <c r="J1458" s="69">
        <v>7.1775854964977334E-2</v>
      </c>
      <c r="K1458" s="70">
        <v>871</v>
      </c>
      <c r="L1458" s="71">
        <v>7.1775854964977334E-2</v>
      </c>
      <c r="M1458" s="72">
        <v>871</v>
      </c>
    </row>
    <row r="1459" spans="1:13" ht="15" hidden="1" thickTop="1" thickBot="1" x14ac:dyDescent="0.35">
      <c r="A1459" s="61">
        <v>7800</v>
      </c>
      <c r="B1459" s="62" t="s">
        <v>2564</v>
      </c>
      <c r="C1459" s="63">
        <v>26201</v>
      </c>
      <c r="D1459" s="64" t="s">
        <v>544</v>
      </c>
      <c r="E1459" s="51" t="str">
        <f>IF(VLOOKUP(A1459,'חישוב בזב'!$H$2:$K$188,4,FALSE)=FALSE,"No","Yes")</f>
        <v>No</v>
      </c>
      <c r="F1459" s="65" t="s">
        <v>2575</v>
      </c>
      <c r="G1459" s="66"/>
      <c r="H1459" s="67">
        <v>12135</v>
      </c>
      <c r="I1459" s="68">
        <v>12135</v>
      </c>
      <c r="J1459" s="69">
        <v>6.6089822826534819E-2</v>
      </c>
      <c r="K1459" s="70">
        <v>802</v>
      </c>
      <c r="L1459" s="71">
        <v>6.6089822826534819E-2</v>
      </c>
      <c r="M1459" s="72">
        <v>802</v>
      </c>
    </row>
    <row r="1460" spans="1:13" ht="15" hidden="1" thickTop="1" thickBot="1" x14ac:dyDescent="0.35">
      <c r="A1460" s="61">
        <v>7800</v>
      </c>
      <c r="B1460" s="62" t="s">
        <v>2564</v>
      </c>
      <c r="C1460" s="63">
        <v>26201</v>
      </c>
      <c r="D1460" s="64" t="s">
        <v>572</v>
      </c>
      <c r="E1460" s="51" t="str">
        <f>IF(VLOOKUP(A1460,'חישוב בזב'!$H$2:$K$188,4,FALSE)=FALSE,"No","Yes")</f>
        <v>No</v>
      </c>
      <c r="F1460" s="65" t="s">
        <v>2576</v>
      </c>
      <c r="G1460" s="66"/>
      <c r="H1460" s="67">
        <v>12135</v>
      </c>
      <c r="I1460" s="68">
        <v>12135</v>
      </c>
      <c r="J1460" s="69">
        <v>5.7931602801812941E-2</v>
      </c>
      <c r="K1460" s="70">
        <v>703</v>
      </c>
      <c r="L1460" s="71">
        <v>5.7931602801812941E-2</v>
      </c>
      <c r="M1460" s="72">
        <v>703</v>
      </c>
    </row>
    <row r="1461" spans="1:13" ht="15" hidden="1" thickTop="1" thickBot="1" x14ac:dyDescent="0.35">
      <c r="A1461" s="61">
        <v>7800</v>
      </c>
      <c r="B1461" s="62" t="s">
        <v>2564</v>
      </c>
      <c r="C1461" s="63">
        <v>26201</v>
      </c>
      <c r="D1461" s="64" t="s">
        <v>548</v>
      </c>
      <c r="E1461" s="51" t="str">
        <f>IF(VLOOKUP(A1461,'חישוב בזב'!$H$2:$K$188,4,FALSE)=FALSE,"No","Yes")</f>
        <v>No</v>
      </c>
      <c r="F1461" s="65" t="s">
        <v>2577</v>
      </c>
      <c r="G1461" s="66"/>
      <c r="H1461" s="67">
        <v>12135</v>
      </c>
      <c r="I1461" s="68">
        <v>12135</v>
      </c>
      <c r="J1461" s="69">
        <v>5.2163164400494434E-2</v>
      </c>
      <c r="K1461" s="70">
        <v>633</v>
      </c>
      <c r="L1461" s="71">
        <v>5.2163164400494434E-2</v>
      </c>
      <c r="M1461" s="72">
        <v>633</v>
      </c>
    </row>
    <row r="1462" spans="1:13" ht="15" hidden="1" thickTop="1" thickBot="1" x14ac:dyDescent="0.35">
      <c r="A1462" s="61">
        <v>7800</v>
      </c>
      <c r="B1462" s="62" t="s">
        <v>2564</v>
      </c>
      <c r="C1462" s="63">
        <v>26201</v>
      </c>
      <c r="D1462" s="64" t="s">
        <v>757</v>
      </c>
      <c r="E1462" s="51" t="str">
        <f>IF(VLOOKUP(A1462,'חישוב בזב'!$H$2:$K$188,4,FALSE)=FALSE,"No","Yes")</f>
        <v>No</v>
      </c>
      <c r="F1462" s="65" t="s">
        <v>2578</v>
      </c>
      <c r="G1462" s="66" t="s">
        <v>2579</v>
      </c>
      <c r="H1462" s="67">
        <v>12135</v>
      </c>
      <c r="I1462" s="68">
        <v>12135</v>
      </c>
      <c r="J1462" s="69">
        <v>3.0655129789864028E-2</v>
      </c>
      <c r="K1462" s="70">
        <v>372</v>
      </c>
      <c r="L1462" s="71">
        <v>3.0655129789864028E-2</v>
      </c>
      <c r="M1462" s="72">
        <v>372</v>
      </c>
    </row>
    <row r="1463" spans="1:13" ht="15" hidden="1" thickTop="1" thickBot="1" x14ac:dyDescent="0.35">
      <c r="A1463" s="61">
        <v>171</v>
      </c>
      <c r="B1463" s="62" t="s">
        <v>2580</v>
      </c>
      <c r="C1463" s="63">
        <v>4841</v>
      </c>
      <c r="D1463" s="64" t="s">
        <v>2581</v>
      </c>
      <c r="E1463" s="51" t="str">
        <f>IF(VLOOKUP(A1463,'חישוב בזב'!$H$2:$K$188,4,FALSE)=FALSE,"No","Yes")</f>
        <v>No</v>
      </c>
      <c r="F1463" s="65" t="s">
        <v>2582</v>
      </c>
      <c r="G1463" s="66"/>
      <c r="H1463" s="67"/>
      <c r="I1463" s="68">
        <v>0</v>
      </c>
      <c r="J1463" s="69">
        <v>0</v>
      </c>
      <c r="K1463" s="70">
        <v>0</v>
      </c>
      <c r="L1463" s="71" t="s">
        <v>2302</v>
      </c>
      <c r="M1463" s="72">
        <v>0</v>
      </c>
    </row>
    <row r="1464" spans="1:13" ht="15" hidden="1" thickTop="1" thickBot="1" x14ac:dyDescent="0.35">
      <c r="A1464" s="61">
        <v>171</v>
      </c>
      <c r="B1464" s="62" t="s">
        <v>2580</v>
      </c>
      <c r="C1464" s="63">
        <v>4841</v>
      </c>
      <c r="D1464" s="64" t="s">
        <v>749</v>
      </c>
      <c r="E1464" s="51" t="str">
        <f>IF(VLOOKUP(A1464,'חישוב בזב'!$H$2:$K$188,4,FALSE)=FALSE,"No","Yes")</f>
        <v>No</v>
      </c>
      <c r="F1464" s="65" t="s">
        <v>2583</v>
      </c>
      <c r="G1464" s="66" t="s">
        <v>2584</v>
      </c>
      <c r="H1464" s="67"/>
      <c r="I1464" s="68">
        <v>0</v>
      </c>
      <c r="J1464" s="69">
        <v>0</v>
      </c>
      <c r="K1464" s="70">
        <v>0</v>
      </c>
      <c r="L1464" s="71" t="s">
        <v>2302</v>
      </c>
      <c r="M1464" s="72">
        <v>0</v>
      </c>
    </row>
    <row r="1465" spans="1:13" ht="15" hidden="1" thickTop="1" thickBot="1" x14ac:dyDescent="0.35">
      <c r="A1465" s="61">
        <v>171</v>
      </c>
      <c r="B1465" s="62" t="s">
        <v>2580</v>
      </c>
      <c r="C1465" s="63">
        <v>4841</v>
      </c>
      <c r="D1465" s="64" t="s">
        <v>539</v>
      </c>
      <c r="E1465" s="51" t="str">
        <f>IF(VLOOKUP(A1465,'חישוב בזב'!$H$2:$K$188,4,FALSE)=FALSE,"No","Yes")</f>
        <v>No</v>
      </c>
      <c r="F1465" s="65" t="s">
        <v>2585</v>
      </c>
      <c r="G1465" s="66" t="s">
        <v>2586</v>
      </c>
      <c r="H1465" s="67"/>
      <c r="I1465" s="68">
        <v>0</v>
      </c>
      <c r="J1465" s="69">
        <v>0</v>
      </c>
      <c r="K1465" s="70">
        <v>0</v>
      </c>
      <c r="L1465" s="71" t="s">
        <v>2302</v>
      </c>
      <c r="M1465" s="72">
        <v>0</v>
      </c>
    </row>
    <row r="1466" spans="1:13" ht="15" hidden="1" thickTop="1" thickBot="1" x14ac:dyDescent="0.35">
      <c r="A1466" s="61">
        <v>171</v>
      </c>
      <c r="B1466" s="62" t="s">
        <v>2580</v>
      </c>
      <c r="C1466" s="63">
        <v>4841</v>
      </c>
      <c r="D1466" s="64" t="s">
        <v>1913</v>
      </c>
      <c r="E1466" s="51" t="str">
        <f>IF(VLOOKUP(A1466,'חישוב בזב'!$H$2:$K$188,4,FALSE)=FALSE,"No","Yes")</f>
        <v>No</v>
      </c>
      <c r="F1466" s="65" t="s">
        <v>2587</v>
      </c>
      <c r="G1466" s="66" t="s">
        <v>2588</v>
      </c>
      <c r="H1466" s="67"/>
      <c r="I1466" s="68">
        <v>0</v>
      </c>
      <c r="J1466" s="69">
        <v>0</v>
      </c>
      <c r="K1466" s="70">
        <v>0</v>
      </c>
      <c r="L1466" s="71" t="s">
        <v>2302</v>
      </c>
      <c r="M1466" s="72">
        <v>0</v>
      </c>
    </row>
    <row r="1467" spans="1:13" ht="15" hidden="1" thickTop="1" thickBot="1" x14ac:dyDescent="0.35">
      <c r="A1467" s="61">
        <v>171</v>
      </c>
      <c r="B1467" s="62" t="s">
        <v>2580</v>
      </c>
      <c r="C1467" s="63">
        <v>4841</v>
      </c>
      <c r="D1467" s="64" t="s">
        <v>533</v>
      </c>
      <c r="E1467" s="51" t="str">
        <f>IF(VLOOKUP(A1467,'חישוב בזב'!$H$2:$K$188,4,FALSE)=FALSE,"No","Yes")</f>
        <v>No</v>
      </c>
      <c r="F1467" s="65" t="s">
        <v>2589</v>
      </c>
      <c r="G1467" s="66" t="s">
        <v>2590</v>
      </c>
      <c r="H1467" s="67"/>
      <c r="I1467" s="68">
        <v>0</v>
      </c>
      <c r="J1467" s="69">
        <v>0</v>
      </c>
      <c r="K1467" s="70">
        <v>0</v>
      </c>
      <c r="L1467" s="71" t="s">
        <v>2302</v>
      </c>
      <c r="M1467" s="72">
        <v>0</v>
      </c>
    </row>
    <row r="1468" spans="1:13" ht="15" hidden="1" thickTop="1" thickBot="1" x14ac:dyDescent="0.35">
      <c r="A1468" s="61">
        <v>171</v>
      </c>
      <c r="B1468" s="62" t="s">
        <v>2580</v>
      </c>
      <c r="C1468" s="63">
        <v>4841</v>
      </c>
      <c r="D1468" s="64" t="s">
        <v>544</v>
      </c>
      <c r="E1468" s="51" t="str">
        <f>IF(VLOOKUP(A1468,'חישוב בזב'!$H$2:$K$188,4,FALSE)=FALSE,"No","Yes")</f>
        <v>No</v>
      </c>
      <c r="F1468" s="65" t="s">
        <v>2591</v>
      </c>
      <c r="G1468" s="66" t="s">
        <v>2592</v>
      </c>
      <c r="H1468" s="67"/>
      <c r="I1468" s="68">
        <v>0</v>
      </c>
      <c r="J1468" s="69">
        <v>0</v>
      </c>
      <c r="K1468" s="70">
        <v>0</v>
      </c>
      <c r="L1468" s="71" t="s">
        <v>2302</v>
      </c>
      <c r="M1468" s="72">
        <v>0</v>
      </c>
    </row>
    <row r="1469" spans="1:13" ht="15" hidden="1" thickTop="1" thickBot="1" x14ac:dyDescent="0.35">
      <c r="A1469" s="61">
        <v>171</v>
      </c>
      <c r="B1469" s="62" t="s">
        <v>2580</v>
      </c>
      <c r="C1469" s="63">
        <v>4841</v>
      </c>
      <c r="D1469" s="64" t="s">
        <v>772</v>
      </c>
      <c r="E1469" s="51" t="str">
        <f>IF(VLOOKUP(A1469,'חישוב בזב'!$H$2:$K$188,4,FALSE)=FALSE,"No","Yes")</f>
        <v>No</v>
      </c>
      <c r="F1469" s="65" t="s">
        <v>2593</v>
      </c>
      <c r="G1469" s="66" t="s">
        <v>2594</v>
      </c>
      <c r="H1469" s="67"/>
      <c r="I1469" s="68">
        <v>0</v>
      </c>
      <c r="J1469" s="69">
        <v>0</v>
      </c>
      <c r="K1469" s="70">
        <v>0</v>
      </c>
      <c r="L1469" s="71" t="s">
        <v>2302</v>
      </c>
      <c r="M1469" s="72">
        <v>0</v>
      </c>
    </row>
    <row r="1470" spans="1:13" ht="15" thickTop="1" thickBot="1" x14ac:dyDescent="0.35">
      <c r="A1470" s="61">
        <v>7900</v>
      </c>
      <c r="B1470" s="62" t="s">
        <v>53</v>
      </c>
      <c r="C1470" s="63">
        <v>176439</v>
      </c>
      <c r="D1470" s="64" t="s">
        <v>636</v>
      </c>
      <c r="E1470" s="51" t="str">
        <f>IF(VLOOKUP(A1470,'חישוב בזב'!$H$2:$K$188,4,FALSE)=FALSE,"No","Yes")</f>
        <v>Yes</v>
      </c>
      <c r="F1470" s="65" t="s">
        <v>2595</v>
      </c>
      <c r="G1470" s="66"/>
      <c r="H1470" s="67">
        <v>79621</v>
      </c>
      <c r="I1470" s="68">
        <v>79521</v>
      </c>
      <c r="J1470" s="69">
        <v>0.13500207231760467</v>
      </c>
      <c r="K1470" s="70">
        <v>10749</v>
      </c>
      <c r="L1470" s="71">
        <v>0.13500207231760467</v>
      </c>
      <c r="M1470" s="72">
        <v>10749.000000000002</v>
      </c>
    </row>
    <row r="1471" spans="1:13" ht="15" thickTop="1" thickBot="1" x14ac:dyDescent="0.35">
      <c r="A1471" s="61">
        <v>7900</v>
      </c>
      <c r="B1471" s="62" t="s">
        <v>53</v>
      </c>
      <c r="C1471" s="63">
        <v>176439</v>
      </c>
      <c r="D1471" s="64" t="s">
        <v>767</v>
      </c>
      <c r="E1471" s="51" t="str">
        <f>IF(VLOOKUP(A1471,'חישוב בזב'!$H$2:$K$188,4,FALSE)=FALSE,"No","Yes")</f>
        <v>Yes</v>
      </c>
      <c r="F1471" s="65" t="s">
        <v>2596</v>
      </c>
      <c r="G1471" s="66"/>
      <c r="H1471" s="67">
        <v>79621</v>
      </c>
      <c r="I1471" s="68">
        <v>79521</v>
      </c>
      <c r="J1471" s="69">
        <v>0.10763492043556348</v>
      </c>
      <c r="K1471" s="70">
        <v>8570</v>
      </c>
      <c r="L1471" s="71">
        <v>0.10763492043556348</v>
      </c>
      <c r="M1471" s="72">
        <v>8570</v>
      </c>
    </row>
    <row r="1472" spans="1:13" ht="15" thickTop="1" thickBot="1" x14ac:dyDescent="0.35">
      <c r="A1472" s="61">
        <v>7900</v>
      </c>
      <c r="B1472" s="62" t="s">
        <v>53</v>
      </c>
      <c r="C1472" s="63">
        <v>176439</v>
      </c>
      <c r="D1472" s="64" t="s">
        <v>548</v>
      </c>
      <c r="E1472" s="51" t="str">
        <f>IF(VLOOKUP(A1472,'חישוב בזב'!$H$2:$K$188,4,FALSE)=FALSE,"No","Yes")</f>
        <v>Yes</v>
      </c>
      <c r="F1472" s="65" t="s">
        <v>2597</v>
      </c>
      <c r="G1472" s="66"/>
      <c r="H1472" s="67">
        <v>79621</v>
      </c>
      <c r="I1472" s="68">
        <v>79521</v>
      </c>
      <c r="J1472" s="69">
        <v>9.5389407317165067E-2</v>
      </c>
      <c r="K1472" s="70">
        <v>7595</v>
      </c>
      <c r="L1472" s="71">
        <v>9.5389407317165067E-2</v>
      </c>
      <c r="M1472" s="72">
        <v>7595</v>
      </c>
    </row>
    <row r="1473" spans="1:13" ht="15" thickTop="1" thickBot="1" x14ac:dyDescent="0.35">
      <c r="A1473" s="61">
        <v>7900</v>
      </c>
      <c r="B1473" s="62" t="s">
        <v>53</v>
      </c>
      <c r="C1473" s="63">
        <v>176439</v>
      </c>
      <c r="D1473" s="64" t="s">
        <v>2598</v>
      </c>
      <c r="E1473" s="51" t="str">
        <f>IF(VLOOKUP(A1473,'חישוב בזב'!$H$2:$K$188,4,FALSE)=FALSE,"No","Yes")</f>
        <v>Yes</v>
      </c>
      <c r="F1473" s="65" t="s">
        <v>2599</v>
      </c>
      <c r="G1473" s="66" t="s">
        <v>2600</v>
      </c>
      <c r="H1473" s="67">
        <v>79621</v>
      </c>
      <c r="I1473" s="68">
        <v>79521</v>
      </c>
      <c r="J1473" s="69">
        <v>9.0855427588199089E-2</v>
      </c>
      <c r="K1473" s="70">
        <v>7234</v>
      </c>
      <c r="L1473" s="71">
        <v>9.0855427588199089E-2</v>
      </c>
      <c r="M1473" s="72">
        <v>7234</v>
      </c>
    </row>
    <row r="1474" spans="1:13" ht="15" thickTop="1" thickBot="1" x14ac:dyDescent="0.35">
      <c r="A1474" s="61">
        <v>7900</v>
      </c>
      <c r="B1474" s="62" t="s">
        <v>53</v>
      </c>
      <c r="C1474" s="63">
        <v>176439</v>
      </c>
      <c r="D1474" s="64" t="s">
        <v>546</v>
      </c>
      <c r="E1474" s="51" t="str">
        <f>IF(VLOOKUP(A1474,'חישוב בזב'!$H$2:$K$188,4,FALSE)=FALSE,"No","Yes")</f>
        <v>Yes</v>
      </c>
      <c r="F1474" s="65" t="s">
        <v>547</v>
      </c>
      <c r="G1474" s="66"/>
      <c r="H1474" s="67">
        <v>79621</v>
      </c>
      <c r="I1474" s="68">
        <v>79521</v>
      </c>
      <c r="J1474" s="69">
        <v>8.7275969907436482E-2</v>
      </c>
      <c r="K1474" s="70">
        <v>6949</v>
      </c>
      <c r="L1474" s="71">
        <v>8.7275969907436482E-2</v>
      </c>
      <c r="M1474" s="72">
        <v>6949</v>
      </c>
    </row>
    <row r="1475" spans="1:13" ht="15" thickTop="1" thickBot="1" x14ac:dyDescent="0.35">
      <c r="A1475" s="61">
        <v>7900</v>
      </c>
      <c r="B1475" s="62" t="s">
        <v>53</v>
      </c>
      <c r="C1475" s="63">
        <v>176439</v>
      </c>
      <c r="D1475" s="64" t="s">
        <v>611</v>
      </c>
      <c r="E1475" s="51" t="str">
        <f>IF(VLOOKUP(A1475,'חישוב בזב'!$H$2:$K$188,4,FALSE)=FALSE,"No","Yes")</f>
        <v>Yes</v>
      </c>
      <c r="F1475" s="65" t="s">
        <v>2601</v>
      </c>
      <c r="G1475" s="66" t="s">
        <v>2602</v>
      </c>
      <c r="H1475" s="67">
        <v>79621</v>
      </c>
      <c r="I1475" s="68">
        <v>79521</v>
      </c>
      <c r="J1475" s="69">
        <v>8.196330113914671E-2</v>
      </c>
      <c r="K1475" s="70">
        <v>6526</v>
      </c>
      <c r="L1475" s="71">
        <v>8.196330113914671E-2</v>
      </c>
      <c r="M1475" s="72">
        <v>6526</v>
      </c>
    </row>
    <row r="1476" spans="1:13" ht="15" thickTop="1" thickBot="1" x14ac:dyDescent="0.35">
      <c r="A1476" s="61">
        <v>7900</v>
      </c>
      <c r="B1476" s="62" t="s">
        <v>53</v>
      </c>
      <c r="C1476" s="63">
        <v>176439</v>
      </c>
      <c r="D1476" s="64" t="s">
        <v>572</v>
      </c>
      <c r="E1476" s="51" t="str">
        <f>IF(VLOOKUP(A1476,'חישוב בזב'!$H$2:$K$188,4,FALSE)=FALSE,"No","Yes")</f>
        <v>Yes</v>
      </c>
      <c r="F1476" s="65" t="s">
        <v>2603</v>
      </c>
      <c r="G1476" s="66" t="s">
        <v>2604</v>
      </c>
      <c r="H1476" s="67">
        <v>79621</v>
      </c>
      <c r="I1476" s="68">
        <v>79521</v>
      </c>
      <c r="J1476" s="69">
        <v>5.3478353700656865E-2</v>
      </c>
      <c r="K1476" s="70">
        <v>4258</v>
      </c>
      <c r="L1476" s="71">
        <v>5.3478353700656865E-2</v>
      </c>
      <c r="M1476" s="72">
        <v>4258</v>
      </c>
    </row>
    <row r="1477" spans="1:13" ht="15" thickTop="1" thickBot="1" x14ac:dyDescent="0.35">
      <c r="A1477" s="61">
        <v>7900</v>
      </c>
      <c r="B1477" s="62" t="s">
        <v>53</v>
      </c>
      <c r="C1477" s="63">
        <v>176439</v>
      </c>
      <c r="D1477" s="64" t="s">
        <v>684</v>
      </c>
      <c r="E1477" s="51" t="str">
        <f>IF(VLOOKUP(A1477,'חישוב בזב'!$H$2:$K$188,4,FALSE)=FALSE,"No","Yes")</f>
        <v>Yes</v>
      </c>
      <c r="F1477" s="65" t="s">
        <v>2132</v>
      </c>
      <c r="G1477" s="66"/>
      <c r="H1477" s="67">
        <v>79621</v>
      </c>
      <c r="I1477" s="68">
        <v>79521</v>
      </c>
      <c r="J1477" s="69">
        <v>5.1820499616935231E-2</v>
      </c>
      <c r="K1477" s="70">
        <v>4126</v>
      </c>
      <c r="L1477" s="71">
        <v>5.1820499616935231E-2</v>
      </c>
      <c r="M1477" s="72">
        <v>4126</v>
      </c>
    </row>
    <row r="1478" spans="1:13" ht="15" thickTop="1" thickBot="1" x14ac:dyDescent="0.35">
      <c r="A1478" s="61">
        <v>7900</v>
      </c>
      <c r="B1478" s="62" t="s">
        <v>53</v>
      </c>
      <c r="C1478" s="63">
        <v>176439</v>
      </c>
      <c r="D1478" s="64" t="s">
        <v>498</v>
      </c>
      <c r="E1478" s="51" t="str">
        <f>IF(VLOOKUP(A1478,'חישוב בזב'!$H$2:$K$188,4,FALSE)=FALSE,"No","Yes")</f>
        <v>Yes</v>
      </c>
      <c r="F1478" s="65" t="s">
        <v>2605</v>
      </c>
      <c r="G1478" s="66"/>
      <c r="H1478" s="67">
        <v>79621</v>
      </c>
      <c r="I1478" s="68">
        <v>79521</v>
      </c>
      <c r="J1478" s="69">
        <v>4.5653784805516136E-2</v>
      </c>
      <c r="K1478" s="70">
        <v>3635</v>
      </c>
      <c r="L1478" s="71">
        <v>4.5653784805516136E-2</v>
      </c>
      <c r="M1478" s="72">
        <v>3635.0000000000005</v>
      </c>
    </row>
    <row r="1479" spans="1:13" ht="15" thickTop="1" thickBot="1" x14ac:dyDescent="0.35">
      <c r="A1479" s="61">
        <v>7900</v>
      </c>
      <c r="B1479" s="62" t="s">
        <v>53</v>
      </c>
      <c r="C1479" s="63">
        <v>176439</v>
      </c>
      <c r="D1479" s="64" t="s">
        <v>1024</v>
      </c>
      <c r="E1479" s="51" t="str">
        <f>IF(VLOOKUP(A1479,'חישוב בזב'!$H$2:$K$188,4,FALSE)=FALSE,"No","Yes")</f>
        <v>Yes</v>
      </c>
      <c r="F1479" s="65" t="s">
        <v>2606</v>
      </c>
      <c r="G1479" s="66" t="s">
        <v>2607</v>
      </c>
      <c r="H1479" s="67">
        <v>79621</v>
      </c>
      <c r="I1479" s="68">
        <v>79521</v>
      </c>
      <c r="J1479" s="69">
        <v>3.3182200675701136E-2</v>
      </c>
      <c r="K1479" s="70">
        <v>2642</v>
      </c>
      <c r="L1479" s="71">
        <v>3.3182200675701136E-2</v>
      </c>
      <c r="M1479" s="72">
        <v>2642</v>
      </c>
    </row>
    <row r="1480" spans="1:13" ht="15" thickTop="1" thickBot="1" x14ac:dyDescent="0.35">
      <c r="A1480" s="61">
        <v>7900</v>
      </c>
      <c r="B1480" s="62" t="s">
        <v>53</v>
      </c>
      <c r="C1480" s="63">
        <v>176439</v>
      </c>
      <c r="D1480" s="64" t="s">
        <v>581</v>
      </c>
      <c r="E1480" s="51" t="str">
        <f>IF(VLOOKUP(A1480,'חישוב בזב'!$H$2:$K$188,4,FALSE)=FALSE,"No","Yes")</f>
        <v>Yes</v>
      </c>
      <c r="F1480" s="65" t="s">
        <v>2608</v>
      </c>
      <c r="G1480" s="66"/>
      <c r="H1480" s="67">
        <v>79621</v>
      </c>
      <c r="I1480" s="68">
        <v>79521</v>
      </c>
      <c r="J1480" s="69">
        <v>3.1750417603396086E-2</v>
      </c>
      <c r="K1480" s="70">
        <v>2528</v>
      </c>
      <c r="L1480" s="71">
        <v>3.1750417603396086E-2</v>
      </c>
      <c r="M1480" s="72">
        <v>2527.9999999999995</v>
      </c>
    </row>
    <row r="1481" spans="1:13" ht="15" thickTop="1" thickBot="1" x14ac:dyDescent="0.35">
      <c r="A1481" s="61">
        <v>7900</v>
      </c>
      <c r="B1481" s="62" t="s">
        <v>53</v>
      </c>
      <c r="C1481" s="63">
        <v>176439</v>
      </c>
      <c r="D1481" s="64" t="s">
        <v>544</v>
      </c>
      <c r="E1481" s="51" t="str">
        <f>IF(VLOOKUP(A1481,'חישוב בזב'!$H$2:$K$188,4,FALSE)=FALSE,"No","Yes")</f>
        <v>Yes</v>
      </c>
      <c r="F1481" s="65" t="s">
        <v>2609</v>
      </c>
      <c r="G1481" s="66"/>
      <c r="H1481" s="67">
        <v>79621</v>
      </c>
      <c r="I1481" s="68">
        <v>79521</v>
      </c>
      <c r="J1481" s="69">
        <v>3.0821014556461235E-2</v>
      </c>
      <c r="K1481" s="70">
        <v>2454</v>
      </c>
      <c r="L1481" s="71">
        <v>3.0821014556461235E-2</v>
      </c>
      <c r="M1481" s="72">
        <v>2454</v>
      </c>
    </row>
    <row r="1482" spans="1:13" ht="15" thickTop="1" thickBot="1" x14ac:dyDescent="0.35">
      <c r="A1482" s="61">
        <v>7900</v>
      </c>
      <c r="B1482" s="62" t="s">
        <v>53</v>
      </c>
      <c r="C1482" s="63">
        <v>176439</v>
      </c>
      <c r="D1482" s="64" t="s">
        <v>567</v>
      </c>
      <c r="E1482" s="51" t="str">
        <f>IF(VLOOKUP(A1482,'חישוב בזב'!$H$2:$K$188,4,FALSE)=FALSE,"No","Yes")</f>
        <v>Yes</v>
      </c>
      <c r="F1482" s="65" t="s">
        <v>2610</v>
      </c>
      <c r="G1482" s="66"/>
      <c r="H1482" s="67">
        <v>79621</v>
      </c>
      <c r="I1482" s="68">
        <v>79521</v>
      </c>
      <c r="J1482" s="69">
        <v>2.6701498348425667E-2</v>
      </c>
      <c r="K1482" s="70">
        <v>2126</v>
      </c>
      <c r="L1482" s="71">
        <v>2.6701498348425667E-2</v>
      </c>
      <c r="M1482" s="72">
        <v>2126</v>
      </c>
    </row>
    <row r="1483" spans="1:13" ht="15" thickTop="1" thickBot="1" x14ac:dyDescent="0.35">
      <c r="A1483" s="61">
        <v>7900</v>
      </c>
      <c r="B1483" s="62" t="s">
        <v>53</v>
      </c>
      <c r="C1483" s="63">
        <v>176439</v>
      </c>
      <c r="D1483" s="64" t="s">
        <v>2611</v>
      </c>
      <c r="E1483" s="51" t="str">
        <f>IF(VLOOKUP(A1483,'חישוב בזב'!$H$2:$K$188,4,FALSE)=FALSE,"No","Yes")</f>
        <v>Yes</v>
      </c>
      <c r="F1483" s="65" t="s">
        <v>2612</v>
      </c>
      <c r="G1483" s="66"/>
      <c r="H1483" s="67">
        <v>79621</v>
      </c>
      <c r="I1483" s="68">
        <v>79521</v>
      </c>
      <c r="J1483" s="69">
        <v>2.2594541641024354E-2</v>
      </c>
      <c r="K1483" s="70">
        <v>1799</v>
      </c>
      <c r="L1483" s="71">
        <v>2.2594541641024354E-2</v>
      </c>
      <c r="M1483" s="72">
        <v>1799.0000000000002</v>
      </c>
    </row>
    <row r="1484" spans="1:13" ht="15" thickTop="1" thickBot="1" x14ac:dyDescent="0.35">
      <c r="A1484" s="61">
        <v>7900</v>
      </c>
      <c r="B1484" s="62" t="s">
        <v>53</v>
      </c>
      <c r="C1484" s="63">
        <v>176439</v>
      </c>
      <c r="D1484" s="64" t="s">
        <v>695</v>
      </c>
      <c r="E1484" s="51" t="str">
        <f>IF(VLOOKUP(A1484,'חישוב בזב'!$H$2:$K$188,4,FALSE)=FALSE,"No","Yes")</f>
        <v>Yes</v>
      </c>
      <c r="F1484" s="65" t="s">
        <v>2491</v>
      </c>
      <c r="G1484" s="66"/>
      <c r="H1484" s="67">
        <v>79621</v>
      </c>
      <c r="I1484" s="68">
        <v>79521</v>
      </c>
      <c r="J1484" s="69">
        <v>2.2067042614385652E-2</v>
      </c>
      <c r="K1484" s="70">
        <v>1757</v>
      </c>
      <c r="L1484" s="71">
        <v>2.2067042614385652E-2</v>
      </c>
      <c r="M1484" s="72">
        <v>1757</v>
      </c>
    </row>
    <row r="1485" spans="1:13" ht="15" thickTop="1" thickBot="1" x14ac:dyDescent="0.35">
      <c r="A1485" s="61">
        <v>7900</v>
      </c>
      <c r="B1485" s="62" t="s">
        <v>53</v>
      </c>
      <c r="C1485" s="63">
        <v>176439</v>
      </c>
      <c r="D1485" s="64" t="s">
        <v>495</v>
      </c>
      <c r="E1485" s="51" t="str">
        <f>IF(VLOOKUP(A1485,'חישוב בזב'!$H$2:$K$188,4,FALSE)=FALSE,"No","Yes")</f>
        <v>Yes</v>
      </c>
      <c r="F1485" s="65" t="s">
        <v>1253</v>
      </c>
      <c r="G1485" s="66"/>
      <c r="H1485" s="67">
        <v>79621</v>
      </c>
      <c r="I1485" s="68">
        <v>79521</v>
      </c>
      <c r="J1485" s="69">
        <v>2.0371510028761256E-2</v>
      </c>
      <c r="K1485" s="70">
        <v>1622</v>
      </c>
      <c r="L1485" s="71">
        <v>2.0371510028761256E-2</v>
      </c>
      <c r="M1485" s="72">
        <v>1622</v>
      </c>
    </row>
    <row r="1486" spans="1:13" ht="15" thickTop="1" thickBot="1" x14ac:dyDescent="0.35">
      <c r="A1486" s="61">
        <v>7900</v>
      </c>
      <c r="B1486" s="62" t="s">
        <v>53</v>
      </c>
      <c r="C1486" s="63">
        <v>176439</v>
      </c>
      <c r="D1486" s="64" t="s">
        <v>1095</v>
      </c>
      <c r="E1486" s="51" t="str">
        <f>IF(VLOOKUP(A1486,'חישוב בזב'!$H$2:$K$188,4,FALSE)=FALSE,"No","Yes")</f>
        <v>Yes</v>
      </c>
      <c r="F1486" s="65" t="s">
        <v>2613</v>
      </c>
      <c r="G1486" s="66"/>
      <c r="H1486" s="67">
        <v>79621</v>
      </c>
      <c r="I1486" s="68">
        <v>79521</v>
      </c>
      <c r="J1486" s="69">
        <v>1.9931927506562339E-2</v>
      </c>
      <c r="K1486" s="70">
        <v>1587</v>
      </c>
      <c r="L1486" s="71">
        <v>1.9931927506562339E-2</v>
      </c>
      <c r="M1486" s="72">
        <v>1587</v>
      </c>
    </row>
    <row r="1487" spans="1:13" ht="15" thickTop="1" thickBot="1" x14ac:dyDescent="0.35">
      <c r="A1487" s="61">
        <v>7900</v>
      </c>
      <c r="B1487" s="62" t="s">
        <v>53</v>
      </c>
      <c r="C1487" s="63">
        <v>176439</v>
      </c>
      <c r="D1487" s="64" t="s">
        <v>518</v>
      </c>
      <c r="E1487" s="51" t="str">
        <f>IF(VLOOKUP(A1487,'חישוב בזב'!$H$2:$K$188,4,FALSE)=FALSE,"No","Yes")</f>
        <v>Yes</v>
      </c>
      <c r="F1487" s="65" t="s">
        <v>2614</v>
      </c>
      <c r="G1487" s="66"/>
      <c r="H1487" s="67">
        <v>79621</v>
      </c>
      <c r="I1487" s="68">
        <v>79521</v>
      </c>
      <c r="J1487" s="69">
        <v>1.9103000464701522E-2</v>
      </c>
      <c r="K1487" s="70">
        <v>1521</v>
      </c>
      <c r="L1487" s="71">
        <v>1.9103000464701522E-2</v>
      </c>
      <c r="M1487" s="72">
        <v>1521</v>
      </c>
    </row>
    <row r="1488" spans="1:13" ht="15" thickTop="1" thickBot="1" x14ac:dyDescent="0.35">
      <c r="A1488" s="61">
        <v>7900</v>
      </c>
      <c r="B1488" s="62" t="s">
        <v>53</v>
      </c>
      <c r="C1488" s="63">
        <v>176439</v>
      </c>
      <c r="D1488" s="64" t="s">
        <v>579</v>
      </c>
      <c r="E1488" s="51" t="str">
        <f>IF(VLOOKUP(A1488,'חישוב בזב'!$H$2:$K$188,4,FALSE)=FALSE,"No","Yes")</f>
        <v>Yes</v>
      </c>
      <c r="F1488" s="65" t="s">
        <v>2615</v>
      </c>
      <c r="G1488" s="66"/>
      <c r="H1488" s="67">
        <v>79621</v>
      </c>
      <c r="I1488" s="68">
        <v>79521</v>
      </c>
      <c r="J1488" s="69">
        <v>1.0499742530236998E-2</v>
      </c>
      <c r="K1488" s="70">
        <v>836</v>
      </c>
      <c r="L1488" s="71">
        <v>1.0499742530236998E-2</v>
      </c>
      <c r="M1488" s="72">
        <v>836</v>
      </c>
    </row>
    <row r="1489" spans="1:13" ht="15" thickTop="1" thickBot="1" x14ac:dyDescent="0.35">
      <c r="A1489" s="61">
        <v>7900</v>
      </c>
      <c r="B1489" s="62" t="s">
        <v>53</v>
      </c>
      <c r="C1489" s="63">
        <v>176439</v>
      </c>
      <c r="D1489" s="64" t="s">
        <v>2616</v>
      </c>
      <c r="E1489" s="51" t="str">
        <f>IF(VLOOKUP(A1489,'חישוב בזב'!$H$2:$K$188,4,FALSE)=FALSE,"No","Yes")</f>
        <v>Yes</v>
      </c>
      <c r="F1489" s="65" t="s">
        <v>2617</v>
      </c>
      <c r="G1489" s="66" t="s">
        <v>2618</v>
      </c>
      <c r="H1489" s="67">
        <v>79621</v>
      </c>
      <c r="I1489" s="68">
        <v>79521</v>
      </c>
      <c r="J1489" s="69">
        <v>8.2264729154368828E-3</v>
      </c>
      <c r="K1489" s="70">
        <v>655</v>
      </c>
      <c r="L1489" s="71">
        <v>8.2264729154368828E-3</v>
      </c>
      <c r="M1489" s="72">
        <v>655</v>
      </c>
    </row>
    <row r="1490" spans="1:13" ht="15" thickTop="1" thickBot="1" x14ac:dyDescent="0.35">
      <c r="A1490" s="61">
        <v>7900</v>
      </c>
      <c r="B1490" s="62" t="s">
        <v>53</v>
      </c>
      <c r="C1490" s="63">
        <v>176439</v>
      </c>
      <c r="D1490" s="64" t="s">
        <v>525</v>
      </c>
      <c r="E1490" s="51" t="str">
        <f>IF(VLOOKUP(A1490,'חישוב בזב'!$H$2:$K$188,4,FALSE)=FALSE,"No","Yes")</f>
        <v>Yes</v>
      </c>
      <c r="F1490" s="65" t="s">
        <v>2619</v>
      </c>
      <c r="G1490" s="66"/>
      <c r="H1490" s="67">
        <v>79621</v>
      </c>
      <c r="I1490" s="68">
        <v>79521</v>
      </c>
      <c r="J1490" s="69">
        <v>4.4209442232576836E-3</v>
      </c>
      <c r="K1490" s="70">
        <v>352</v>
      </c>
      <c r="L1490" s="71">
        <v>4.4209442232576836E-3</v>
      </c>
      <c r="M1490" s="72">
        <v>352</v>
      </c>
    </row>
    <row r="1491" spans="1:13" ht="15" thickTop="1" thickBot="1" x14ac:dyDescent="0.35">
      <c r="A1491" s="61">
        <v>8000</v>
      </c>
      <c r="B1491" s="62" t="s">
        <v>54</v>
      </c>
      <c r="C1491" s="63">
        <v>22507</v>
      </c>
      <c r="D1491" s="64" t="s">
        <v>581</v>
      </c>
      <c r="E1491" s="51" t="str">
        <f>IF(VLOOKUP(A1491,'חישוב בזב'!$H$2:$K$188,4,FALSE)=FALSE,"No","Yes")</f>
        <v>Yes</v>
      </c>
      <c r="F1491" s="65" t="s">
        <v>1091</v>
      </c>
      <c r="G1491" s="66" t="s">
        <v>2620</v>
      </c>
      <c r="H1491" s="67">
        <v>13930</v>
      </c>
      <c r="I1491" s="68">
        <v>13930</v>
      </c>
      <c r="J1491" s="69">
        <v>0.19088298636037329</v>
      </c>
      <c r="K1491" s="70">
        <v>2659</v>
      </c>
      <c r="L1491" s="71">
        <v>0.19088298636037329</v>
      </c>
      <c r="M1491" s="72">
        <v>2659</v>
      </c>
    </row>
    <row r="1492" spans="1:13" ht="15" thickTop="1" thickBot="1" x14ac:dyDescent="0.35">
      <c r="A1492" s="61">
        <v>8000</v>
      </c>
      <c r="B1492" s="62" t="s">
        <v>54</v>
      </c>
      <c r="C1492" s="63">
        <v>22507</v>
      </c>
      <c r="D1492" s="64" t="s">
        <v>546</v>
      </c>
      <c r="E1492" s="51" t="str">
        <f>IF(VLOOKUP(A1492,'חישוב בזב'!$H$2:$K$188,4,FALSE)=FALSE,"No","Yes")</f>
        <v>Yes</v>
      </c>
      <c r="F1492" s="65" t="s">
        <v>547</v>
      </c>
      <c r="G1492" s="66"/>
      <c r="H1492" s="67">
        <v>13930</v>
      </c>
      <c r="I1492" s="68">
        <v>13930</v>
      </c>
      <c r="J1492" s="69">
        <v>0.12483847810480976</v>
      </c>
      <c r="K1492" s="70">
        <v>1739</v>
      </c>
      <c r="L1492" s="71">
        <v>0.12483847810480976</v>
      </c>
      <c r="M1492" s="72">
        <v>1739</v>
      </c>
    </row>
    <row r="1493" spans="1:13" ht="15" thickTop="1" thickBot="1" x14ac:dyDescent="0.35">
      <c r="A1493" s="61">
        <v>8000</v>
      </c>
      <c r="B1493" s="62" t="s">
        <v>54</v>
      </c>
      <c r="C1493" s="63">
        <v>22507</v>
      </c>
      <c r="D1493" s="64" t="s">
        <v>2621</v>
      </c>
      <c r="E1493" s="51" t="str">
        <f>IF(VLOOKUP(A1493,'חישוב בזב'!$H$2:$K$188,4,FALSE)=FALSE,"No","Yes")</f>
        <v>Yes</v>
      </c>
      <c r="F1493" s="65" t="s">
        <v>2622</v>
      </c>
      <c r="G1493" s="66"/>
      <c r="H1493" s="67">
        <v>13930</v>
      </c>
      <c r="I1493" s="68">
        <v>13930</v>
      </c>
      <c r="J1493" s="69">
        <v>0.11241923905240488</v>
      </c>
      <c r="K1493" s="70">
        <v>1566</v>
      </c>
      <c r="L1493" s="71">
        <v>0.11241923905240488</v>
      </c>
      <c r="M1493" s="72">
        <v>1566</v>
      </c>
    </row>
    <row r="1494" spans="1:13" ht="15" thickTop="1" thickBot="1" x14ac:dyDescent="0.35">
      <c r="A1494" s="61">
        <v>8000</v>
      </c>
      <c r="B1494" s="62" t="s">
        <v>54</v>
      </c>
      <c r="C1494" s="63">
        <v>22507</v>
      </c>
      <c r="D1494" s="64" t="s">
        <v>611</v>
      </c>
      <c r="E1494" s="51" t="str">
        <f>IF(VLOOKUP(A1494,'חישוב בזב'!$H$2:$K$188,4,FALSE)=FALSE,"No","Yes")</f>
        <v>Yes</v>
      </c>
      <c r="F1494" s="65" t="s">
        <v>2623</v>
      </c>
      <c r="G1494" s="66"/>
      <c r="H1494" s="67">
        <v>13930</v>
      </c>
      <c r="I1494" s="68">
        <v>13930</v>
      </c>
      <c r="J1494" s="69">
        <v>0.11177315147164393</v>
      </c>
      <c r="K1494" s="70">
        <v>1557</v>
      </c>
      <c r="L1494" s="71">
        <v>0.11177315147164393</v>
      </c>
      <c r="M1494" s="72">
        <v>1557</v>
      </c>
    </row>
    <row r="1495" spans="1:13" ht="15" thickTop="1" thickBot="1" x14ac:dyDescent="0.35">
      <c r="A1495" s="61">
        <v>8000</v>
      </c>
      <c r="B1495" s="62" t="s">
        <v>54</v>
      </c>
      <c r="C1495" s="63">
        <v>22507</v>
      </c>
      <c r="D1495" s="64" t="s">
        <v>572</v>
      </c>
      <c r="E1495" s="51" t="str">
        <f>IF(VLOOKUP(A1495,'חישוב בזב'!$H$2:$K$188,4,FALSE)=FALSE,"No","Yes")</f>
        <v>Yes</v>
      </c>
      <c r="F1495" s="65" t="s">
        <v>950</v>
      </c>
      <c r="G1495" s="66" t="s">
        <v>2624</v>
      </c>
      <c r="H1495" s="67">
        <v>13930</v>
      </c>
      <c r="I1495" s="68">
        <v>13930</v>
      </c>
      <c r="J1495" s="69">
        <v>9.8564249820531233E-2</v>
      </c>
      <c r="K1495" s="70">
        <v>1373</v>
      </c>
      <c r="L1495" s="71">
        <v>9.8564249820531233E-2</v>
      </c>
      <c r="M1495" s="72">
        <v>1373</v>
      </c>
    </row>
    <row r="1496" spans="1:13" ht="15" thickTop="1" thickBot="1" x14ac:dyDescent="0.35">
      <c r="A1496" s="61">
        <v>8000</v>
      </c>
      <c r="B1496" s="62" t="s">
        <v>54</v>
      </c>
      <c r="C1496" s="63">
        <v>22507</v>
      </c>
      <c r="D1496" s="64" t="s">
        <v>548</v>
      </c>
      <c r="E1496" s="51" t="str">
        <f>IF(VLOOKUP(A1496,'חישוב בזב'!$H$2:$K$188,4,FALSE)=FALSE,"No","Yes")</f>
        <v>Yes</v>
      </c>
      <c r="F1496" s="65" t="s">
        <v>2625</v>
      </c>
      <c r="G1496" s="66"/>
      <c r="H1496" s="67">
        <v>13930</v>
      </c>
      <c r="I1496" s="68">
        <v>13930</v>
      </c>
      <c r="J1496" s="69">
        <v>9.2462311557788945E-2</v>
      </c>
      <c r="K1496" s="70">
        <v>1288</v>
      </c>
      <c r="L1496" s="71">
        <v>9.2462311557788945E-2</v>
      </c>
      <c r="M1496" s="72">
        <v>1288</v>
      </c>
    </row>
    <row r="1497" spans="1:13" ht="15" thickTop="1" thickBot="1" x14ac:dyDescent="0.35">
      <c r="A1497" s="61">
        <v>8000</v>
      </c>
      <c r="B1497" s="62" t="s">
        <v>54</v>
      </c>
      <c r="C1497" s="63">
        <v>22507</v>
      </c>
      <c r="D1497" s="64" t="s">
        <v>495</v>
      </c>
      <c r="E1497" s="51" t="str">
        <f>IF(VLOOKUP(A1497,'חישוב בזב'!$H$2:$K$188,4,FALSE)=FALSE,"No","Yes")</f>
        <v>Yes</v>
      </c>
      <c r="F1497" s="65" t="s">
        <v>2626</v>
      </c>
      <c r="G1497" s="66"/>
      <c r="H1497" s="67">
        <v>13930</v>
      </c>
      <c r="I1497" s="68">
        <v>13930</v>
      </c>
      <c r="J1497" s="69">
        <v>7.9612347451543428E-2</v>
      </c>
      <c r="K1497" s="70">
        <v>1109</v>
      </c>
      <c r="L1497" s="71">
        <v>7.9612347451543428E-2</v>
      </c>
      <c r="M1497" s="72">
        <v>1109</v>
      </c>
    </row>
    <row r="1498" spans="1:13" ht="15" thickTop="1" thickBot="1" x14ac:dyDescent="0.35">
      <c r="A1498" s="61">
        <v>8000</v>
      </c>
      <c r="B1498" s="62" t="s">
        <v>54</v>
      </c>
      <c r="C1498" s="63">
        <v>22507</v>
      </c>
      <c r="D1498" s="64" t="s">
        <v>684</v>
      </c>
      <c r="E1498" s="51" t="str">
        <f>IF(VLOOKUP(A1498,'חישוב בזב'!$H$2:$K$188,4,FALSE)=FALSE,"No","Yes")</f>
        <v>Yes</v>
      </c>
      <c r="F1498" s="65" t="s">
        <v>1551</v>
      </c>
      <c r="G1498" s="66"/>
      <c r="H1498" s="67">
        <v>13930</v>
      </c>
      <c r="I1498" s="68">
        <v>13930</v>
      </c>
      <c r="J1498" s="69">
        <v>7.0423546302943285E-2</v>
      </c>
      <c r="K1498" s="70">
        <v>981</v>
      </c>
      <c r="L1498" s="71">
        <v>7.0423546302943285E-2</v>
      </c>
      <c r="M1498" s="72">
        <v>981</v>
      </c>
    </row>
    <row r="1499" spans="1:13" ht="15" thickTop="1" thickBot="1" x14ac:dyDescent="0.35">
      <c r="A1499" s="61">
        <v>8000</v>
      </c>
      <c r="B1499" s="62" t="s">
        <v>54</v>
      </c>
      <c r="C1499" s="63">
        <v>22507</v>
      </c>
      <c r="D1499" s="64" t="s">
        <v>1440</v>
      </c>
      <c r="E1499" s="51" t="str">
        <f>IF(VLOOKUP(A1499,'חישוב בזב'!$H$2:$K$188,4,FALSE)=FALSE,"No","Yes")</f>
        <v>Yes</v>
      </c>
      <c r="F1499" s="65" t="s">
        <v>2627</v>
      </c>
      <c r="G1499" s="66" t="s">
        <v>2628</v>
      </c>
      <c r="H1499" s="67">
        <v>13930</v>
      </c>
      <c r="I1499" s="68">
        <v>13930</v>
      </c>
      <c r="J1499" s="69">
        <v>4.0129217516152192E-2</v>
      </c>
      <c r="K1499" s="70">
        <v>559</v>
      </c>
      <c r="L1499" s="71">
        <v>4.0129217516152192E-2</v>
      </c>
      <c r="M1499" s="72">
        <v>559</v>
      </c>
    </row>
    <row r="1500" spans="1:13" ht="15" thickTop="1" thickBot="1" x14ac:dyDescent="0.35">
      <c r="A1500" s="61">
        <v>8000</v>
      </c>
      <c r="B1500" s="62" t="s">
        <v>54</v>
      </c>
      <c r="C1500" s="63">
        <v>22507</v>
      </c>
      <c r="D1500" s="64" t="s">
        <v>746</v>
      </c>
      <c r="E1500" s="51" t="str">
        <f>IF(VLOOKUP(A1500,'חישוב בזב'!$H$2:$K$188,4,FALSE)=FALSE,"No","Yes")</f>
        <v>Yes</v>
      </c>
      <c r="F1500" s="65" t="s">
        <v>2629</v>
      </c>
      <c r="G1500" s="66"/>
      <c r="H1500" s="67">
        <v>13930</v>
      </c>
      <c r="I1500" s="68">
        <v>13930</v>
      </c>
      <c r="J1500" s="69">
        <v>2.9002153625269204E-2</v>
      </c>
      <c r="K1500" s="70">
        <v>404</v>
      </c>
      <c r="L1500" s="71">
        <v>2.9002153625269204E-2</v>
      </c>
      <c r="M1500" s="72">
        <v>404</v>
      </c>
    </row>
    <row r="1501" spans="1:13" ht="15" thickTop="1" thickBot="1" x14ac:dyDescent="0.35">
      <c r="A1501" s="61">
        <v>8000</v>
      </c>
      <c r="B1501" s="62" t="s">
        <v>54</v>
      </c>
      <c r="C1501" s="63">
        <v>22507</v>
      </c>
      <c r="D1501" s="64" t="s">
        <v>1891</v>
      </c>
      <c r="E1501" s="51" t="str">
        <f>IF(VLOOKUP(A1501,'חישוב בזב'!$H$2:$K$188,4,FALSE)=FALSE,"No","Yes")</f>
        <v>Yes</v>
      </c>
      <c r="F1501" s="65" t="s">
        <v>2630</v>
      </c>
      <c r="G1501" s="66" t="s">
        <v>2631</v>
      </c>
      <c r="H1501" s="67">
        <v>13930</v>
      </c>
      <c r="I1501" s="68">
        <v>13930</v>
      </c>
      <c r="J1501" s="69">
        <v>2.7063890882986361E-2</v>
      </c>
      <c r="K1501" s="70">
        <v>377</v>
      </c>
      <c r="L1501" s="71">
        <v>2.7063890882986361E-2</v>
      </c>
      <c r="M1501" s="72">
        <v>377</v>
      </c>
    </row>
    <row r="1502" spans="1:13" ht="15" thickTop="1" thickBot="1" x14ac:dyDescent="0.35">
      <c r="A1502" s="61">
        <v>8000</v>
      </c>
      <c r="B1502" s="62" t="s">
        <v>54</v>
      </c>
      <c r="C1502" s="63">
        <v>22507</v>
      </c>
      <c r="D1502" s="64" t="s">
        <v>636</v>
      </c>
      <c r="E1502" s="51" t="str">
        <f>IF(VLOOKUP(A1502,'חישוב בזב'!$H$2:$K$188,4,FALSE)=FALSE,"No","Yes")</f>
        <v>Yes</v>
      </c>
      <c r="F1502" s="65" t="s">
        <v>2632</v>
      </c>
      <c r="G1502" s="66"/>
      <c r="H1502" s="67">
        <v>13930</v>
      </c>
      <c r="I1502" s="68">
        <v>13930</v>
      </c>
      <c r="J1502" s="69">
        <v>2.2828427853553483E-2</v>
      </c>
      <c r="K1502" s="70">
        <v>318</v>
      </c>
      <c r="L1502" s="71">
        <v>2.2828427853553483E-2</v>
      </c>
      <c r="M1502" s="72">
        <v>318</v>
      </c>
    </row>
    <row r="1503" spans="1:13" ht="15" hidden="1" thickTop="1" thickBot="1" x14ac:dyDescent="0.35">
      <c r="A1503" s="61">
        <v>195</v>
      </c>
      <c r="B1503" s="62" t="s">
        <v>2633</v>
      </c>
      <c r="C1503" s="63">
        <v>12576</v>
      </c>
      <c r="D1503" s="64" t="s">
        <v>2368</v>
      </c>
      <c r="E1503" s="51" t="str">
        <f>IF(VLOOKUP(A1503,'חישוב בזב'!$H$2:$K$188,4,FALSE)=FALSE,"No","Yes")</f>
        <v>No</v>
      </c>
      <c r="F1503" s="65" t="s">
        <v>1861</v>
      </c>
      <c r="G1503" s="66" t="s">
        <v>2634</v>
      </c>
      <c r="H1503" s="67">
        <v>7535</v>
      </c>
      <c r="I1503" s="68">
        <v>7535</v>
      </c>
      <c r="J1503" s="69">
        <v>0.30630391506303917</v>
      </c>
      <c r="K1503" s="70">
        <v>2308</v>
      </c>
      <c r="L1503" s="71">
        <v>0.30630391506303917</v>
      </c>
      <c r="M1503" s="72">
        <v>2308</v>
      </c>
    </row>
    <row r="1504" spans="1:13" ht="15" hidden="1" thickTop="1" thickBot="1" x14ac:dyDescent="0.35">
      <c r="A1504" s="61">
        <v>195</v>
      </c>
      <c r="B1504" s="62" t="s">
        <v>2633</v>
      </c>
      <c r="C1504" s="63">
        <v>12576</v>
      </c>
      <c r="D1504" s="64" t="s">
        <v>1809</v>
      </c>
      <c r="E1504" s="51" t="str">
        <f>IF(VLOOKUP(A1504,'חישוב בזב'!$H$2:$K$188,4,FALSE)=FALSE,"No","Yes")</f>
        <v>No</v>
      </c>
      <c r="F1504" s="65" t="s">
        <v>2635</v>
      </c>
      <c r="G1504" s="66" t="s">
        <v>2636</v>
      </c>
      <c r="H1504" s="67">
        <v>7535</v>
      </c>
      <c r="I1504" s="68">
        <v>7535</v>
      </c>
      <c r="J1504" s="69">
        <v>0.17504976775049769</v>
      </c>
      <c r="K1504" s="70">
        <v>1319</v>
      </c>
      <c r="L1504" s="71">
        <v>0.17504976775049769</v>
      </c>
      <c r="M1504" s="72">
        <v>1319</v>
      </c>
    </row>
    <row r="1505" spans="1:13" ht="15" hidden="1" thickTop="1" thickBot="1" x14ac:dyDescent="0.35">
      <c r="A1505" s="61">
        <v>195</v>
      </c>
      <c r="B1505" s="62" t="s">
        <v>2633</v>
      </c>
      <c r="C1505" s="63">
        <v>12576</v>
      </c>
      <c r="D1505" s="64" t="s">
        <v>508</v>
      </c>
      <c r="E1505" s="51" t="str">
        <f>IF(VLOOKUP(A1505,'חישוב בזב'!$H$2:$K$188,4,FALSE)=FALSE,"No","Yes")</f>
        <v>No</v>
      </c>
      <c r="F1505" s="65" t="s">
        <v>2637</v>
      </c>
      <c r="G1505" s="66"/>
      <c r="H1505" s="67">
        <v>7535</v>
      </c>
      <c r="I1505" s="68">
        <v>7535</v>
      </c>
      <c r="J1505" s="69">
        <v>0.16138022561380225</v>
      </c>
      <c r="K1505" s="70">
        <v>1216</v>
      </c>
      <c r="L1505" s="71">
        <v>0.16138022561380225</v>
      </c>
      <c r="M1505" s="72">
        <v>1216</v>
      </c>
    </row>
    <row r="1506" spans="1:13" ht="15" hidden="1" thickTop="1" thickBot="1" x14ac:dyDescent="0.35">
      <c r="A1506" s="61">
        <v>195</v>
      </c>
      <c r="B1506" s="62" t="s">
        <v>2633</v>
      </c>
      <c r="C1506" s="63">
        <v>12576</v>
      </c>
      <c r="D1506" s="64" t="s">
        <v>546</v>
      </c>
      <c r="E1506" s="51" t="str">
        <f>IF(VLOOKUP(A1506,'חישוב בזב'!$H$2:$K$188,4,FALSE)=FALSE,"No","Yes")</f>
        <v>No</v>
      </c>
      <c r="F1506" s="65" t="s">
        <v>547</v>
      </c>
      <c r="G1506" s="66"/>
      <c r="H1506" s="67">
        <v>7535</v>
      </c>
      <c r="I1506" s="68">
        <v>7535</v>
      </c>
      <c r="J1506" s="69">
        <v>0.12846715328467154</v>
      </c>
      <c r="K1506" s="70">
        <v>968</v>
      </c>
      <c r="L1506" s="71">
        <v>0.12846715328467154</v>
      </c>
      <c r="M1506" s="72">
        <v>968</v>
      </c>
    </row>
    <row r="1507" spans="1:13" ht="15" hidden="1" thickTop="1" thickBot="1" x14ac:dyDescent="0.35">
      <c r="A1507" s="61">
        <v>195</v>
      </c>
      <c r="B1507" s="62" t="s">
        <v>2633</v>
      </c>
      <c r="C1507" s="63">
        <v>12576</v>
      </c>
      <c r="D1507" s="64" t="s">
        <v>611</v>
      </c>
      <c r="E1507" s="51" t="str">
        <f>IF(VLOOKUP(A1507,'חישוב בזב'!$H$2:$K$188,4,FALSE)=FALSE,"No","Yes")</f>
        <v>No</v>
      </c>
      <c r="F1507" s="65" t="s">
        <v>2638</v>
      </c>
      <c r="G1507" s="66" t="s">
        <v>2639</v>
      </c>
      <c r="H1507" s="67">
        <v>7535</v>
      </c>
      <c r="I1507" s="68">
        <v>7535</v>
      </c>
      <c r="J1507" s="69">
        <v>0.10710019907100199</v>
      </c>
      <c r="K1507" s="70">
        <v>807</v>
      </c>
      <c r="L1507" s="71">
        <v>0.10710019907100199</v>
      </c>
      <c r="M1507" s="72">
        <v>807</v>
      </c>
    </row>
    <row r="1508" spans="1:13" ht="15" hidden="1" thickTop="1" thickBot="1" x14ac:dyDescent="0.35">
      <c r="A1508" s="61">
        <v>195</v>
      </c>
      <c r="B1508" s="62" t="s">
        <v>2633</v>
      </c>
      <c r="C1508" s="63">
        <v>12576</v>
      </c>
      <c r="D1508" s="64" t="s">
        <v>2162</v>
      </c>
      <c r="E1508" s="51" t="str">
        <f>IF(VLOOKUP(A1508,'חישוב בזב'!$H$2:$K$188,4,FALSE)=FALSE,"No","Yes")</f>
        <v>No</v>
      </c>
      <c r="F1508" s="65" t="s">
        <v>2640</v>
      </c>
      <c r="G1508" s="66"/>
      <c r="H1508" s="67">
        <v>7535</v>
      </c>
      <c r="I1508" s="68">
        <v>7535</v>
      </c>
      <c r="J1508" s="69">
        <v>6.7684140676841406E-2</v>
      </c>
      <c r="K1508" s="70">
        <v>510</v>
      </c>
      <c r="L1508" s="71">
        <v>6.7684140676841406E-2</v>
      </c>
      <c r="M1508" s="72">
        <v>510</v>
      </c>
    </row>
    <row r="1509" spans="1:13" ht="15" hidden="1" thickTop="1" thickBot="1" x14ac:dyDescent="0.35">
      <c r="A1509" s="61">
        <v>195</v>
      </c>
      <c r="B1509" s="62" t="s">
        <v>2633</v>
      </c>
      <c r="C1509" s="63">
        <v>12576</v>
      </c>
      <c r="D1509" s="64" t="s">
        <v>877</v>
      </c>
      <c r="E1509" s="51" t="str">
        <f>IF(VLOOKUP(A1509,'חישוב בזב'!$H$2:$K$188,4,FALSE)=FALSE,"No","Yes")</f>
        <v>No</v>
      </c>
      <c r="F1509" s="65" t="s">
        <v>2641</v>
      </c>
      <c r="G1509" s="66" t="s">
        <v>2642</v>
      </c>
      <c r="H1509" s="67">
        <v>7535</v>
      </c>
      <c r="I1509" s="68">
        <v>7535</v>
      </c>
      <c r="J1509" s="69">
        <v>5.4014598540145987E-2</v>
      </c>
      <c r="K1509" s="70">
        <v>407</v>
      </c>
      <c r="L1509" s="71">
        <v>5.4014598540145987E-2</v>
      </c>
      <c r="M1509" s="72">
        <v>407</v>
      </c>
    </row>
    <row r="1510" spans="1:13" ht="15" thickTop="1" thickBot="1" x14ac:dyDescent="0.35">
      <c r="A1510" s="61">
        <v>638</v>
      </c>
      <c r="B1510" s="62" t="s">
        <v>55</v>
      </c>
      <c r="C1510" s="63">
        <v>12268</v>
      </c>
      <c r="D1510" s="64" t="s">
        <v>1373</v>
      </c>
      <c r="E1510" s="51" t="str">
        <f>IF(VLOOKUP(A1510,'חישוב בזב'!$H$2:$K$188,4,FALSE)=FALSE,"No","Yes")</f>
        <v>Yes</v>
      </c>
      <c r="F1510" s="65" t="s">
        <v>2643</v>
      </c>
      <c r="G1510" s="66"/>
      <c r="H1510" s="67">
        <v>9795</v>
      </c>
      <c r="I1510" s="68">
        <v>9795</v>
      </c>
      <c r="J1510" s="69">
        <v>0.10709545686574783</v>
      </c>
      <c r="K1510" s="70">
        <v>1049</v>
      </c>
      <c r="L1510" s="71">
        <v>0.10709545686574783</v>
      </c>
      <c r="M1510" s="72">
        <v>1049</v>
      </c>
    </row>
    <row r="1511" spans="1:13" ht="15" thickTop="1" thickBot="1" x14ac:dyDescent="0.35">
      <c r="A1511" s="61">
        <v>638</v>
      </c>
      <c r="B1511" s="62" t="s">
        <v>55</v>
      </c>
      <c r="C1511" s="63">
        <v>12268</v>
      </c>
      <c r="D1511" s="64" t="s">
        <v>516</v>
      </c>
      <c r="E1511" s="51" t="str">
        <f>IF(VLOOKUP(A1511,'חישוב בזב'!$H$2:$K$188,4,FALSE)=FALSE,"No","Yes")</f>
        <v>Yes</v>
      </c>
      <c r="F1511" s="65" t="s">
        <v>1275</v>
      </c>
      <c r="G1511" s="66"/>
      <c r="H1511" s="67">
        <v>9795</v>
      </c>
      <c r="I1511" s="68">
        <v>9795</v>
      </c>
      <c r="J1511" s="69">
        <v>9.229198570699336E-2</v>
      </c>
      <c r="K1511" s="70">
        <v>904</v>
      </c>
      <c r="L1511" s="71">
        <v>9.229198570699336E-2</v>
      </c>
      <c r="M1511" s="72">
        <v>904</v>
      </c>
    </row>
    <row r="1512" spans="1:13" ht="15" thickTop="1" thickBot="1" x14ac:dyDescent="0.35">
      <c r="A1512" s="61">
        <v>638</v>
      </c>
      <c r="B1512" s="62" t="s">
        <v>55</v>
      </c>
      <c r="C1512" s="63">
        <v>12268</v>
      </c>
      <c r="D1512" s="64" t="s">
        <v>1290</v>
      </c>
      <c r="E1512" s="51" t="str">
        <f>IF(VLOOKUP(A1512,'חישוב בזב'!$H$2:$K$188,4,FALSE)=FALSE,"No","Yes")</f>
        <v>Yes</v>
      </c>
      <c r="F1512" s="65" t="s">
        <v>2644</v>
      </c>
      <c r="G1512" s="66" t="s">
        <v>2645</v>
      </c>
      <c r="H1512" s="67">
        <v>9795</v>
      </c>
      <c r="I1512" s="68">
        <v>9795</v>
      </c>
      <c r="J1512" s="69">
        <v>8.7493619193466057E-2</v>
      </c>
      <c r="K1512" s="70">
        <v>857</v>
      </c>
      <c r="L1512" s="71">
        <v>8.7493619193466057E-2</v>
      </c>
      <c r="M1512" s="72">
        <v>857</v>
      </c>
    </row>
    <row r="1513" spans="1:13" ht="15" thickTop="1" thickBot="1" x14ac:dyDescent="0.35">
      <c r="A1513" s="61">
        <v>638</v>
      </c>
      <c r="B1513" s="62" t="s">
        <v>55</v>
      </c>
      <c r="C1513" s="63">
        <v>12268</v>
      </c>
      <c r="D1513" s="64" t="s">
        <v>1066</v>
      </c>
      <c r="E1513" s="51" t="str">
        <f>IF(VLOOKUP(A1513,'חישוב בזב'!$H$2:$K$188,4,FALSE)=FALSE,"No","Yes")</f>
        <v>Yes</v>
      </c>
      <c r="F1513" s="65" t="s">
        <v>2646</v>
      </c>
      <c r="G1513" s="66" t="s">
        <v>2647</v>
      </c>
      <c r="H1513" s="67">
        <v>9795</v>
      </c>
      <c r="I1513" s="68">
        <v>9795</v>
      </c>
      <c r="J1513" s="69">
        <v>8.6472690148034714E-2</v>
      </c>
      <c r="K1513" s="70">
        <v>847</v>
      </c>
      <c r="L1513" s="71">
        <v>8.6472690148034714E-2</v>
      </c>
      <c r="M1513" s="72">
        <v>847</v>
      </c>
    </row>
    <row r="1514" spans="1:13" ht="15" thickTop="1" thickBot="1" x14ac:dyDescent="0.35">
      <c r="A1514" s="61">
        <v>638</v>
      </c>
      <c r="B1514" s="62" t="s">
        <v>55</v>
      </c>
      <c r="C1514" s="63">
        <v>12268</v>
      </c>
      <c r="D1514" s="64" t="s">
        <v>857</v>
      </c>
      <c r="E1514" s="51" t="str">
        <f>IF(VLOOKUP(A1514,'חישוב בזב'!$H$2:$K$188,4,FALSE)=FALSE,"No","Yes")</f>
        <v>Yes</v>
      </c>
      <c r="F1514" s="65" t="s">
        <v>1112</v>
      </c>
      <c r="G1514" s="66"/>
      <c r="H1514" s="67">
        <v>9795</v>
      </c>
      <c r="I1514" s="68">
        <v>9795</v>
      </c>
      <c r="J1514" s="69">
        <v>8.0653394589076055E-2</v>
      </c>
      <c r="K1514" s="70">
        <v>790</v>
      </c>
      <c r="L1514" s="71">
        <v>8.0653394589076055E-2</v>
      </c>
      <c r="M1514" s="72">
        <v>790</v>
      </c>
    </row>
    <row r="1515" spans="1:13" ht="15" thickTop="1" thickBot="1" x14ac:dyDescent="0.35">
      <c r="A1515" s="61">
        <v>638</v>
      </c>
      <c r="B1515" s="62" t="s">
        <v>55</v>
      </c>
      <c r="C1515" s="63">
        <v>12268</v>
      </c>
      <c r="D1515" s="64" t="s">
        <v>579</v>
      </c>
      <c r="E1515" s="51" t="str">
        <f>IF(VLOOKUP(A1515,'חישוב בזב'!$H$2:$K$188,4,FALSE)=FALSE,"No","Yes")</f>
        <v>Yes</v>
      </c>
      <c r="F1515" s="65" t="s">
        <v>2648</v>
      </c>
      <c r="G1515" s="66"/>
      <c r="H1515" s="67">
        <v>9795</v>
      </c>
      <c r="I1515" s="68">
        <v>9795</v>
      </c>
      <c r="J1515" s="69">
        <v>8.0245022970903523E-2</v>
      </c>
      <c r="K1515" s="70">
        <v>786</v>
      </c>
      <c r="L1515" s="71">
        <v>8.0245022970903523E-2</v>
      </c>
      <c r="M1515" s="72">
        <v>786</v>
      </c>
    </row>
    <row r="1516" spans="1:13" ht="15" thickTop="1" thickBot="1" x14ac:dyDescent="0.35">
      <c r="A1516" s="61">
        <v>638</v>
      </c>
      <c r="B1516" s="62" t="s">
        <v>55</v>
      </c>
      <c r="C1516" s="63">
        <v>12268</v>
      </c>
      <c r="D1516" s="64" t="s">
        <v>2649</v>
      </c>
      <c r="E1516" s="51" t="str">
        <f>IF(VLOOKUP(A1516,'חישוב בזב'!$H$2:$K$188,4,FALSE)=FALSE,"No","Yes")</f>
        <v>Yes</v>
      </c>
      <c r="F1516" s="65" t="s">
        <v>1402</v>
      </c>
      <c r="G1516" s="66" t="s">
        <v>2650</v>
      </c>
      <c r="H1516" s="67">
        <v>9795</v>
      </c>
      <c r="I1516" s="68">
        <v>9795</v>
      </c>
      <c r="J1516" s="69">
        <v>7.9734558448187845E-2</v>
      </c>
      <c r="K1516" s="70">
        <v>781</v>
      </c>
      <c r="L1516" s="71">
        <v>7.9734558448187845E-2</v>
      </c>
      <c r="M1516" s="72">
        <v>780.99999999999989</v>
      </c>
    </row>
    <row r="1517" spans="1:13" ht="15" thickTop="1" thickBot="1" x14ac:dyDescent="0.35">
      <c r="A1517" s="61">
        <v>638</v>
      </c>
      <c r="B1517" s="62" t="s">
        <v>55</v>
      </c>
      <c r="C1517" s="63">
        <v>12268</v>
      </c>
      <c r="D1517" s="64" t="s">
        <v>2651</v>
      </c>
      <c r="E1517" s="51" t="str">
        <f>IF(VLOOKUP(A1517,'חישוב בזב'!$H$2:$K$188,4,FALSE)=FALSE,"No","Yes")</f>
        <v>Yes</v>
      </c>
      <c r="F1517" s="65" t="s">
        <v>2652</v>
      </c>
      <c r="G1517" s="66" t="s">
        <v>2653</v>
      </c>
      <c r="H1517" s="67">
        <v>9795</v>
      </c>
      <c r="I1517" s="68">
        <v>9795</v>
      </c>
      <c r="J1517" s="69">
        <v>6.7993874425727407E-2</v>
      </c>
      <c r="K1517" s="70">
        <v>666</v>
      </c>
      <c r="L1517" s="71">
        <v>6.7993874425727407E-2</v>
      </c>
      <c r="M1517" s="72">
        <v>666</v>
      </c>
    </row>
    <row r="1518" spans="1:13" ht="15" thickTop="1" thickBot="1" x14ac:dyDescent="0.35">
      <c r="A1518" s="61">
        <v>638</v>
      </c>
      <c r="B1518" s="62" t="s">
        <v>55</v>
      </c>
      <c r="C1518" s="63">
        <v>12268</v>
      </c>
      <c r="D1518" s="64" t="s">
        <v>514</v>
      </c>
      <c r="E1518" s="51" t="str">
        <f>IF(VLOOKUP(A1518,'חישוב בזב'!$H$2:$K$188,4,FALSE)=FALSE,"No","Yes")</f>
        <v>Yes</v>
      </c>
      <c r="F1518" s="65" t="s">
        <v>2654</v>
      </c>
      <c r="G1518" s="66"/>
      <c r="H1518" s="67">
        <v>9795</v>
      </c>
      <c r="I1518" s="68">
        <v>9795</v>
      </c>
      <c r="J1518" s="69">
        <v>6.2889229198570692E-2</v>
      </c>
      <c r="K1518" s="70">
        <v>616</v>
      </c>
      <c r="L1518" s="71">
        <v>6.2889229198570692E-2</v>
      </c>
      <c r="M1518" s="72">
        <v>615.99999999999989</v>
      </c>
    </row>
    <row r="1519" spans="1:13" ht="15" thickTop="1" thickBot="1" x14ac:dyDescent="0.35">
      <c r="A1519" s="61">
        <v>638</v>
      </c>
      <c r="B1519" s="62" t="s">
        <v>55</v>
      </c>
      <c r="C1519" s="63">
        <v>12268</v>
      </c>
      <c r="D1519" s="64" t="s">
        <v>1277</v>
      </c>
      <c r="E1519" s="51" t="str">
        <f>IF(VLOOKUP(A1519,'חישוב בזב'!$H$2:$K$188,4,FALSE)=FALSE,"No","Yes")</f>
        <v>Yes</v>
      </c>
      <c r="F1519" s="65" t="s">
        <v>1830</v>
      </c>
      <c r="G1519" s="66" t="s">
        <v>2655</v>
      </c>
      <c r="H1519" s="67">
        <v>9795</v>
      </c>
      <c r="I1519" s="68">
        <v>9795</v>
      </c>
      <c r="J1519" s="69">
        <v>5.7988769780500257E-2</v>
      </c>
      <c r="K1519" s="70">
        <v>568</v>
      </c>
      <c r="L1519" s="71">
        <v>5.7988769780500257E-2</v>
      </c>
      <c r="M1519" s="72">
        <v>568</v>
      </c>
    </row>
    <row r="1520" spans="1:13" ht="15" thickTop="1" thickBot="1" x14ac:dyDescent="0.35">
      <c r="A1520" s="61">
        <v>638</v>
      </c>
      <c r="B1520" s="62" t="s">
        <v>55</v>
      </c>
      <c r="C1520" s="63">
        <v>12268</v>
      </c>
      <c r="D1520" s="64" t="s">
        <v>2656</v>
      </c>
      <c r="E1520" s="51" t="str">
        <f>IF(VLOOKUP(A1520,'חישוב בזב'!$H$2:$K$188,4,FALSE)=FALSE,"No","Yes")</f>
        <v>Yes</v>
      </c>
      <c r="F1520" s="65" t="s">
        <v>507</v>
      </c>
      <c r="G1520" s="66" t="s">
        <v>2657</v>
      </c>
      <c r="H1520" s="67">
        <v>9795</v>
      </c>
      <c r="I1520" s="68">
        <v>9795</v>
      </c>
      <c r="J1520" s="69">
        <v>5.3190403266972948E-2</v>
      </c>
      <c r="K1520" s="70">
        <v>521</v>
      </c>
      <c r="L1520" s="71">
        <v>5.3190403266972948E-2</v>
      </c>
      <c r="M1520" s="72">
        <v>521</v>
      </c>
    </row>
    <row r="1521" spans="1:13" ht="15" thickTop="1" thickBot="1" x14ac:dyDescent="0.35">
      <c r="A1521" s="61">
        <v>638</v>
      </c>
      <c r="B1521" s="62" t="s">
        <v>55</v>
      </c>
      <c r="C1521" s="63">
        <v>12268</v>
      </c>
      <c r="D1521" s="64" t="s">
        <v>503</v>
      </c>
      <c r="E1521" s="51" t="str">
        <f>IF(VLOOKUP(A1521,'חישוב בזב'!$H$2:$K$188,4,FALSE)=FALSE,"No","Yes")</f>
        <v>Yes</v>
      </c>
      <c r="F1521" s="65" t="s">
        <v>874</v>
      </c>
      <c r="G1521" s="66"/>
      <c r="H1521" s="67">
        <v>9795</v>
      </c>
      <c r="I1521" s="68">
        <v>9795</v>
      </c>
      <c r="J1521" s="69">
        <v>5.0229709035222052E-2</v>
      </c>
      <c r="K1521" s="70">
        <v>492</v>
      </c>
      <c r="L1521" s="71">
        <v>5.0229709035222052E-2</v>
      </c>
      <c r="M1521" s="72">
        <v>492</v>
      </c>
    </row>
    <row r="1522" spans="1:13" ht="15" thickTop="1" thickBot="1" x14ac:dyDescent="0.35">
      <c r="A1522" s="61">
        <v>638</v>
      </c>
      <c r="B1522" s="62" t="s">
        <v>55</v>
      </c>
      <c r="C1522" s="63">
        <v>12268</v>
      </c>
      <c r="D1522" s="64" t="s">
        <v>1032</v>
      </c>
      <c r="E1522" s="51" t="str">
        <f>IF(VLOOKUP(A1522,'חישוב בזב'!$H$2:$K$188,4,FALSE)=FALSE,"No","Yes")</f>
        <v>Yes</v>
      </c>
      <c r="F1522" s="65" t="s">
        <v>2658</v>
      </c>
      <c r="G1522" s="66"/>
      <c r="H1522" s="67">
        <v>9795</v>
      </c>
      <c r="I1522" s="68">
        <v>9795</v>
      </c>
      <c r="J1522" s="69">
        <v>4.7779479326186827E-2</v>
      </c>
      <c r="K1522" s="70">
        <v>468</v>
      </c>
      <c r="L1522" s="71">
        <v>4.7779479326186827E-2</v>
      </c>
      <c r="M1522" s="72">
        <v>468</v>
      </c>
    </row>
    <row r="1523" spans="1:13" ht="15" thickTop="1" thickBot="1" x14ac:dyDescent="0.35">
      <c r="A1523" s="61">
        <v>638</v>
      </c>
      <c r="B1523" s="62" t="s">
        <v>55</v>
      </c>
      <c r="C1523" s="63">
        <v>12268</v>
      </c>
      <c r="D1523" s="64" t="s">
        <v>1199</v>
      </c>
      <c r="E1523" s="51" t="str">
        <f>IF(VLOOKUP(A1523,'חישוב בזב'!$H$2:$K$188,4,FALSE)=FALSE,"No","Yes")</f>
        <v>Yes</v>
      </c>
      <c r="F1523" s="65" t="s">
        <v>1120</v>
      </c>
      <c r="G1523" s="66"/>
      <c r="H1523" s="67">
        <v>9795</v>
      </c>
      <c r="I1523" s="68">
        <v>9795</v>
      </c>
      <c r="J1523" s="69">
        <v>4.2674834099030119E-2</v>
      </c>
      <c r="K1523" s="70">
        <v>418</v>
      </c>
      <c r="L1523" s="71">
        <v>4.2674834099030119E-2</v>
      </c>
      <c r="M1523" s="72">
        <v>418</v>
      </c>
    </row>
    <row r="1524" spans="1:13" ht="15" thickTop="1" thickBot="1" x14ac:dyDescent="0.35">
      <c r="A1524" s="61">
        <v>638</v>
      </c>
      <c r="B1524" s="62" t="s">
        <v>55</v>
      </c>
      <c r="C1524" s="63">
        <v>12268</v>
      </c>
      <c r="D1524" s="64" t="s">
        <v>562</v>
      </c>
      <c r="E1524" s="51" t="str">
        <f>IF(VLOOKUP(A1524,'חישוב בזב'!$H$2:$K$188,4,FALSE)=FALSE,"No","Yes")</f>
        <v>Yes</v>
      </c>
      <c r="F1524" s="65" t="s">
        <v>2659</v>
      </c>
      <c r="G1524" s="66" t="s">
        <v>2660</v>
      </c>
      <c r="H1524" s="67">
        <v>9795</v>
      </c>
      <c r="I1524" s="68">
        <v>9795</v>
      </c>
      <c r="J1524" s="69">
        <v>2.8586013272077593E-3</v>
      </c>
      <c r="K1524" s="70">
        <v>28</v>
      </c>
      <c r="L1524" s="71">
        <v>2.8586013272077593E-3</v>
      </c>
      <c r="M1524" s="72">
        <v>28.000000000000004</v>
      </c>
    </row>
    <row r="1525" spans="1:13" ht="15" thickTop="1" thickBot="1" x14ac:dyDescent="0.35">
      <c r="A1525" s="61">
        <v>638</v>
      </c>
      <c r="B1525" s="62" t="s">
        <v>55</v>
      </c>
      <c r="C1525" s="63">
        <v>12268</v>
      </c>
      <c r="D1525" s="64" t="s">
        <v>1961</v>
      </c>
      <c r="E1525" s="51" t="str">
        <f>IF(VLOOKUP(A1525,'חישוב בזב'!$H$2:$K$188,4,FALSE)=FALSE,"No","Yes")</f>
        <v>Yes</v>
      </c>
      <c r="F1525" s="65" t="s">
        <v>2661</v>
      </c>
      <c r="G1525" s="66" t="s">
        <v>2662</v>
      </c>
      <c r="H1525" s="67">
        <v>9795</v>
      </c>
      <c r="I1525" s="68">
        <v>9795</v>
      </c>
      <c r="J1525" s="69">
        <v>4.0837161817253701E-4</v>
      </c>
      <c r="K1525" s="70">
        <v>4</v>
      </c>
      <c r="L1525" s="71">
        <v>4.0837161817253701E-4</v>
      </c>
      <c r="M1525" s="72">
        <v>4</v>
      </c>
    </row>
    <row r="1526" spans="1:13" ht="15" hidden="1" thickTop="1" thickBot="1" x14ac:dyDescent="0.35">
      <c r="A1526" s="61">
        <v>4100</v>
      </c>
      <c r="B1526" s="62" t="s">
        <v>2663</v>
      </c>
      <c r="C1526" s="63">
        <v>5831</v>
      </c>
      <c r="D1526" s="64" t="s">
        <v>581</v>
      </c>
      <c r="E1526" s="51" t="str">
        <f>IF(VLOOKUP(A1526,'חישוב בזב'!$H$2:$K$188,4,FALSE)=FALSE,"No","Yes")</f>
        <v>No</v>
      </c>
      <c r="F1526" s="65" t="s">
        <v>2664</v>
      </c>
      <c r="G1526" s="66" t="s">
        <v>2665</v>
      </c>
      <c r="H1526" s="67">
        <v>3139</v>
      </c>
      <c r="I1526" s="68">
        <v>3139</v>
      </c>
      <c r="J1526" s="69">
        <v>0.3806944886906658</v>
      </c>
      <c r="K1526" s="70">
        <v>1195</v>
      </c>
      <c r="L1526" s="71">
        <v>0.3806944886906658</v>
      </c>
      <c r="M1526" s="72">
        <v>1195</v>
      </c>
    </row>
    <row r="1527" spans="1:13" ht="15" hidden="1" thickTop="1" thickBot="1" x14ac:dyDescent="0.35">
      <c r="A1527" s="61">
        <v>4100</v>
      </c>
      <c r="B1527" s="62" t="s">
        <v>2663</v>
      </c>
      <c r="C1527" s="63">
        <v>5831</v>
      </c>
      <c r="D1527" s="64" t="s">
        <v>636</v>
      </c>
      <c r="E1527" s="51" t="str">
        <f>IF(VLOOKUP(A1527,'חישוב בזב'!$H$2:$K$188,4,FALSE)=FALSE,"No","Yes")</f>
        <v>No</v>
      </c>
      <c r="F1527" s="65" t="s">
        <v>2666</v>
      </c>
      <c r="G1527" s="66" t="s">
        <v>2667</v>
      </c>
      <c r="H1527" s="67">
        <v>3139</v>
      </c>
      <c r="I1527" s="68">
        <v>3139</v>
      </c>
      <c r="J1527" s="69">
        <v>0.13411914622491239</v>
      </c>
      <c r="K1527" s="70">
        <v>421</v>
      </c>
      <c r="L1527" s="71">
        <v>0.13411914622491239</v>
      </c>
      <c r="M1527" s="72">
        <v>421</v>
      </c>
    </row>
    <row r="1528" spans="1:13" ht="15" hidden="1" thickTop="1" thickBot="1" x14ac:dyDescent="0.35">
      <c r="A1528" s="61">
        <v>4100</v>
      </c>
      <c r="B1528" s="62" t="s">
        <v>2663</v>
      </c>
      <c r="C1528" s="63">
        <v>5831</v>
      </c>
      <c r="D1528" s="64" t="s">
        <v>796</v>
      </c>
      <c r="E1528" s="51" t="str">
        <f>IF(VLOOKUP(A1528,'חישוב בזב'!$H$2:$K$188,4,FALSE)=FALSE,"No","Yes")</f>
        <v>No</v>
      </c>
      <c r="F1528" s="65" t="s">
        <v>2668</v>
      </c>
      <c r="G1528" s="66" t="s">
        <v>2669</v>
      </c>
      <c r="H1528" s="67">
        <v>3139</v>
      </c>
      <c r="I1528" s="68">
        <v>3139</v>
      </c>
      <c r="J1528" s="69">
        <v>0.13188913666772858</v>
      </c>
      <c r="K1528" s="70">
        <v>414</v>
      </c>
      <c r="L1528" s="71">
        <v>0.13188913666772858</v>
      </c>
      <c r="M1528" s="72">
        <v>414</v>
      </c>
    </row>
    <row r="1529" spans="1:13" ht="15" hidden="1" thickTop="1" thickBot="1" x14ac:dyDescent="0.35">
      <c r="A1529" s="61">
        <v>4100</v>
      </c>
      <c r="B1529" s="62" t="s">
        <v>2663</v>
      </c>
      <c r="C1529" s="63">
        <v>5831</v>
      </c>
      <c r="D1529" s="64" t="s">
        <v>583</v>
      </c>
      <c r="E1529" s="51" t="str">
        <f>IF(VLOOKUP(A1529,'חישוב בזב'!$H$2:$K$188,4,FALSE)=FALSE,"No","Yes")</f>
        <v>No</v>
      </c>
      <c r="F1529" s="65" t="s">
        <v>2670</v>
      </c>
      <c r="G1529" s="66"/>
      <c r="H1529" s="67">
        <v>3139</v>
      </c>
      <c r="I1529" s="68">
        <v>3139</v>
      </c>
      <c r="J1529" s="69">
        <v>0.10895189550812361</v>
      </c>
      <c r="K1529" s="70">
        <v>342</v>
      </c>
      <c r="L1529" s="71">
        <v>0.10895189550812361</v>
      </c>
      <c r="M1529" s="72">
        <v>342</v>
      </c>
    </row>
    <row r="1530" spans="1:13" ht="15" hidden="1" thickTop="1" thickBot="1" x14ac:dyDescent="0.35">
      <c r="A1530" s="61">
        <v>4100</v>
      </c>
      <c r="B1530" s="62" t="s">
        <v>2663</v>
      </c>
      <c r="C1530" s="63">
        <v>5831</v>
      </c>
      <c r="D1530" s="64" t="s">
        <v>572</v>
      </c>
      <c r="E1530" s="51" t="str">
        <f>IF(VLOOKUP(A1530,'חישוב בזב'!$H$2:$K$188,4,FALSE)=FALSE,"No","Yes")</f>
        <v>No</v>
      </c>
      <c r="F1530" s="65" t="s">
        <v>2671</v>
      </c>
      <c r="G1530" s="66"/>
      <c r="H1530" s="67">
        <v>3139</v>
      </c>
      <c r="I1530" s="68">
        <v>3139</v>
      </c>
      <c r="J1530" s="69">
        <v>9.9076138897738128E-2</v>
      </c>
      <c r="K1530" s="70">
        <v>311</v>
      </c>
      <c r="L1530" s="71">
        <v>9.9076138897738128E-2</v>
      </c>
      <c r="M1530" s="72">
        <v>311</v>
      </c>
    </row>
    <row r="1531" spans="1:13" ht="15" hidden="1" thickTop="1" thickBot="1" x14ac:dyDescent="0.35">
      <c r="A1531" s="61">
        <v>4100</v>
      </c>
      <c r="B1531" s="62" t="s">
        <v>2663</v>
      </c>
      <c r="C1531" s="63">
        <v>5831</v>
      </c>
      <c r="D1531" s="64" t="s">
        <v>544</v>
      </c>
      <c r="E1531" s="51" t="str">
        <f>IF(VLOOKUP(A1531,'חישוב בזב'!$H$2:$K$188,4,FALSE)=FALSE,"No","Yes")</f>
        <v>No</v>
      </c>
      <c r="F1531" s="65" t="s">
        <v>2672</v>
      </c>
      <c r="G1531" s="66" t="s">
        <v>2673</v>
      </c>
      <c r="H1531" s="67">
        <v>3139</v>
      </c>
      <c r="I1531" s="68">
        <v>3139</v>
      </c>
      <c r="J1531" s="69">
        <v>9.3978974195603693E-2</v>
      </c>
      <c r="K1531" s="70">
        <v>295</v>
      </c>
      <c r="L1531" s="71">
        <v>9.3978974195603693E-2</v>
      </c>
      <c r="M1531" s="72">
        <v>295</v>
      </c>
    </row>
    <row r="1532" spans="1:13" ht="15" hidden="1" thickTop="1" thickBot="1" x14ac:dyDescent="0.35">
      <c r="A1532" s="61">
        <v>4100</v>
      </c>
      <c r="B1532" s="62" t="s">
        <v>2663</v>
      </c>
      <c r="C1532" s="63">
        <v>5831</v>
      </c>
      <c r="D1532" s="64" t="s">
        <v>575</v>
      </c>
      <c r="E1532" s="51" t="str">
        <f>IF(VLOOKUP(A1532,'חישוב בזב'!$H$2:$K$188,4,FALSE)=FALSE,"No","Yes")</f>
        <v>No</v>
      </c>
      <c r="F1532" s="65" t="s">
        <v>2674</v>
      </c>
      <c r="G1532" s="66" t="s">
        <v>2675</v>
      </c>
      <c r="H1532" s="67">
        <v>3139</v>
      </c>
      <c r="I1532" s="68">
        <v>3139</v>
      </c>
      <c r="J1532" s="69">
        <v>5.1290219815227779E-2</v>
      </c>
      <c r="K1532" s="70">
        <v>161</v>
      </c>
      <c r="L1532" s="71">
        <v>5.1290219815227779E-2</v>
      </c>
      <c r="M1532" s="72">
        <v>161</v>
      </c>
    </row>
    <row r="1533" spans="1:13" ht="15" thickTop="1" thickBot="1" x14ac:dyDescent="0.35">
      <c r="A1533" s="61">
        <v>2620</v>
      </c>
      <c r="B1533" s="62" t="s">
        <v>2676</v>
      </c>
      <c r="C1533" s="63">
        <v>26553</v>
      </c>
      <c r="D1533" s="64" t="s">
        <v>575</v>
      </c>
      <c r="E1533" s="51" t="str">
        <f>IF(VLOOKUP(A1533,'חישוב בזב'!$H$2:$K$188,4,FALSE)=FALSE,"No","Yes")</f>
        <v>Yes</v>
      </c>
      <c r="F1533" s="65" t="s">
        <v>2677</v>
      </c>
      <c r="G1533" s="66" t="s">
        <v>2678</v>
      </c>
      <c r="H1533" s="67">
        <v>14087</v>
      </c>
      <c r="I1533" s="68">
        <v>14087</v>
      </c>
      <c r="J1533" s="69">
        <v>0.31014410449350466</v>
      </c>
      <c r="K1533" s="70">
        <v>4369</v>
      </c>
      <c r="L1533" s="71">
        <v>0.31014410449350466</v>
      </c>
      <c r="M1533" s="72">
        <v>4369</v>
      </c>
    </row>
    <row r="1534" spans="1:13" ht="15" thickTop="1" thickBot="1" x14ac:dyDescent="0.35">
      <c r="A1534" s="61">
        <v>2620</v>
      </c>
      <c r="B1534" s="62" t="s">
        <v>2676</v>
      </c>
      <c r="C1534" s="63">
        <v>26553</v>
      </c>
      <c r="D1534" s="64" t="s">
        <v>730</v>
      </c>
      <c r="E1534" s="51" t="str">
        <f>IF(VLOOKUP(A1534,'חישוב בזב'!$H$2:$K$188,4,FALSE)=FALSE,"No","Yes")</f>
        <v>Yes</v>
      </c>
      <c r="F1534" s="65" t="s">
        <v>2679</v>
      </c>
      <c r="G1534" s="66" t="s">
        <v>2680</v>
      </c>
      <c r="H1534" s="67">
        <v>14087</v>
      </c>
      <c r="I1534" s="68">
        <v>14087</v>
      </c>
      <c r="J1534" s="69">
        <v>0.23653013416625257</v>
      </c>
      <c r="K1534" s="70">
        <v>3332</v>
      </c>
      <c r="L1534" s="71">
        <v>0.23653013416625257</v>
      </c>
      <c r="M1534" s="72">
        <v>3332</v>
      </c>
    </row>
    <row r="1535" spans="1:13" ht="15" thickTop="1" thickBot="1" x14ac:dyDescent="0.35">
      <c r="A1535" s="61">
        <v>2620</v>
      </c>
      <c r="B1535" s="62" t="s">
        <v>2676</v>
      </c>
      <c r="C1535" s="63">
        <v>26553</v>
      </c>
      <c r="D1535" s="64" t="s">
        <v>2681</v>
      </c>
      <c r="E1535" s="51" t="str">
        <f>IF(VLOOKUP(A1535,'חישוב בזב'!$H$2:$K$188,4,FALSE)=FALSE,"No","Yes")</f>
        <v>Yes</v>
      </c>
      <c r="F1535" s="65" t="s">
        <v>2682</v>
      </c>
      <c r="G1535" s="66"/>
      <c r="H1535" s="67">
        <v>14087</v>
      </c>
      <c r="I1535" s="68">
        <v>14087</v>
      </c>
      <c r="J1535" s="69">
        <v>9.9382409313551495E-2</v>
      </c>
      <c r="K1535" s="70">
        <v>1400</v>
      </c>
      <c r="L1535" s="71">
        <v>9.9382409313551495E-2</v>
      </c>
      <c r="M1535" s="72">
        <v>1400</v>
      </c>
    </row>
    <row r="1536" spans="1:13" ht="15" thickTop="1" thickBot="1" x14ac:dyDescent="0.35">
      <c r="A1536" s="61">
        <v>2620</v>
      </c>
      <c r="B1536" s="62" t="s">
        <v>2676</v>
      </c>
      <c r="C1536" s="63">
        <v>26553</v>
      </c>
      <c r="D1536" s="64" t="s">
        <v>544</v>
      </c>
      <c r="E1536" s="51" t="str">
        <f>IF(VLOOKUP(A1536,'חישוב בזב'!$H$2:$K$188,4,FALSE)=FALSE,"No","Yes")</f>
        <v>Yes</v>
      </c>
      <c r="F1536" s="65" t="s">
        <v>2683</v>
      </c>
      <c r="G1536" s="66"/>
      <c r="H1536" s="67">
        <v>14087</v>
      </c>
      <c r="I1536" s="68">
        <v>14087</v>
      </c>
      <c r="J1536" s="69">
        <v>9.3632427060410306E-2</v>
      </c>
      <c r="K1536" s="70">
        <v>1319</v>
      </c>
      <c r="L1536" s="71">
        <v>9.3632427060410306E-2</v>
      </c>
      <c r="M1536" s="72">
        <v>1319</v>
      </c>
    </row>
    <row r="1537" spans="1:13" ht="15" thickTop="1" thickBot="1" x14ac:dyDescent="0.35">
      <c r="A1537" s="61">
        <v>2620</v>
      </c>
      <c r="B1537" s="62" t="s">
        <v>2676</v>
      </c>
      <c r="C1537" s="63">
        <v>26553</v>
      </c>
      <c r="D1537" s="64" t="s">
        <v>711</v>
      </c>
      <c r="E1537" s="51" t="str">
        <f>IF(VLOOKUP(A1537,'חישוב בזב'!$H$2:$K$188,4,FALSE)=FALSE,"No","Yes")</f>
        <v>Yes</v>
      </c>
      <c r="F1537" s="65" t="s">
        <v>2684</v>
      </c>
      <c r="G1537" s="66" t="s">
        <v>2685</v>
      </c>
      <c r="H1537" s="67">
        <v>14087</v>
      </c>
      <c r="I1537" s="68">
        <v>14087</v>
      </c>
      <c r="J1537" s="69">
        <v>7.0916447788741399E-2</v>
      </c>
      <c r="K1537" s="70">
        <v>999</v>
      </c>
      <c r="L1537" s="71">
        <v>7.0916447788741399E-2</v>
      </c>
      <c r="M1537" s="72">
        <v>999.00000000000011</v>
      </c>
    </row>
    <row r="1538" spans="1:13" ht="15" thickTop="1" thickBot="1" x14ac:dyDescent="0.35">
      <c r="A1538" s="61">
        <v>2620</v>
      </c>
      <c r="B1538" s="62" t="s">
        <v>2676</v>
      </c>
      <c r="C1538" s="63">
        <v>26553</v>
      </c>
      <c r="D1538" s="64" t="s">
        <v>1095</v>
      </c>
      <c r="E1538" s="51" t="str">
        <f>IF(VLOOKUP(A1538,'חישוב בזב'!$H$2:$K$188,4,FALSE)=FALSE,"No","Yes")</f>
        <v>Yes</v>
      </c>
      <c r="F1538" s="65" t="s">
        <v>2686</v>
      </c>
      <c r="G1538" s="66"/>
      <c r="H1538" s="67">
        <v>14087</v>
      </c>
      <c r="I1538" s="68">
        <v>14087</v>
      </c>
      <c r="J1538" s="69">
        <v>6.8076950379782772E-2</v>
      </c>
      <c r="K1538" s="70">
        <v>959</v>
      </c>
      <c r="L1538" s="71">
        <v>6.8076950379782772E-2</v>
      </c>
      <c r="M1538" s="72">
        <v>958.99999999999989</v>
      </c>
    </row>
    <row r="1539" spans="1:13" ht="15" thickTop="1" thickBot="1" x14ac:dyDescent="0.35">
      <c r="A1539" s="61">
        <v>2620</v>
      </c>
      <c r="B1539" s="62" t="s">
        <v>2676</v>
      </c>
      <c r="C1539" s="63">
        <v>26553</v>
      </c>
      <c r="D1539" s="64" t="s">
        <v>772</v>
      </c>
      <c r="E1539" s="51" t="str">
        <f>IF(VLOOKUP(A1539,'חישוב בזב'!$H$2:$K$188,4,FALSE)=FALSE,"No","Yes")</f>
        <v>Yes</v>
      </c>
      <c r="F1539" s="65" t="s">
        <v>2687</v>
      </c>
      <c r="G1539" s="66"/>
      <c r="H1539" s="67">
        <v>14087</v>
      </c>
      <c r="I1539" s="68">
        <v>14087</v>
      </c>
      <c r="J1539" s="69">
        <v>6.2114005820969688E-2</v>
      </c>
      <c r="K1539" s="70">
        <v>875</v>
      </c>
      <c r="L1539" s="71">
        <v>6.2114005820969688E-2</v>
      </c>
      <c r="M1539" s="72">
        <v>875</v>
      </c>
    </row>
    <row r="1540" spans="1:13" ht="15" thickTop="1" thickBot="1" x14ac:dyDescent="0.35">
      <c r="A1540" s="61">
        <v>2620</v>
      </c>
      <c r="B1540" s="62" t="s">
        <v>2676</v>
      </c>
      <c r="C1540" s="63">
        <v>26553</v>
      </c>
      <c r="D1540" s="64" t="s">
        <v>548</v>
      </c>
      <c r="E1540" s="51" t="str">
        <f>IF(VLOOKUP(A1540,'חישוב בזב'!$H$2:$K$188,4,FALSE)=FALSE,"No","Yes")</f>
        <v>Yes</v>
      </c>
      <c r="F1540" s="65" t="s">
        <v>2688</v>
      </c>
      <c r="G1540" s="66"/>
      <c r="H1540" s="67">
        <v>14087</v>
      </c>
      <c r="I1540" s="68">
        <v>14087</v>
      </c>
      <c r="J1540" s="69">
        <v>3.8901114502733015E-2</v>
      </c>
      <c r="K1540" s="70">
        <v>548</v>
      </c>
      <c r="L1540" s="71">
        <v>3.8901114502733015E-2</v>
      </c>
      <c r="M1540" s="72">
        <v>548</v>
      </c>
    </row>
    <row r="1541" spans="1:13" ht="15" thickTop="1" thickBot="1" x14ac:dyDescent="0.35">
      <c r="A1541" s="61">
        <v>2620</v>
      </c>
      <c r="B1541" s="62" t="s">
        <v>2676</v>
      </c>
      <c r="C1541" s="63">
        <v>26553</v>
      </c>
      <c r="D1541" s="64" t="s">
        <v>585</v>
      </c>
      <c r="E1541" s="51" t="str">
        <f>IF(VLOOKUP(A1541,'חישוב בזב'!$H$2:$K$188,4,FALSE)=FALSE,"No","Yes")</f>
        <v>Yes</v>
      </c>
      <c r="F1541" s="65" t="s">
        <v>2689</v>
      </c>
      <c r="G1541" s="66"/>
      <c r="H1541" s="67">
        <v>14087</v>
      </c>
      <c r="I1541" s="68">
        <v>14087</v>
      </c>
      <c r="J1541" s="69">
        <v>2.0302406474054093E-2</v>
      </c>
      <c r="K1541" s="70">
        <v>286</v>
      </c>
      <c r="L1541" s="71">
        <v>2.0302406474054093E-2</v>
      </c>
      <c r="M1541" s="72">
        <v>286</v>
      </c>
    </row>
    <row r="1542" spans="1:13" ht="15" hidden="1" thickTop="1" thickBot="1" x14ac:dyDescent="0.35">
      <c r="A1542" s="61">
        <v>3611</v>
      </c>
      <c r="B1542" s="62" t="s">
        <v>2690</v>
      </c>
      <c r="C1542" s="63">
        <v>4499</v>
      </c>
      <c r="D1542" s="64" t="s">
        <v>525</v>
      </c>
      <c r="E1542" s="51" t="str">
        <f>IF(VLOOKUP(A1542,'חישוב בזב'!$H$2:$K$188,4,FALSE)=FALSE,"No","Yes")</f>
        <v>No</v>
      </c>
      <c r="F1542" s="65" t="s">
        <v>2691</v>
      </c>
      <c r="G1542" s="66" t="s">
        <v>2692</v>
      </c>
      <c r="H1542" s="67">
        <v>3012</v>
      </c>
      <c r="I1542" s="68">
        <v>3012</v>
      </c>
      <c r="J1542" s="69">
        <v>0.27988047808764938</v>
      </c>
      <c r="K1542" s="70">
        <v>843</v>
      </c>
      <c r="L1542" s="71">
        <v>0.27988047808764938</v>
      </c>
      <c r="M1542" s="72">
        <v>842.99999999999989</v>
      </c>
    </row>
    <row r="1543" spans="1:13" ht="15" hidden="1" thickTop="1" thickBot="1" x14ac:dyDescent="0.35">
      <c r="A1543" s="61">
        <v>3611</v>
      </c>
      <c r="B1543" s="62" t="s">
        <v>2690</v>
      </c>
      <c r="C1543" s="63">
        <v>4499</v>
      </c>
      <c r="D1543" s="64" t="s">
        <v>1024</v>
      </c>
      <c r="E1543" s="51" t="str">
        <f>IF(VLOOKUP(A1543,'חישוב בזב'!$H$2:$K$188,4,FALSE)=FALSE,"No","Yes")</f>
        <v>No</v>
      </c>
      <c r="F1543" s="65" t="s">
        <v>2693</v>
      </c>
      <c r="G1543" s="66" t="s">
        <v>2694</v>
      </c>
      <c r="H1543" s="67">
        <v>3012</v>
      </c>
      <c r="I1543" s="68">
        <v>3012</v>
      </c>
      <c r="J1543" s="69">
        <v>0.25</v>
      </c>
      <c r="K1543" s="70">
        <v>753</v>
      </c>
      <c r="L1543" s="71">
        <v>0.25</v>
      </c>
      <c r="M1543" s="72">
        <v>753</v>
      </c>
    </row>
    <row r="1544" spans="1:13" ht="15" hidden="1" thickTop="1" thickBot="1" x14ac:dyDescent="0.35">
      <c r="A1544" s="61">
        <v>3611</v>
      </c>
      <c r="B1544" s="62" t="s">
        <v>2690</v>
      </c>
      <c r="C1544" s="63">
        <v>4499</v>
      </c>
      <c r="D1544" s="64" t="s">
        <v>583</v>
      </c>
      <c r="E1544" s="51" t="str">
        <f>IF(VLOOKUP(A1544,'חישוב בזב'!$H$2:$K$188,4,FALSE)=FALSE,"No","Yes")</f>
        <v>No</v>
      </c>
      <c r="F1544" s="65" t="s">
        <v>2695</v>
      </c>
      <c r="G1544" s="66"/>
      <c r="H1544" s="67">
        <v>3012</v>
      </c>
      <c r="I1544" s="68">
        <v>3012</v>
      </c>
      <c r="J1544" s="69">
        <v>0.19588313413014607</v>
      </c>
      <c r="K1544" s="70">
        <v>590</v>
      </c>
      <c r="L1544" s="71">
        <v>0.19588313413014607</v>
      </c>
      <c r="M1544" s="72">
        <v>590</v>
      </c>
    </row>
    <row r="1545" spans="1:13" ht="15" hidden="1" thickTop="1" thickBot="1" x14ac:dyDescent="0.35">
      <c r="A1545" s="61">
        <v>3611</v>
      </c>
      <c r="B1545" s="62" t="s">
        <v>2690</v>
      </c>
      <c r="C1545" s="63">
        <v>4499</v>
      </c>
      <c r="D1545" s="64" t="s">
        <v>805</v>
      </c>
      <c r="E1545" s="51" t="str">
        <f>IF(VLOOKUP(A1545,'חישוב בזב'!$H$2:$K$188,4,FALSE)=FALSE,"No","Yes")</f>
        <v>No</v>
      </c>
      <c r="F1545" s="65" t="s">
        <v>2696</v>
      </c>
      <c r="G1545" s="66"/>
      <c r="H1545" s="67">
        <v>3012</v>
      </c>
      <c r="I1545" s="68">
        <v>3012</v>
      </c>
      <c r="J1545" s="69">
        <v>0.15571049136786189</v>
      </c>
      <c r="K1545" s="70">
        <v>469</v>
      </c>
      <c r="L1545" s="71">
        <v>0.15571049136786189</v>
      </c>
      <c r="M1545" s="72">
        <v>469</v>
      </c>
    </row>
    <row r="1546" spans="1:13" ht="15" hidden="1" thickTop="1" thickBot="1" x14ac:dyDescent="0.35">
      <c r="A1546" s="61">
        <v>3611</v>
      </c>
      <c r="B1546" s="62" t="s">
        <v>2690</v>
      </c>
      <c r="C1546" s="63">
        <v>4499</v>
      </c>
      <c r="D1546" s="64" t="s">
        <v>548</v>
      </c>
      <c r="E1546" s="51" t="str">
        <f>IF(VLOOKUP(A1546,'חישוב בזב'!$H$2:$K$188,4,FALSE)=FALSE,"No","Yes")</f>
        <v>No</v>
      </c>
      <c r="F1546" s="65" t="s">
        <v>2697</v>
      </c>
      <c r="G1546" s="66"/>
      <c r="H1546" s="67">
        <v>3012</v>
      </c>
      <c r="I1546" s="68">
        <v>3012</v>
      </c>
      <c r="J1546" s="69">
        <v>0.11852589641434264</v>
      </c>
      <c r="K1546" s="70">
        <v>357</v>
      </c>
      <c r="L1546" s="71">
        <v>0.11852589641434264</v>
      </c>
      <c r="M1546" s="72">
        <v>357</v>
      </c>
    </row>
    <row r="1547" spans="1:13" ht="15" thickTop="1" thickBot="1" x14ac:dyDescent="0.35">
      <c r="A1547" s="61">
        <v>6800</v>
      </c>
      <c r="B1547" s="62" t="s">
        <v>2698</v>
      </c>
      <c r="C1547" s="63">
        <v>45056</v>
      </c>
      <c r="D1547" s="64" t="s">
        <v>572</v>
      </c>
      <c r="E1547" s="51" t="str">
        <f>IF(VLOOKUP(A1547,'חישוב בזב'!$H$2:$K$188,4,FALSE)=FALSE,"No","Yes")</f>
        <v>Yes</v>
      </c>
      <c r="F1547" s="65" t="s">
        <v>2699</v>
      </c>
      <c r="G1547" s="66" t="s">
        <v>2700</v>
      </c>
      <c r="H1547" s="67">
        <v>17510</v>
      </c>
      <c r="I1547" s="68">
        <v>17510</v>
      </c>
      <c r="J1547" s="69">
        <v>0.38092518560822386</v>
      </c>
      <c r="K1547" s="70">
        <v>6670</v>
      </c>
      <c r="L1547" s="71">
        <v>0.38092518560822386</v>
      </c>
      <c r="M1547" s="72">
        <v>6670</v>
      </c>
    </row>
    <row r="1548" spans="1:13" ht="15" thickTop="1" thickBot="1" x14ac:dyDescent="0.35">
      <c r="A1548" s="61">
        <v>6800</v>
      </c>
      <c r="B1548" s="62" t="s">
        <v>2698</v>
      </c>
      <c r="C1548" s="63">
        <v>45056</v>
      </c>
      <c r="D1548" s="64" t="s">
        <v>546</v>
      </c>
      <c r="E1548" s="51" t="str">
        <f>IF(VLOOKUP(A1548,'חישוב בזב'!$H$2:$K$188,4,FALSE)=FALSE,"No","Yes")</f>
        <v>Yes</v>
      </c>
      <c r="F1548" s="65" t="s">
        <v>547</v>
      </c>
      <c r="G1548" s="66"/>
      <c r="H1548" s="67">
        <v>17510</v>
      </c>
      <c r="I1548" s="68">
        <v>17510</v>
      </c>
      <c r="J1548" s="69">
        <v>0.15596801827527126</v>
      </c>
      <c r="K1548" s="70">
        <v>2731</v>
      </c>
      <c r="L1548" s="71">
        <v>0.15596801827527126</v>
      </c>
      <c r="M1548" s="72">
        <v>2731</v>
      </c>
    </row>
    <row r="1549" spans="1:13" ht="15" thickTop="1" thickBot="1" x14ac:dyDescent="0.35">
      <c r="A1549" s="61">
        <v>6800</v>
      </c>
      <c r="B1549" s="62" t="s">
        <v>2698</v>
      </c>
      <c r="C1549" s="63">
        <v>45056</v>
      </c>
      <c r="D1549" s="64" t="s">
        <v>579</v>
      </c>
      <c r="E1549" s="51" t="str">
        <f>IF(VLOOKUP(A1549,'חישוב בזב'!$H$2:$K$188,4,FALSE)=FALSE,"No","Yes")</f>
        <v>Yes</v>
      </c>
      <c r="F1549" s="65" t="s">
        <v>2701</v>
      </c>
      <c r="G1549" s="66"/>
      <c r="H1549" s="67">
        <v>17510</v>
      </c>
      <c r="I1549" s="68">
        <v>17510</v>
      </c>
      <c r="J1549" s="69">
        <v>0.11462021701884638</v>
      </c>
      <c r="K1549" s="70">
        <v>2007</v>
      </c>
      <c r="L1549" s="71">
        <v>0.11462021701884638</v>
      </c>
      <c r="M1549" s="72">
        <v>2007</v>
      </c>
    </row>
    <row r="1550" spans="1:13" ht="15" thickTop="1" thickBot="1" x14ac:dyDescent="0.35">
      <c r="A1550" s="61">
        <v>6800</v>
      </c>
      <c r="B1550" s="62" t="s">
        <v>2698</v>
      </c>
      <c r="C1550" s="63">
        <v>45056</v>
      </c>
      <c r="D1550" s="64" t="s">
        <v>581</v>
      </c>
      <c r="E1550" s="51" t="str">
        <f>IF(VLOOKUP(A1550,'חישוב בזב'!$H$2:$K$188,4,FALSE)=FALSE,"No","Yes")</f>
        <v>Yes</v>
      </c>
      <c r="F1550" s="65" t="s">
        <v>2702</v>
      </c>
      <c r="G1550" s="66"/>
      <c r="H1550" s="67">
        <v>17510</v>
      </c>
      <c r="I1550" s="68">
        <v>17510</v>
      </c>
      <c r="J1550" s="69">
        <v>9.2804111936036549E-2</v>
      </c>
      <c r="K1550" s="70">
        <v>1625</v>
      </c>
      <c r="L1550" s="71">
        <v>9.2804111936036549E-2</v>
      </c>
      <c r="M1550" s="72">
        <v>1625</v>
      </c>
    </row>
    <row r="1551" spans="1:13" ht="15" thickTop="1" thickBot="1" x14ac:dyDescent="0.35">
      <c r="A1551" s="61">
        <v>6800</v>
      </c>
      <c r="B1551" s="62" t="s">
        <v>2698</v>
      </c>
      <c r="C1551" s="63">
        <v>45056</v>
      </c>
      <c r="D1551" s="64" t="s">
        <v>548</v>
      </c>
      <c r="E1551" s="51" t="str">
        <f>IF(VLOOKUP(A1551,'חישוב בזב'!$H$2:$K$188,4,FALSE)=FALSE,"No","Yes")</f>
        <v>Yes</v>
      </c>
      <c r="F1551" s="65" t="s">
        <v>2703</v>
      </c>
      <c r="G1551" s="66"/>
      <c r="H1551" s="67">
        <v>17510</v>
      </c>
      <c r="I1551" s="68">
        <v>17510</v>
      </c>
      <c r="J1551" s="69">
        <v>8.1324957167332956E-2</v>
      </c>
      <c r="K1551" s="70">
        <v>1424</v>
      </c>
      <c r="L1551" s="71">
        <v>8.1324957167332956E-2</v>
      </c>
      <c r="M1551" s="72">
        <v>1424</v>
      </c>
    </row>
    <row r="1552" spans="1:13" ht="15" thickTop="1" thickBot="1" x14ac:dyDescent="0.35">
      <c r="A1552" s="61">
        <v>6800</v>
      </c>
      <c r="B1552" s="62" t="s">
        <v>2698</v>
      </c>
      <c r="C1552" s="63">
        <v>45056</v>
      </c>
      <c r="D1552" s="64" t="s">
        <v>684</v>
      </c>
      <c r="E1552" s="51" t="str">
        <f>IF(VLOOKUP(A1552,'חישוב בזב'!$H$2:$K$188,4,FALSE)=FALSE,"No","Yes")</f>
        <v>Yes</v>
      </c>
      <c r="F1552" s="65" t="s">
        <v>2704</v>
      </c>
      <c r="G1552" s="66"/>
      <c r="H1552" s="67">
        <v>17510</v>
      </c>
      <c r="I1552" s="68">
        <v>17510</v>
      </c>
      <c r="J1552" s="69">
        <v>6.7732724157624213E-2</v>
      </c>
      <c r="K1552" s="70">
        <v>1186</v>
      </c>
      <c r="L1552" s="71">
        <v>6.7732724157624213E-2</v>
      </c>
      <c r="M1552" s="72">
        <v>1186</v>
      </c>
    </row>
    <row r="1553" spans="1:13" ht="15" thickTop="1" thickBot="1" x14ac:dyDescent="0.35">
      <c r="A1553" s="61">
        <v>6800</v>
      </c>
      <c r="B1553" s="62" t="s">
        <v>2698</v>
      </c>
      <c r="C1553" s="63">
        <v>45056</v>
      </c>
      <c r="D1553" s="64" t="s">
        <v>820</v>
      </c>
      <c r="E1553" s="51" t="str">
        <f>IF(VLOOKUP(A1553,'חישוב בזב'!$H$2:$K$188,4,FALSE)=FALSE,"No","Yes")</f>
        <v>Yes</v>
      </c>
      <c r="F1553" s="65" t="s">
        <v>2705</v>
      </c>
      <c r="G1553" s="66"/>
      <c r="H1553" s="67">
        <v>17510</v>
      </c>
      <c r="I1553" s="68">
        <v>17510</v>
      </c>
      <c r="J1553" s="69">
        <v>6.384922901199315E-2</v>
      </c>
      <c r="K1553" s="70">
        <v>1118</v>
      </c>
      <c r="L1553" s="71">
        <v>6.384922901199315E-2</v>
      </c>
      <c r="M1553" s="72">
        <v>1118</v>
      </c>
    </row>
    <row r="1554" spans="1:13" ht="15" thickTop="1" thickBot="1" x14ac:dyDescent="0.35">
      <c r="A1554" s="61">
        <v>6800</v>
      </c>
      <c r="B1554" s="62" t="s">
        <v>2698</v>
      </c>
      <c r="C1554" s="63">
        <v>45056</v>
      </c>
      <c r="D1554" s="64" t="s">
        <v>1516</v>
      </c>
      <c r="E1554" s="51" t="str">
        <f>IF(VLOOKUP(A1554,'חישוב בזב'!$H$2:$K$188,4,FALSE)=FALSE,"No","Yes")</f>
        <v>Yes</v>
      </c>
      <c r="F1554" s="65" t="s">
        <v>504</v>
      </c>
      <c r="G1554" s="66" t="s">
        <v>2706</v>
      </c>
      <c r="H1554" s="67">
        <v>17510</v>
      </c>
      <c r="I1554" s="68">
        <v>17510</v>
      </c>
      <c r="J1554" s="69">
        <v>4.2775556824671615E-2</v>
      </c>
      <c r="K1554" s="70">
        <v>749</v>
      </c>
      <c r="L1554" s="71">
        <v>4.2775556824671615E-2</v>
      </c>
      <c r="M1554" s="72">
        <v>749</v>
      </c>
    </row>
    <row r="1555" spans="1:13" ht="15" thickTop="1" thickBot="1" x14ac:dyDescent="0.35">
      <c r="A1555" s="61">
        <v>9500</v>
      </c>
      <c r="B1555" s="62" t="s">
        <v>2707</v>
      </c>
      <c r="C1555" s="63">
        <v>34470</v>
      </c>
      <c r="D1555" s="64" t="s">
        <v>567</v>
      </c>
      <c r="E1555" s="51" t="str">
        <f>IF(VLOOKUP(A1555,'חישוב בזב'!$H$2:$K$188,4,FALSE)=FALSE,"No","Yes")</f>
        <v>Yes</v>
      </c>
      <c r="F1555" s="65" t="s">
        <v>2708</v>
      </c>
      <c r="G1555" s="66" t="s">
        <v>2709</v>
      </c>
      <c r="H1555" s="67">
        <v>15206</v>
      </c>
      <c r="I1555" s="68">
        <v>15205</v>
      </c>
      <c r="J1555" s="69">
        <v>0.2879784295672761</v>
      </c>
      <c r="K1555" s="70">
        <v>4379</v>
      </c>
      <c r="L1555" s="71">
        <v>0.2879784295672761</v>
      </c>
      <c r="M1555" s="72">
        <v>4379</v>
      </c>
    </row>
    <row r="1556" spans="1:13" ht="15" thickTop="1" thickBot="1" x14ac:dyDescent="0.35">
      <c r="A1556" s="61">
        <v>9500</v>
      </c>
      <c r="B1556" s="62" t="s">
        <v>2707</v>
      </c>
      <c r="C1556" s="63">
        <v>34470</v>
      </c>
      <c r="D1556" s="64" t="s">
        <v>942</v>
      </c>
      <c r="E1556" s="51" t="str">
        <f>IF(VLOOKUP(A1556,'חישוב בזב'!$H$2:$K$188,4,FALSE)=FALSE,"No","Yes")</f>
        <v>Yes</v>
      </c>
      <c r="F1556" s="65" t="s">
        <v>2710</v>
      </c>
      <c r="G1556" s="66"/>
      <c r="H1556" s="67">
        <v>15206</v>
      </c>
      <c r="I1556" s="68">
        <v>15205</v>
      </c>
      <c r="J1556" s="69">
        <v>0.16177824542943575</v>
      </c>
      <c r="K1556" s="70">
        <v>2460</v>
      </c>
      <c r="L1556" s="71">
        <v>0.16177824542943575</v>
      </c>
      <c r="M1556" s="72">
        <v>2460</v>
      </c>
    </row>
    <row r="1557" spans="1:13" ht="15" thickTop="1" thickBot="1" x14ac:dyDescent="0.35">
      <c r="A1557" s="61">
        <v>9500</v>
      </c>
      <c r="B1557" s="62" t="s">
        <v>2707</v>
      </c>
      <c r="C1557" s="63">
        <v>34470</v>
      </c>
      <c r="D1557" s="64" t="s">
        <v>508</v>
      </c>
      <c r="E1557" s="51" t="str">
        <f>IF(VLOOKUP(A1557,'חישוב בזב'!$H$2:$K$188,4,FALSE)=FALSE,"No","Yes")</f>
        <v>Yes</v>
      </c>
      <c r="F1557" s="65" t="s">
        <v>2711</v>
      </c>
      <c r="G1557" s="66"/>
      <c r="H1557" s="67">
        <v>15206</v>
      </c>
      <c r="I1557" s="68">
        <v>15205</v>
      </c>
      <c r="J1557" s="69">
        <v>0.13310535315007235</v>
      </c>
      <c r="K1557" s="70">
        <v>2024</v>
      </c>
      <c r="L1557" s="71">
        <v>0.13310535315007235</v>
      </c>
      <c r="M1557" s="72">
        <v>2024.0000000000002</v>
      </c>
    </row>
    <row r="1558" spans="1:13" ht="15" thickTop="1" thickBot="1" x14ac:dyDescent="0.35">
      <c r="A1558" s="61">
        <v>9500</v>
      </c>
      <c r="B1558" s="62" t="s">
        <v>2707</v>
      </c>
      <c r="C1558" s="63">
        <v>34470</v>
      </c>
      <c r="D1558" s="64" t="s">
        <v>498</v>
      </c>
      <c r="E1558" s="51" t="str">
        <f>IF(VLOOKUP(A1558,'חישוב בזב'!$H$2:$K$188,4,FALSE)=FALSE,"No","Yes")</f>
        <v>Yes</v>
      </c>
      <c r="F1558" s="65" t="s">
        <v>2712</v>
      </c>
      <c r="G1558" s="66" t="s">
        <v>2713</v>
      </c>
      <c r="H1558" s="67">
        <v>15206</v>
      </c>
      <c r="I1558" s="68">
        <v>15205</v>
      </c>
      <c r="J1558" s="69">
        <v>0.11469156911745364</v>
      </c>
      <c r="K1558" s="70">
        <v>1744</v>
      </c>
      <c r="L1558" s="71">
        <v>0.11469156911745364</v>
      </c>
      <c r="M1558" s="72">
        <v>1744</v>
      </c>
    </row>
    <row r="1559" spans="1:13" ht="15" thickTop="1" thickBot="1" x14ac:dyDescent="0.35">
      <c r="A1559" s="61">
        <v>9500</v>
      </c>
      <c r="B1559" s="62" t="s">
        <v>2707</v>
      </c>
      <c r="C1559" s="63">
        <v>34470</v>
      </c>
      <c r="D1559" s="64" t="s">
        <v>746</v>
      </c>
      <c r="E1559" s="51" t="str">
        <f>IF(VLOOKUP(A1559,'חישוב בזב'!$H$2:$K$188,4,FALSE)=FALSE,"No","Yes")</f>
        <v>Yes</v>
      </c>
      <c r="F1559" s="65" t="s">
        <v>2714</v>
      </c>
      <c r="G1559" s="66" t="s">
        <v>2715</v>
      </c>
      <c r="H1559" s="67">
        <v>15206</v>
      </c>
      <c r="I1559" s="68">
        <v>15205</v>
      </c>
      <c r="J1559" s="69">
        <v>0.11114033933973431</v>
      </c>
      <c r="K1559" s="70">
        <v>1690</v>
      </c>
      <c r="L1559" s="71">
        <v>0.11114033933973431</v>
      </c>
      <c r="M1559" s="72">
        <v>1690</v>
      </c>
    </row>
    <row r="1560" spans="1:13" ht="15" thickTop="1" thickBot="1" x14ac:dyDescent="0.35">
      <c r="A1560" s="61">
        <v>9500</v>
      </c>
      <c r="B1560" s="62" t="s">
        <v>2707</v>
      </c>
      <c r="C1560" s="63">
        <v>34470</v>
      </c>
      <c r="D1560" s="64" t="s">
        <v>581</v>
      </c>
      <c r="E1560" s="51" t="str">
        <f>IF(VLOOKUP(A1560,'חישוב בזב'!$H$2:$K$188,4,FALSE)=FALSE,"No","Yes")</f>
        <v>Yes</v>
      </c>
      <c r="F1560" s="65" t="s">
        <v>2716</v>
      </c>
      <c r="G1560" s="66"/>
      <c r="H1560" s="67">
        <v>15206</v>
      </c>
      <c r="I1560" s="68">
        <v>15205</v>
      </c>
      <c r="J1560" s="69">
        <v>6.3264500854925687E-2</v>
      </c>
      <c r="K1560" s="70">
        <v>962</v>
      </c>
      <c r="L1560" s="71">
        <v>6.3264500854925687E-2</v>
      </c>
      <c r="M1560" s="72">
        <v>962</v>
      </c>
    </row>
    <row r="1561" spans="1:13" ht="15" thickTop="1" thickBot="1" x14ac:dyDescent="0.35">
      <c r="A1561" s="61">
        <v>9500</v>
      </c>
      <c r="B1561" s="62" t="s">
        <v>2707</v>
      </c>
      <c r="C1561" s="63">
        <v>34470</v>
      </c>
      <c r="D1561" s="64" t="s">
        <v>636</v>
      </c>
      <c r="E1561" s="51" t="str">
        <f>IF(VLOOKUP(A1561,'חישוב בזב'!$H$2:$K$188,4,FALSE)=FALSE,"No","Yes")</f>
        <v>Yes</v>
      </c>
      <c r="F1561" s="65" t="s">
        <v>2717</v>
      </c>
      <c r="G1561" s="66"/>
      <c r="H1561" s="67">
        <v>15206</v>
      </c>
      <c r="I1561" s="68">
        <v>15205</v>
      </c>
      <c r="J1561" s="69">
        <v>5.6753912929106934E-2</v>
      </c>
      <c r="K1561" s="70">
        <v>863</v>
      </c>
      <c r="L1561" s="71">
        <v>5.6753912929106934E-2</v>
      </c>
      <c r="M1561" s="72">
        <v>863</v>
      </c>
    </row>
    <row r="1562" spans="1:13" ht="15" thickTop="1" thickBot="1" x14ac:dyDescent="0.35">
      <c r="A1562" s="61">
        <v>9500</v>
      </c>
      <c r="B1562" s="62" t="s">
        <v>2707</v>
      </c>
      <c r="C1562" s="63">
        <v>34470</v>
      </c>
      <c r="D1562" s="64" t="s">
        <v>548</v>
      </c>
      <c r="E1562" s="51" t="str">
        <f>IF(VLOOKUP(A1562,'חישוב בזב'!$H$2:$K$188,4,FALSE)=FALSE,"No","Yes")</f>
        <v>Yes</v>
      </c>
      <c r="F1562" s="65" t="s">
        <v>577</v>
      </c>
      <c r="G1562" s="66"/>
      <c r="H1562" s="67">
        <v>15206</v>
      </c>
      <c r="I1562" s="68">
        <v>15205</v>
      </c>
      <c r="J1562" s="69">
        <v>4.6955149283177691E-2</v>
      </c>
      <c r="K1562" s="70">
        <v>714</v>
      </c>
      <c r="L1562" s="71">
        <v>4.6955149283177691E-2</v>
      </c>
      <c r="M1562" s="72">
        <v>714</v>
      </c>
    </row>
    <row r="1563" spans="1:13" ht="15" thickTop="1" thickBot="1" x14ac:dyDescent="0.35">
      <c r="A1563" s="61">
        <v>9500</v>
      </c>
      <c r="B1563" s="62" t="s">
        <v>2707</v>
      </c>
      <c r="C1563" s="63">
        <v>34470</v>
      </c>
      <c r="D1563" s="64" t="s">
        <v>820</v>
      </c>
      <c r="E1563" s="51" t="str">
        <f>IF(VLOOKUP(A1563,'חישוב בזב'!$H$2:$K$188,4,FALSE)=FALSE,"No","Yes")</f>
        <v>Yes</v>
      </c>
      <c r="F1563" s="65" t="s">
        <v>2718</v>
      </c>
      <c r="G1563" s="66"/>
      <c r="H1563" s="67">
        <v>15206</v>
      </c>
      <c r="I1563" s="68">
        <v>15205</v>
      </c>
      <c r="J1563" s="69">
        <v>2.4266736814415362E-2</v>
      </c>
      <c r="K1563" s="70">
        <v>369</v>
      </c>
      <c r="L1563" s="71">
        <v>2.4266736814415362E-2</v>
      </c>
      <c r="M1563" s="72">
        <v>369</v>
      </c>
    </row>
    <row r="1564" spans="1:13" ht="15" thickTop="1" thickBot="1" x14ac:dyDescent="0.35">
      <c r="A1564" s="61">
        <v>2630</v>
      </c>
      <c r="B1564" s="62" t="s">
        <v>2719</v>
      </c>
      <c r="C1564" s="63">
        <v>39806</v>
      </c>
      <c r="D1564" s="64" t="s">
        <v>743</v>
      </c>
      <c r="E1564" s="51" t="str">
        <f>IF(VLOOKUP(A1564,'חישוב בזב'!$H$2:$K$188,4,FALSE)=FALSE,"No","Yes")</f>
        <v>Yes</v>
      </c>
      <c r="F1564" s="65" t="s">
        <v>2720</v>
      </c>
      <c r="G1564" s="66" t="s">
        <v>2721</v>
      </c>
      <c r="H1564" s="67">
        <v>41827</v>
      </c>
      <c r="I1564" s="68">
        <v>41827</v>
      </c>
      <c r="J1564" s="69">
        <v>0.51179859899108227</v>
      </c>
      <c r="K1564" s="70">
        <v>21407</v>
      </c>
      <c r="L1564" s="71">
        <v>0.51179859899108227</v>
      </c>
      <c r="M1564" s="72">
        <v>21406.999999999996</v>
      </c>
    </row>
    <row r="1565" spans="1:13" ht="15" thickTop="1" thickBot="1" x14ac:dyDescent="0.35">
      <c r="A1565" s="61">
        <v>2630</v>
      </c>
      <c r="B1565" s="62" t="s">
        <v>2719</v>
      </c>
      <c r="C1565" s="63">
        <v>39806</v>
      </c>
      <c r="D1565" s="64" t="s">
        <v>2122</v>
      </c>
      <c r="E1565" s="51" t="str">
        <f>IF(VLOOKUP(A1565,'חישוב בזב'!$H$2:$K$188,4,FALSE)=FALSE,"No","Yes")</f>
        <v>Yes</v>
      </c>
      <c r="F1565" s="65" t="s">
        <v>2722</v>
      </c>
      <c r="G1565" s="66" t="s">
        <v>2723</v>
      </c>
      <c r="H1565" s="67">
        <v>41827</v>
      </c>
      <c r="I1565" s="68">
        <v>41827</v>
      </c>
      <c r="J1565" s="69">
        <v>0.10390417672795084</v>
      </c>
      <c r="K1565" s="70">
        <v>4346</v>
      </c>
      <c r="L1565" s="71">
        <v>0.10390417672795084</v>
      </c>
      <c r="M1565" s="72">
        <v>4346</v>
      </c>
    </row>
    <row r="1566" spans="1:13" ht="15" thickTop="1" thickBot="1" x14ac:dyDescent="0.35">
      <c r="A1566" s="61">
        <v>2630</v>
      </c>
      <c r="B1566" s="62" t="s">
        <v>2719</v>
      </c>
      <c r="C1566" s="63">
        <v>39806</v>
      </c>
      <c r="D1566" s="64" t="s">
        <v>630</v>
      </c>
      <c r="E1566" s="51" t="str">
        <f>IF(VLOOKUP(A1566,'חישוב בזב'!$H$2:$K$188,4,FALSE)=FALSE,"No","Yes")</f>
        <v>Yes</v>
      </c>
      <c r="F1566" s="65" t="s">
        <v>2724</v>
      </c>
      <c r="G1566" s="66"/>
      <c r="H1566" s="67">
        <v>41827</v>
      </c>
      <c r="I1566" s="68">
        <v>41827</v>
      </c>
      <c r="J1566" s="69">
        <v>8.2865134960671341E-2</v>
      </c>
      <c r="K1566" s="70">
        <v>3466</v>
      </c>
      <c r="L1566" s="71">
        <v>8.2865134960671341E-2</v>
      </c>
      <c r="M1566" s="72">
        <v>3466</v>
      </c>
    </row>
    <row r="1567" spans="1:13" ht="15" thickTop="1" thickBot="1" x14ac:dyDescent="0.35">
      <c r="A1567" s="61">
        <v>2630</v>
      </c>
      <c r="B1567" s="62" t="s">
        <v>2719</v>
      </c>
      <c r="C1567" s="63">
        <v>39806</v>
      </c>
      <c r="D1567" s="64" t="s">
        <v>581</v>
      </c>
      <c r="E1567" s="51" t="str">
        <f>IF(VLOOKUP(A1567,'חישוב בזב'!$H$2:$K$188,4,FALSE)=FALSE,"No","Yes")</f>
        <v>Yes</v>
      </c>
      <c r="F1567" s="65" t="s">
        <v>2725</v>
      </c>
      <c r="G1567" s="66"/>
      <c r="H1567" s="67">
        <v>41827</v>
      </c>
      <c r="I1567" s="68">
        <v>41827</v>
      </c>
      <c r="J1567" s="69">
        <v>7.9326750663447063E-2</v>
      </c>
      <c r="K1567" s="70">
        <v>3318</v>
      </c>
      <c r="L1567" s="71">
        <v>7.9326750663447063E-2</v>
      </c>
      <c r="M1567" s="72">
        <v>3318.0000000000005</v>
      </c>
    </row>
    <row r="1568" spans="1:13" ht="15" thickTop="1" thickBot="1" x14ac:dyDescent="0.35">
      <c r="A1568" s="61">
        <v>2630</v>
      </c>
      <c r="B1568" s="62" t="s">
        <v>2719</v>
      </c>
      <c r="C1568" s="63">
        <v>39806</v>
      </c>
      <c r="D1568" s="64" t="s">
        <v>572</v>
      </c>
      <c r="E1568" s="51" t="str">
        <f>IF(VLOOKUP(A1568,'חישוב בזב'!$H$2:$K$188,4,FALSE)=FALSE,"No","Yes")</f>
        <v>Yes</v>
      </c>
      <c r="F1568" s="65" t="s">
        <v>2726</v>
      </c>
      <c r="G1568" s="66"/>
      <c r="H1568" s="67">
        <v>41827</v>
      </c>
      <c r="I1568" s="68">
        <v>41827</v>
      </c>
      <c r="J1568" s="69">
        <v>5.0613240251512183E-2</v>
      </c>
      <c r="K1568" s="70">
        <v>2117</v>
      </c>
      <c r="L1568" s="71">
        <v>5.0613240251512183E-2</v>
      </c>
      <c r="M1568" s="72">
        <v>2117</v>
      </c>
    </row>
    <row r="1569" spans="1:13" ht="15" thickTop="1" thickBot="1" x14ac:dyDescent="0.35">
      <c r="A1569" s="61">
        <v>2630</v>
      </c>
      <c r="B1569" s="62" t="s">
        <v>2719</v>
      </c>
      <c r="C1569" s="63">
        <v>39806</v>
      </c>
      <c r="D1569" s="64" t="s">
        <v>2727</v>
      </c>
      <c r="E1569" s="51" t="str">
        <f>IF(VLOOKUP(A1569,'חישוב בזב'!$H$2:$K$188,4,FALSE)=FALSE,"No","Yes")</f>
        <v>Yes</v>
      </c>
      <c r="F1569" s="65" t="s">
        <v>2728</v>
      </c>
      <c r="G1569" s="66"/>
      <c r="H1569" s="67">
        <v>41827</v>
      </c>
      <c r="I1569" s="68">
        <v>41827</v>
      </c>
      <c r="J1569" s="69">
        <v>3.92569392975829E-2</v>
      </c>
      <c r="K1569" s="70">
        <v>1642</v>
      </c>
      <c r="L1569" s="71">
        <v>3.92569392975829E-2</v>
      </c>
      <c r="M1569" s="72">
        <v>1642</v>
      </c>
    </row>
    <row r="1570" spans="1:13" ht="15" thickTop="1" thickBot="1" x14ac:dyDescent="0.35">
      <c r="A1570" s="61">
        <v>2630</v>
      </c>
      <c r="B1570" s="62" t="s">
        <v>2719</v>
      </c>
      <c r="C1570" s="63">
        <v>39806</v>
      </c>
      <c r="D1570" s="64" t="s">
        <v>548</v>
      </c>
      <c r="E1570" s="51" t="str">
        <f>IF(VLOOKUP(A1570,'חישוב בזב'!$H$2:$K$188,4,FALSE)=FALSE,"No","Yes")</f>
        <v>Yes</v>
      </c>
      <c r="F1570" s="65" t="s">
        <v>2729</v>
      </c>
      <c r="G1570" s="66"/>
      <c r="H1570" s="67">
        <v>41827</v>
      </c>
      <c r="I1570" s="68">
        <v>41827</v>
      </c>
      <c r="J1570" s="69">
        <v>3.2634422741291511E-2</v>
      </c>
      <c r="K1570" s="70">
        <v>1365</v>
      </c>
      <c r="L1570" s="71">
        <v>3.2634422741291511E-2</v>
      </c>
      <c r="M1570" s="72">
        <v>1365</v>
      </c>
    </row>
    <row r="1571" spans="1:13" ht="15" thickTop="1" thickBot="1" x14ac:dyDescent="0.35">
      <c r="A1571" s="61">
        <v>2630</v>
      </c>
      <c r="B1571" s="62" t="s">
        <v>2719</v>
      </c>
      <c r="C1571" s="63">
        <v>39806</v>
      </c>
      <c r="D1571" s="64" t="s">
        <v>679</v>
      </c>
      <c r="E1571" s="51" t="str">
        <f>IF(VLOOKUP(A1571,'חישוב בזב'!$H$2:$K$188,4,FALSE)=FALSE,"No","Yes")</f>
        <v>Yes</v>
      </c>
      <c r="F1571" s="65" t="s">
        <v>2730</v>
      </c>
      <c r="G1571" s="66"/>
      <c r="H1571" s="67">
        <v>41827</v>
      </c>
      <c r="I1571" s="68">
        <v>41827</v>
      </c>
      <c r="J1571" s="69">
        <v>2.5055586104669233E-2</v>
      </c>
      <c r="K1571" s="70">
        <v>1048</v>
      </c>
      <c r="L1571" s="71">
        <v>2.5055586104669233E-2</v>
      </c>
      <c r="M1571" s="72">
        <v>1048</v>
      </c>
    </row>
    <row r="1572" spans="1:13" ht="15" thickTop="1" thickBot="1" x14ac:dyDescent="0.35">
      <c r="A1572" s="61">
        <v>2630</v>
      </c>
      <c r="B1572" s="62" t="s">
        <v>2719</v>
      </c>
      <c r="C1572" s="63">
        <v>39806</v>
      </c>
      <c r="D1572" s="64" t="s">
        <v>604</v>
      </c>
      <c r="E1572" s="51" t="str">
        <f>IF(VLOOKUP(A1572,'חישוב בזב'!$H$2:$K$188,4,FALSE)=FALSE,"No","Yes")</f>
        <v>Yes</v>
      </c>
      <c r="F1572" s="65" t="s">
        <v>2731</v>
      </c>
      <c r="G1572" s="66"/>
      <c r="H1572" s="67">
        <v>41827</v>
      </c>
      <c r="I1572" s="68">
        <v>41827</v>
      </c>
      <c r="J1572" s="69">
        <v>2.4959954096636143E-2</v>
      </c>
      <c r="K1572" s="70">
        <v>1044</v>
      </c>
      <c r="L1572" s="71">
        <v>2.4959954096636143E-2</v>
      </c>
      <c r="M1572" s="72">
        <v>1044</v>
      </c>
    </row>
    <row r="1573" spans="1:13" ht="15" thickTop="1" thickBot="1" x14ac:dyDescent="0.35">
      <c r="A1573" s="61">
        <v>2630</v>
      </c>
      <c r="B1573" s="62" t="s">
        <v>2719</v>
      </c>
      <c r="C1573" s="63">
        <v>39806</v>
      </c>
      <c r="D1573" s="64" t="s">
        <v>757</v>
      </c>
      <c r="E1573" s="51" t="str">
        <f>IF(VLOOKUP(A1573,'חישוב בזב'!$H$2:$K$188,4,FALSE)=FALSE,"No","Yes")</f>
        <v>Yes</v>
      </c>
      <c r="F1573" s="65" t="s">
        <v>2732</v>
      </c>
      <c r="G1573" s="66"/>
      <c r="H1573" s="67">
        <v>41827</v>
      </c>
      <c r="I1573" s="68">
        <v>41827</v>
      </c>
      <c r="J1573" s="69">
        <v>2.0202261696989982E-2</v>
      </c>
      <c r="K1573" s="70">
        <v>845</v>
      </c>
      <c r="L1573" s="71">
        <v>2.0202261696989982E-2</v>
      </c>
      <c r="M1573" s="72">
        <v>845</v>
      </c>
    </row>
    <row r="1574" spans="1:13" ht="15" thickTop="1" thickBot="1" x14ac:dyDescent="0.35">
      <c r="A1574" s="61">
        <v>2630</v>
      </c>
      <c r="B1574" s="62" t="s">
        <v>2719</v>
      </c>
      <c r="C1574" s="63">
        <v>39806</v>
      </c>
      <c r="D1574" s="64" t="s">
        <v>636</v>
      </c>
      <c r="E1574" s="51" t="str">
        <f>IF(VLOOKUP(A1574,'חישוב בזב'!$H$2:$K$188,4,FALSE)=FALSE,"No","Yes")</f>
        <v>Yes</v>
      </c>
      <c r="F1574" s="65" t="s">
        <v>2733</v>
      </c>
      <c r="G1574" s="66"/>
      <c r="H1574" s="67">
        <v>41827</v>
      </c>
      <c r="I1574" s="68">
        <v>41827</v>
      </c>
      <c r="J1574" s="69">
        <v>1.6042269347550625E-2</v>
      </c>
      <c r="K1574" s="70">
        <v>671</v>
      </c>
      <c r="L1574" s="71">
        <v>1.6042269347550625E-2</v>
      </c>
      <c r="M1574" s="72">
        <v>671</v>
      </c>
    </row>
    <row r="1575" spans="1:13" ht="15" thickTop="1" thickBot="1" x14ac:dyDescent="0.35">
      <c r="A1575" s="61">
        <v>2630</v>
      </c>
      <c r="B1575" s="62" t="s">
        <v>2719</v>
      </c>
      <c r="C1575" s="63">
        <v>39806</v>
      </c>
      <c r="D1575" s="64" t="s">
        <v>508</v>
      </c>
      <c r="E1575" s="51" t="str">
        <f>IF(VLOOKUP(A1575,'חישוב בזב'!$H$2:$K$188,4,FALSE)=FALSE,"No","Yes")</f>
        <v>Yes</v>
      </c>
      <c r="F1575" s="65" t="s">
        <v>2734</v>
      </c>
      <c r="G1575" s="66"/>
      <c r="H1575" s="67">
        <v>41827</v>
      </c>
      <c r="I1575" s="68">
        <v>41827</v>
      </c>
      <c r="J1575" s="69">
        <v>1.334066512061587E-2</v>
      </c>
      <c r="K1575" s="70">
        <v>558</v>
      </c>
      <c r="L1575" s="71">
        <v>1.334066512061587E-2</v>
      </c>
      <c r="M1575" s="72">
        <v>558</v>
      </c>
    </row>
    <row r="1576" spans="1:13" ht="15" hidden="1" thickTop="1" thickBot="1" x14ac:dyDescent="0.35">
      <c r="A1576" s="61">
        <v>2300</v>
      </c>
      <c r="B1576" s="62" t="s">
        <v>2735</v>
      </c>
      <c r="C1576" s="63">
        <v>13296</v>
      </c>
      <c r="D1576" s="64" t="s">
        <v>820</v>
      </c>
      <c r="E1576" s="51" t="str">
        <f>IF(VLOOKUP(A1576,'חישוב בזב'!$H$2:$K$188,4,FALSE)=FALSE,"No","Yes")</f>
        <v>No</v>
      </c>
      <c r="F1576" s="65" t="s">
        <v>2736</v>
      </c>
      <c r="G1576" s="66" t="s">
        <v>2737</v>
      </c>
      <c r="H1576" s="67">
        <v>6759</v>
      </c>
      <c r="I1576" s="68">
        <v>6759</v>
      </c>
      <c r="J1576" s="69">
        <v>0.34102677910933571</v>
      </c>
      <c r="K1576" s="70">
        <v>2305</v>
      </c>
      <c r="L1576" s="71">
        <v>0.34102677910933571</v>
      </c>
      <c r="M1576" s="72">
        <v>2305</v>
      </c>
    </row>
    <row r="1577" spans="1:13" ht="15" hidden="1" thickTop="1" thickBot="1" x14ac:dyDescent="0.35">
      <c r="A1577" s="61">
        <v>2300</v>
      </c>
      <c r="B1577" s="62" t="s">
        <v>2735</v>
      </c>
      <c r="C1577" s="63">
        <v>13296</v>
      </c>
      <c r="D1577" s="64" t="s">
        <v>575</v>
      </c>
      <c r="E1577" s="51" t="str">
        <f>IF(VLOOKUP(A1577,'חישוב בזב'!$H$2:$K$188,4,FALSE)=FALSE,"No","Yes")</f>
        <v>No</v>
      </c>
      <c r="F1577" s="65" t="s">
        <v>2738</v>
      </c>
      <c r="G1577" s="66" t="s">
        <v>2739</v>
      </c>
      <c r="H1577" s="67">
        <v>6759</v>
      </c>
      <c r="I1577" s="68">
        <v>6759</v>
      </c>
      <c r="J1577" s="69">
        <v>0.23139517680130198</v>
      </c>
      <c r="K1577" s="70">
        <v>1564</v>
      </c>
      <c r="L1577" s="71">
        <v>0.23139517680130198</v>
      </c>
      <c r="M1577" s="72">
        <v>1564</v>
      </c>
    </row>
    <row r="1578" spans="1:13" ht="15" hidden="1" thickTop="1" thickBot="1" x14ac:dyDescent="0.35">
      <c r="A1578" s="61">
        <v>2300</v>
      </c>
      <c r="B1578" s="62" t="s">
        <v>2735</v>
      </c>
      <c r="C1578" s="63">
        <v>13296</v>
      </c>
      <c r="D1578" s="64" t="s">
        <v>544</v>
      </c>
      <c r="E1578" s="51" t="str">
        <f>IF(VLOOKUP(A1578,'חישוב בזב'!$H$2:$K$188,4,FALSE)=FALSE,"No","Yes")</f>
        <v>No</v>
      </c>
      <c r="F1578" s="65" t="s">
        <v>2740</v>
      </c>
      <c r="G1578" s="66" t="s">
        <v>2741</v>
      </c>
      <c r="H1578" s="67">
        <v>6759</v>
      </c>
      <c r="I1578" s="68">
        <v>6759</v>
      </c>
      <c r="J1578" s="69">
        <v>0.16836810179020564</v>
      </c>
      <c r="K1578" s="70">
        <v>1138</v>
      </c>
      <c r="L1578" s="71">
        <v>0.16836810179020564</v>
      </c>
      <c r="M1578" s="72">
        <v>1138</v>
      </c>
    </row>
    <row r="1579" spans="1:13" ht="15" hidden="1" thickTop="1" thickBot="1" x14ac:dyDescent="0.35">
      <c r="A1579" s="61">
        <v>2300</v>
      </c>
      <c r="B1579" s="62" t="s">
        <v>2735</v>
      </c>
      <c r="C1579" s="63">
        <v>13296</v>
      </c>
      <c r="D1579" s="64" t="s">
        <v>2742</v>
      </c>
      <c r="E1579" s="51" t="str">
        <f>IF(VLOOKUP(A1579,'חישוב בזב'!$H$2:$K$188,4,FALSE)=FALSE,"No","Yes")</f>
        <v>No</v>
      </c>
      <c r="F1579" s="65" t="s">
        <v>2743</v>
      </c>
      <c r="G1579" s="66" t="s">
        <v>2744</v>
      </c>
      <c r="H1579" s="67">
        <v>6759</v>
      </c>
      <c r="I1579" s="68">
        <v>6759</v>
      </c>
      <c r="J1579" s="69">
        <v>0.14203284509542832</v>
      </c>
      <c r="K1579" s="70">
        <v>960</v>
      </c>
      <c r="L1579" s="71">
        <v>0.14203284509542832</v>
      </c>
      <c r="M1579" s="72">
        <v>960</v>
      </c>
    </row>
    <row r="1580" spans="1:13" ht="15" hidden="1" thickTop="1" thickBot="1" x14ac:dyDescent="0.35">
      <c r="A1580" s="61">
        <v>2300</v>
      </c>
      <c r="B1580" s="62" t="s">
        <v>2735</v>
      </c>
      <c r="C1580" s="63">
        <v>13296</v>
      </c>
      <c r="D1580" s="64" t="s">
        <v>548</v>
      </c>
      <c r="E1580" s="51" t="str">
        <f>IF(VLOOKUP(A1580,'חישוב בזב'!$H$2:$K$188,4,FALSE)=FALSE,"No","Yes")</f>
        <v>No</v>
      </c>
      <c r="F1580" s="65" t="s">
        <v>577</v>
      </c>
      <c r="G1580" s="66"/>
      <c r="H1580" s="67">
        <v>6759</v>
      </c>
      <c r="I1580" s="68">
        <v>6759</v>
      </c>
      <c r="J1580" s="69">
        <v>7.9301671844947477E-2</v>
      </c>
      <c r="K1580" s="70">
        <v>536</v>
      </c>
      <c r="L1580" s="71">
        <v>7.9301671844947477E-2</v>
      </c>
      <c r="M1580" s="72">
        <v>536</v>
      </c>
    </row>
    <row r="1581" spans="1:13" ht="15" hidden="1" thickTop="1" thickBot="1" x14ac:dyDescent="0.35">
      <c r="A1581" s="61">
        <v>2300</v>
      </c>
      <c r="B1581" s="62" t="s">
        <v>2735</v>
      </c>
      <c r="C1581" s="63">
        <v>13296</v>
      </c>
      <c r="D1581" s="64" t="s">
        <v>730</v>
      </c>
      <c r="E1581" s="51" t="str">
        <f>IF(VLOOKUP(A1581,'חישוב בזב'!$H$2:$K$188,4,FALSE)=FALSE,"No","Yes")</f>
        <v>No</v>
      </c>
      <c r="F1581" s="65" t="s">
        <v>2745</v>
      </c>
      <c r="G1581" s="66" t="s">
        <v>2746</v>
      </c>
      <c r="H1581" s="67">
        <v>6759</v>
      </c>
      <c r="I1581" s="68">
        <v>6759</v>
      </c>
      <c r="J1581" s="69">
        <v>3.7875425358780884E-2</v>
      </c>
      <c r="K1581" s="70">
        <v>256</v>
      </c>
      <c r="L1581" s="71">
        <v>3.7875425358780884E-2</v>
      </c>
      <c r="M1581" s="72">
        <v>256</v>
      </c>
    </row>
    <row r="1582" spans="1:13" ht="15" thickTop="1" thickBot="1" x14ac:dyDescent="0.35">
      <c r="A1582" s="61">
        <v>9600</v>
      </c>
      <c r="B1582" s="62" t="s">
        <v>2747</v>
      </c>
      <c r="C1582" s="63">
        <v>36758</v>
      </c>
      <c r="D1582" s="64" t="s">
        <v>567</v>
      </c>
      <c r="E1582" s="51" t="str">
        <f>IF(VLOOKUP(A1582,'חישוב בזב'!$H$2:$K$188,4,FALSE)=FALSE,"No","Yes")</f>
        <v>Yes</v>
      </c>
      <c r="F1582" s="65" t="s">
        <v>2748</v>
      </c>
      <c r="G1582" s="66" t="s">
        <v>2749</v>
      </c>
      <c r="H1582" s="67">
        <v>10356</v>
      </c>
      <c r="I1582" s="68">
        <v>10356</v>
      </c>
      <c r="J1582" s="69">
        <v>0.29779837775202783</v>
      </c>
      <c r="K1582" s="70">
        <v>3084</v>
      </c>
      <c r="L1582" s="71">
        <v>0.29779837775202783</v>
      </c>
      <c r="M1582" s="72">
        <v>3084</v>
      </c>
    </row>
    <row r="1583" spans="1:13" ht="15" thickTop="1" thickBot="1" x14ac:dyDescent="0.35">
      <c r="A1583" s="61">
        <v>9600</v>
      </c>
      <c r="B1583" s="62" t="s">
        <v>2747</v>
      </c>
      <c r="C1583" s="63">
        <v>36758</v>
      </c>
      <c r="D1583" s="64" t="s">
        <v>581</v>
      </c>
      <c r="E1583" s="51" t="str">
        <f>IF(VLOOKUP(A1583,'חישוב בזב'!$H$2:$K$188,4,FALSE)=FALSE,"No","Yes")</f>
        <v>Yes</v>
      </c>
      <c r="F1583" s="65" t="s">
        <v>2750</v>
      </c>
      <c r="G1583" s="66"/>
      <c r="H1583" s="67">
        <v>10356</v>
      </c>
      <c r="I1583" s="68">
        <v>10356</v>
      </c>
      <c r="J1583" s="69">
        <v>0.19611819235225955</v>
      </c>
      <c r="K1583" s="70">
        <v>2031</v>
      </c>
      <c r="L1583" s="71">
        <v>0.19611819235225955</v>
      </c>
      <c r="M1583" s="72">
        <v>2031</v>
      </c>
    </row>
    <row r="1584" spans="1:13" ht="15" thickTop="1" thickBot="1" x14ac:dyDescent="0.35">
      <c r="A1584" s="61">
        <v>9600</v>
      </c>
      <c r="B1584" s="62" t="s">
        <v>2747</v>
      </c>
      <c r="C1584" s="63">
        <v>36758</v>
      </c>
      <c r="D1584" s="64" t="s">
        <v>495</v>
      </c>
      <c r="E1584" s="51" t="str">
        <f>IF(VLOOKUP(A1584,'חישוב בזב'!$H$2:$K$188,4,FALSE)=FALSE,"No","Yes")</f>
        <v>Yes</v>
      </c>
      <c r="F1584" s="65" t="s">
        <v>2751</v>
      </c>
      <c r="G1584" s="66"/>
      <c r="H1584" s="67">
        <v>10356</v>
      </c>
      <c r="I1584" s="68">
        <v>10356</v>
      </c>
      <c r="J1584" s="69">
        <v>0.14947856315179606</v>
      </c>
      <c r="K1584" s="70">
        <v>1548</v>
      </c>
      <c r="L1584" s="71">
        <v>0.14947856315179606</v>
      </c>
      <c r="M1584" s="72">
        <v>1548</v>
      </c>
    </row>
    <row r="1585" spans="1:13" ht="15" thickTop="1" thickBot="1" x14ac:dyDescent="0.35">
      <c r="A1585" s="61">
        <v>9600</v>
      </c>
      <c r="B1585" s="62" t="s">
        <v>2747</v>
      </c>
      <c r="C1585" s="63">
        <v>36758</v>
      </c>
      <c r="D1585" s="64" t="s">
        <v>746</v>
      </c>
      <c r="E1585" s="51" t="str">
        <f>IF(VLOOKUP(A1585,'חישוב בזב'!$H$2:$K$188,4,FALSE)=FALSE,"No","Yes")</f>
        <v>Yes</v>
      </c>
      <c r="F1585" s="65" t="s">
        <v>2752</v>
      </c>
      <c r="G1585" s="66"/>
      <c r="H1585" s="67">
        <v>10356</v>
      </c>
      <c r="I1585" s="68">
        <v>10356</v>
      </c>
      <c r="J1585" s="69">
        <v>0.13267670915411356</v>
      </c>
      <c r="K1585" s="70">
        <v>1374</v>
      </c>
      <c r="L1585" s="71">
        <v>0.13267670915411356</v>
      </c>
      <c r="M1585" s="72">
        <v>1374</v>
      </c>
    </row>
    <row r="1586" spans="1:13" ht="15" thickTop="1" thickBot="1" x14ac:dyDescent="0.35">
      <c r="A1586" s="61">
        <v>9600</v>
      </c>
      <c r="B1586" s="62" t="s">
        <v>2747</v>
      </c>
      <c r="C1586" s="63">
        <v>36758</v>
      </c>
      <c r="D1586" s="64" t="s">
        <v>2753</v>
      </c>
      <c r="E1586" s="51" t="str">
        <f>IF(VLOOKUP(A1586,'חישוב בזב'!$H$2:$K$188,4,FALSE)=FALSE,"No","Yes")</f>
        <v>Yes</v>
      </c>
      <c r="F1586" s="65" t="s">
        <v>2754</v>
      </c>
      <c r="G1586" s="66"/>
      <c r="H1586" s="67">
        <v>10356</v>
      </c>
      <c r="I1586" s="68">
        <v>10356</v>
      </c>
      <c r="J1586" s="69">
        <v>0.12147547315565856</v>
      </c>
      <c r="K1586" s="70">
        <v>1258</v>
      </c>
      <c r="L1586" s="71">
        <v>0.12147547315565856</v>
      </c>
      <c r="M1586" s="72">
        <v>1258</v>
      </c>
    </row>
    <row r="1587" spans="1:13" ht="15" thickTop="1" thickBot="1" x14ac:dyDescent="0.35">
      <c r="A1587" s="61">
        <v>9600</v>
      </c>
      <c r="B1587" s="62" t="s">
        <v>2747</v>
      </c>
      <c r="C1587" s="63">
        <v>36758</v>
      </c>
      <c r="D1587" s="64" t="s">
        <v>544</v>
      </c>
      <c r="E1587" s="51" t="str">
        <f>IF(VLOOKUP(A1587,'חישוב בזב'!$H$2:$K$188,4,FALSE)=FALSE,"No","Yes")</f>
        <v>Yes</v>
      </c>
      <c r="F1587" s="65" t="s">
        <v>2755</v>
      </c>
      <c r="G1587" s="66"/>
      <c r="H1587" s="67">
        <v>10356</v>
      </c>
      <c r="I1587" s="68">
        <v>10356</v>
      </c>
      <c r="J1587" s="69">
        <v>7.3580533024333719E-2</v>
      </c>
      <c r="K1587" s="70">
        <v>762</v>
      </c>
      <c r="L1587" s="71">
        <v>7.3580533024333719E-2</v>
      </c>
      <c r="M1587" s="72">
        <v>762</v>
      </c>
    </row>
    <row r="1588" spans="1:13" ht="15" thickTop="1" thickBot="1" x14ac:dyDescent="0.35">
      <c r="A1588" s="61">
        <v>9600</v>
      </c>
      <c r="B1588" s="62" t="s">
        <v>2747</v>
      </c>
      <c r="C1588" s="63">
        <v>36758</v>
      </c>
      <c r="D1588" s="64" t="s">
        <v>684</v>
      </c>
      <c r="E1588" s="51" t="str">
        <f>IF(VLOOKUP(A1588,'חישוב בזב'!$H$2:$K$188,4,FALSE)=FALSE,"No","Yes")</f>
        <v>Yes</v>
      </c>
      <c r="F1588" s="65" t="s">
        <v>967</v>
      </c>
      <c r="G1588" s="66"/>
      <c r="H1588" s="67">
        <v>10356</v>
      </c>
      <c r="I1588" s="68">
        <v>10356</v>
      </c>
      <c r="J1588" s="69">
        <v>2.8872151409810736E-2</v>
      </c>
      <c r="K1588" s="70">
        <v>299</v>
      </c>
      <c r="L1588" s="71">
        <v>2.8872151409810736E-2</v>
      </c>
      <c r="M1588" s="72">
        <v>299</v>
      </c>
    </row>
    <row r="1589" spans="1:13" ht="15" hidden="1" thickTop="1" thickBot="1" x14ac:dyDescent="0.35">
      <c r="A1589" s="61">
        <v>1137</v>
      </c>
      <c r="B1589" s="62" t="s">
        <v>2756</v>
      </c>
      <c r="C1589" s="63">
        <v>2465</v>
      </c>
      <c r="D1589" s="64" t="s">
        <v>636</v>
      </c>
      <c r="E1589" s="51" t="str">
        <f>IF(VLOOKUP(A1589,'חישוב בזב'!$H$2:$K$188,4,FALSE)=FALSE,"No","Yes")</f>
        <v>No</v>
      </c>
      <c r="F1589" s="65" t="s">
        <v>2757</v>
      </c>
      <c r="G1589" s="66" t="s">
        <v>2758</v>
      </c>
      <c r="H1589" s="67">
        <v>1629</v>
      </c>
      <c r="I1589" s="68">
        <v>1629</v>
      </c>
      <c r="J1589" s="69">
        <v>0.65623081645181092</v>
      </c>
      <c r="K1589" s="70">
        <v>1069</v>
      </c>
      <c r="L1589" s="71">
        <v>0.65623081645181092</v>
      </c>
      <c r="M1589" s="72">
        <v>1069</v>
      </c>
    </row>
    <row r="1590" spans="1:13" ht="15" hidden="1" thickTop="1" thickBot="1" x14ac:dyDescent="0.35">
      <c r="A1590" s="61">
        <v>1137</v>
      </c>
      <c r="B1590" s="62" t="s">
        <v>2756</v>
      </c>
      <c r="C1590" s="63">
        <v>2465</v>
      </c>
      <c r="D1590" s="64" t="s">
        <v>2759</v>
      </c>
      <c r="E1590" s="51" t="str">
        <f>IF(VLOOKUP(A1590,'חישוב בזב'!$H$2:$K$188,4,FALSE)=FALSE,"No","Yes")</f>
        <v>No</v>
      </c>
      <c r="F1590" s="65" t="s">
        <v>2760</v>
      </c>
      <c r="G1590" s="66" t="s">
        <v>2761</v>
      </c>
      <c r="H1590" s="67">
        <v>1629</v>
      </c>
      <c r="I1590" s="68">
        <v>1629</v>
      </c>
      <c r="J1590" s="69">
        <v>0.34376918354818908</v>
      </c>
      <c r="K1590" s="70">
        <v>560</v>
      </c>
      <c r="L1590" s="71">
        <v>0.34376918354818908</v>
      </c>
      <c r="M1590" s="72">
        <v>560</v>
      </c>
    </row>
    <row r="1591" spans="1:13" ht="15" thickTop="1" thickBot="1" x14ac:dyDescent="0.35">
      <c r="A1591" s="61">
        <v>8200</v>
      </c>
      <c r="B1591" s="62" t="s">
        <v>2762</v>
      </c>
      <c r="C1591" s="63">
        <v>35881</v>
      </c>
      <c r="D1591" s="64" t="s">
        <v>2763</v>
      </c>
      <c r="E1591" s="51" t="str">
        <f>IF(VLOOKUP(A1591,'חישוב בזב'!$H$2:$K$188,4,FALSE)=FALSE,"No","Yes")</f>
        <v>Yes</v>
      </c>
      <c r="F1591" s="65" t="s">
        <v>2764</v>
      </c>
      <c r="G1591" s="66" t="s">
        <v>2765</v>
      </c>
      <c r="H1591" s="67">
        <v>12737</v>
      </c>
      <c r="I1591" s="68">
        <v>12737</v>
      </c>
      <c r="J1591" s="69">
        <v>0.56512522572034229</v>
      </c>
      <c r="K1591" s="70">
        <v>7198</v>
      </c>
      <c r="L1591" s="71">
        <v>0.56512522572034229</v>
      </c>
      <c r="M1591" s="72">
        <v>7198</v>
      </c>
    </row>
    <row r="1592" spans="1:13" ht="15" thickTop="1" thickBot="1" x14ac:dyDescent="0.35">
      <c r="A1592" s="61">
        <v>8200</v>
      </c>
      <c r="B1592" s="62" t="s">
        <v>2762</v>
      </c>
      <c r="C1592" s="63">
        <v>35881</v>
      </c>
      <c r="D1592" s="64" t="s">
        <v>495</v>
      </c>
      <c r="E1592" s="51" t="str">
        <f>IF(VLOOKUP(A1592,'חישוב בזב'!$H$2:$K$188,4,FALSE)=FALSE,"No","Yes")</f>
        <v>Yes</v>
      </c>
      <c r="F1592" s="65" t="s">
        <v>2766</v>
      </c>
      <c r="G1592" s="66"/>
      <c r="H1592" s="67">
        <v>12737</v>
      </c>
      <c r="I1592" s="68">
        <v>12737</v>
      </c>
      <c r="J1592" s="69">
        <v>0.15160555860877759</v>
      </c>
      <c r="K1592" s="70">
        <v>1931</v>
      </c>
      <c r="L1592" s="71">
        <v>0.15160555860877759</v>
      </c>
      <c r="M1592" s="72">
        <v>1931</v>
      </c>
    </row>
    <row r="1593" spans="1:13" ht="15" thickTop="1" thickBot="1" x14ac:dyDescent="0.35">
      <c r="A1593" s="61">
        <v>8200</v>
      </c>
      <c r="B1593" s="62" t="s">
        <v>2762</v>
      </c>
      <c r="C1593" s="63">
        <v>35881</v>
      </c>
      <c r="D1593" s="64" t="s">
        <v>730</v>
      </c>
      <c r="E1593" s="51" t="str">
        <f>IF(VLOOKUP(A1593,'חישוב בזב'!$H$2:$K$188,4,FALSE)=FALSE,"No","Yes")</f>
        <v>Yes</v>
      </c>
      <c r="F1593" s="65" t="s">
        <v>2767</v>
      </c>
      <c r="G1593" s="66"/>
      <c r="H1593" s="67">
        <v>12737</v>
      </c>
      <c r="I1593" s="68">
        <v>12737</v>
      </c>
      <c r="J1593" s="69">
        <v>0.10638297872340426</v>
      </c>
      <c r="K1593" s="70">
        <v>1355</v>
      </c>
      <c r="L1593" s="71">
        <v>0.10638297872340426</v>
      </c>
      <c r="M1593" s="72">
        <v>1355</v>
      </c>
    </row>
    <row r="1594" spans="1:13" ht="15" thickTop="1" thickBot="1" x14ac:dyDescent="0.35">
      <c r="A1594" s="61">
        <v>8200</v>
      </c>
      <c r="B1594" s="62" t="s">
        <v>2762</v>
      </c>
      <c r="C1594" s="63">
        <v>35881</v>
      </c>
      <c r="D1594" s="64" t="s">
        <v>567</v>
      </c>
      <c r="E1594" s="51" t="str">
        <f>IF(VLOOKUP(A1594,'חישוב בזב'!$H$2:$K$188,4,FALSE)=FALSE,"No","Yes")</f>
        <v>Yes</v>
      </c>
      <c r="F1594" s="65" t="s">
        <v>2768</v>
      </c>
      <c r="G1594" s="66"/>
      <c r="H1594" s="67">
        <v>12737</v>
      </c>
      <c r="I1594" s="68">
        <v>12737</v>
      </c>
      <c r="J1594" s="69">
        <v>0.10222187328256262</v>
      </c>
      <c r="K1594" s="70">
        <v>1302</v>
      </c>
      <c r="L1594" s="71">
        <v>0.10222187328256262</v>
      </c>
      <c r="M1594" s="72">
        <v>1302</v>
      </c>
    </row>
    <row r="1595" spans="1:13" ht="15" thickTop="1" thickBot="1" x14ac:dyDescent="0.35">
      <c r="A1595" s="61">
        <v>8200</v>
      </c>
      <c r="B1595" s="62" t="s">
        <v>2762</v>
      </c>
      <c r="C1595" s="63">
        <v>35881</v>
      </c>
      <c r="D1595" s="64" t="s">
        <v>546</v>
      </c>
      <c r="E1595" s="51" t="str">
        <f>IF(VLOOKUP(A1595,'חישוב בזב'!$H$2:$K$188,4,FALSE)=FALSE,"No","Yes")</f>
        <v>Yes</v>
      </c>
      <c r="F1595" s="65" t="s">
        <v>547</v>
      </c>
      <c r="G1595" s="66"/>
      <c r="H1595" s="67">
        <v>12737</v>
      </c>
      <c r="I1595" s="68">
        <v>12737</v>
      </c>
      <c r="J1595" s="69">
        <v>7.4664363664913247E-2</v>
      </c>
      <c r="K1595" s="70">
        <v>951</v>
      </c>
      <c r="L1595" s="71">
        <v>7.4664363664913247E-2</v>
      </c>
      <c r="M1595" s="72">
        <v>951</v>
      </c>
    </row>
    <row r="1596" spans="1:13" ht="15" thickTop="1" thickBot="1" x14ac:dyDescent="0.35">
      <c r="A1596" s="61">
        <v>1034</v>
      </c>
      <c r="B1596" s="62" t="s">
        <v>2769</v>
      </c>
      <c r="C1596" s="63">
        <v>16432</v>
      </c>
      <c r="D1596" s="64" t="s">
        <v>546</v>
      </c>
      <c r="E1596" s="51" t="str">
        <f>IF(VLOOKUP(A1596,'חישוב בזב'!$H$2:$K$188,4,FALSE)=FALSE,"No","Yes")</f>
        <v>Yes</v>
      </c>
      <c r="F1596" s="65" t="s">
        <v>2770</v>
      </c>
      <c r="G1596" s="66"/>
      <c r="H1596" s="67">
        <v>10000</v>
      </c>
      <c r="I1596" s="68">
        <v>10000</v>
      </c>
      <c r="J1596" s="69">
        <v>0.28449999999999998</v>
      </c>
      <c r="K1596" s="70">
        <v>2845</v>
      </c>
      <c r="L1596" s="71">
        <v>0.28449999999999998</v>
      </c>
      <c r="M1596" s="72">
        <v>2844.9999999999995</v>
      </c>
    </row>
    <row r="1597" spans="1:13" ht="15" thickTop="1" thickBot="1" x14ac:dyDescent="0.35">
      <c r="A1597" s="61">
        <v>1034</v>
      </c>
      <c r="B1597" s="62" t="s">
        <v>2769</v>
      </c>
      <c r="C1597" s="63">
        <v>16432</v>
      </c>
      <c r="D1597" s="64" t="s">
        <v>1534</v>
      </c>
      <c r="E1597" s="51" t="str">
        <f>IF(VLOOKUP(A1597,'חישוב בזב'!$H$2:$K$188,4,FALSE)=FALSE,"No","Yes")</f>
        <v>Yes</v>
      </c>
      <c r="F1597" s="65" t="s">
        <v>2771</v>
      </c>
      <c r="G1597" s="66" t="s">
        <v>2772</v>
      </c>
      <c r="H1597" s="67">
        <v>10000</v>
      </c>
      <c r="I1597" s="68">
        <v>10000</v>
      </c>
      <c r="J1597" s="69">
        <v>0.16919999999999999</v>
      </c>
      <c r="K1597" s="70">
        <v>1692</v>
      </c>
      <c r="L1597" s="71">
        <v>0.16919999999999999</v>
      </c>
      <c r="M1597" s="72">
        <v>1692</v>
      </c>
    </row>
    <row r="1598" spans="1:13" ht="15" thickTop="1" thickBot="1" x14ac:dyDescent="0.35">
      <c r="A1598" s="61">
        <v>1034</v>
      </c>
      <c r="B1598" s="62" t="s">
        <v>2769</v>
      </c>
      <c r="C1598" s="63">
        <v>16432</v>
      </c>
      <c r="D1598" s="64" t="s">
        <v>665</v>
      </c>
      <c r="E1598" s="51" t="str">
        <f>IF(VLOOKUP(A1598,'חישוב בזב'!$H$2:$K$188,4,FALSE)=FALSE,"No","Yes")</f>
        <v>Yes</v>
      </c>
      <c r="F1598" s="65" t="s">
        <v>2773</v>
      </c>
      <c r="G1598" s="66" t="s">
        <v>2774</v>
      </c>
      <c r="H1598" s="67">
        <v>10000</v>
      </c>
      <c r="I1598" s="68">
        <v>10000</v>
      </c>
      <c r="J1598" s="69">
        <v>0.1072</v>
      </c>
      <c r="K1598" s="70">
        <v>1072</v>
      </c>
      <c r="L1598" s="71">
        <v>0.1072</v>
      </c>
      <c r="M1598" s="72">
        <v>1072</v>
      </c>
    </row>
    <row r="1599" spans="1:13" ht="15" thickTop="1" thickBot="1" x14ac:dyDescent="0.35">
      <c r="A1599" s="61">
        <v>1034</v>
      </c>
      <c r="B1599" s="62" t="s">
        <v>2769</v>
      </c>
      <c r="C1599" s="63">
        <v>16432</v>
      </c>
      <c r="D1599" s="64" t="s">
        <v>602</v>
      </c>
      <c r="E1599" s="51" t="str">
        <f>IF(VLOOKUP(A1599,'חישוב בזב'!$H$2:$K$188,4,FALSE)=FALSE,"No","Yes")</f>
        <v>Yes</v>
      </c>
      <c r="F1599" s="65" t="s">
        <v>2775</v>
      </c>
      <c r="G1599" s="66" t="s">
        <v>2776</v>
      </c>
      <c r="H1599" s="67">
        <v>10000</v>
      </c>
      <c r="I1599" s="68">
        <v>10000</v>
      </c>
      <c r="J1599" s="69">
        <v>9.6500000000000002E-2</v>
      </c>
      <c r="K1599" s="70">
        <v>965</v>
      </c>
      <c r="L1599" s="71">
        <v>9.6500000000000002E-2</v>
      </c>
      <c r="M1599" s="72">
        <v>965</v>
      </c>
    </row>
    <row r="1600" spans="1:13" ht="15" thickTop="1" thickBot="1" x14ac:dyDescent="0.35">
      <c r="A1600" s="61">
        <v>1034</v>
      </c>
      <c r="B1600" s="62" t="s">
        <v>2769</v>
      </c>
      <c r="C1600" s="63">
        <v>16432</v>
      </c>
      <c r="D1600" s="64" t="s">
        <v>572</v>
      </c>
      <c r="E1600" s="51" t="str">
        <f>IF(VLOOKUP(A1600,'חישוב בזב'!$H$2:$K$188,4,FALSE)=FALSE,"No","Yes")</f>
        <v>Yes</v>
      </c>
      <c r="F1600" s="65" t="s">
        <v>2777</v>
      </c>
      <c r="G1600" s="66" t="s">
        <v>2778</v>
      </c>
      <c r="H1600" s="67">
        <v>10000</v>
      </c>
      <c r="I1600" s="68">
        <v>10000</v>
      </c>
      <c r="J1600" s="69">
        <v>9.2799999999999994E-2</v>
      </c>
      <c r="K1600" s="70">
        <v>928</v>
      </c>
      <c r="L1600" s="71">
        <v>9.2799999999999994E-2</v>
      </c>
      <c r="M1600" s="72">
        <v>927.99999999999989</v>
      </c>
    </row>
    <row r="1601" spans="1:13" ht="15" thickTop="1" thickBot="1" x14ac:dyDescent="0.35">
      <c r="A1601" s="61">
        <v>1034</v>
      </c>
      <c r="B1601" s="62" t="s">
        <v>2769</v>
      </c>
      <c r="C1601" s="63">
        <v>16432</v>
      </c>
      <c r="D1601" s="64" t="s">
        <v>522</v>
      </c>
      <c r="E1601" s="51" t="str">
        <f>IF(VLOOKUP(A1601,'חישוב בזב'!$H$2:$K$188,4,FALSE)=FALSE,"No","Yes")</f>
        <v>Yes</v>
      </c>
      <c r="F1601" s="65" t="s">
        <v>1002</v>
      </c>
      <c r="G1601" s="66"/>
      <c r="H1601" s="67">
        <v>10000</v>
      </c>
      <c r="I1601" s="68">
        <v>10000</v>
      </c>
      <c r="J1601" s="69">
        <v>7.7499999999999999E-2</v>
      </c>
      <c r="K1601" s="70">
        <v>775</v>
      </c>
      <c r="L1601" s="71">
        <v>7.7499999999999999E-2</v>
      </c>
      <c r="M1601" s="72">
        <v>775</v>
      </c>
    </row>
    <row r="1602" spans="1:13" ht="15" thickTop="1" thickBot="1" x14ac:dyDescent="0.35">
      <c r="A1602" s="61">
        <v>1034</v>
      </c>
      <c r="B1602" s="62" t="s">
        <v>2769</v>
      </c>
      <c r="C1602" s="63">
        <v>16432</v>
      </c>
      <c r="D1602" s="64" t="s">
        <v>757</v>
      </c>
      <c r="E1602" s="51" t="str">
        <f>IF(VLOOKUP(A1602,'חישוב בזב'!$H$2:$K$188,4,FALSE)=FALSE,"No","Yes")</f>
        <v>Yes</v>
      </c>
      <c r="F1602" s="65" t="s">
        <v>2779</v>
      </c>
      <c r="G1602" s="66" t="s">
        <v>2780</v>
      </c>
      <c r="H1602" s="67">
        <v>10000</v>
      </c>
      <c r="I1602" s="68">
        <v>10000</v>
      </c>
      <c r="J1602" s="69">
        <v>6.4000000000000001E-2</v>
      </c>
      <c r="K1602" s="70">
        <v>640</v>
      </c>
      <c r="L1602" s="71">
        <v>6.4000000000000001E-2</v>
      </c>
      <c r="M1602" s="72">
        <v>640</v>
      </c>
    </row>
    <row r="1603" spans="1:13" ht="15" thickTop="1" thickBot="1" x14ac:dyDescent="0.35">
      <c r="A1603" s="61">
        <v>1034</v>
      </c>
      <c r="B1603" s="62" t="s">
        <v>2769</v>
      </c>
      <c r="C1603" s="63">
        <v>16432</v>
      </c>
      <c r="D1603" s="64" t="s">
        <v>544</v>
      </c>
      <c r="E1603" s="51" t="str">
        <f>IF(VLOOKUP(A1603,'חישוב בזב'!$H$2:$K$188,4,FALSE)=FALSE,"No","Yes")</f>
        <v>Yes</v>
      </c>
      <c r="F1603" s="65" t="s">
        <v>2781</v>
      </c>
      <c r="G1603" s="66" t="s">
        <v>2782</v>
      </c>
      <c r="H1603" s="67">
        <v>10000</v>
      </c>
      <c r="I1603" s="68">
        <v>10000</v>
      </c>
      <c r="J1603" s="69">
        <v>6.3200000000000006E-2</v>
      </c>
      <c r="K1603" s="70">
        <v>632</v>
      </c>
      <c r="L1603" s="71">
        <v>6.3200000000000006E-2</v>
      </c>
      <c r="M1603" s="72">
        <v>632.00000000000011</v>
      </c>
    </row>
    <row r="1604" spans="1:13" ht="15" thickTop="1" thickBot="1" x14ac:dyDescent="0.35">
      <c r="A1604" s="61">
        <v>1034</v>
      </c>
      <c r="B1604" s="62" t="s">
        <v>2769</v>
      </c>
      <c r="C1604" s="63">
        <v>16432</v>
      </c>
      <c r="D1604" s="64" t="s">
        <v>579</v>
      </c>
      <c r="E1604" s="51" t="str">
        <f>IF(VLOOKUP(A1604,'חישוב בזב'!$H$2:$K$188,4,FALSE)=FALSE,"No","Yes")</f>
        <v>Yes</v>
      </c>
      <c r="F1604" s="65" t="s">
        <v>2783</v>
      </c>
      <c r="G1604" s="66"/>
      <c r="H1604" s="67">
        <v>10000</v>
      </c>
      <c r="I1604" s="68">
        <v>10000</v>
      </c>
      <c r="J1604" s="69">
        <v>4.5100000000000001E-2</v>
      </c>
      <c r="K1604" s="70">
        <v>451</v>
      </c>
      <c r="L1604" s="71">
        <v>4.5100000000000001E-2</v>
      </c>
      <c r="M1604" s="72">
        <v>451</v>
      </c>
    </row>
    <row r="1605" spans="1:13" ht="15" hidden="1" thickTop="1" thickBot="1" x14ac:dyDescent="0.35">
      <c r="A1605" s="61">
        <v>469</v>
      </c>
      <c r="B1605" s="62" t="s">
        <v>2784</v>
      </c>
      <c r="C1605" s="63">
        <v>8225</v>
      </c>
      <c r="D1605" s="64" t="s">
        <v>495</v>
      </c>
      <c r="E1605" s="51" t="str">
        <f>IF(VLOOKUP(A1605,'חישוב בזב'!$H$2:$K$188,4,FALSE)=FALSE,"No","Yes")</f>
        <v>No</v>
      </c>
      <c r="F1605" s="65" t="s">
        <v>2785</v>
      </c>
      <c r="G1605" s="66" t="s">
        <v>2786</v>
      </c>
      <c r="H1605" s="67">
        <v>5322</v>
      </c>
      <c r="I1605" s="68">
        <v>5322</v>
      </c>
      <c r="J1605" s="69">
        <v>0.15821119879744458</v>
      </c>
      <c r="K1605" s="70">
        <v>842</v>
      </c>
      <c r="L1605" s="71">
        <v>0.15821119879744458</v>
      </c>
      <c r="M1605" s="72">
        <v>842</v>
      </c>
    </row>
    <row r="1606" spans="1:13" ht="15" hidden="1" thickTop="1" thickBot="1" x14ac:dyDescent="0.35">
      <c r="A1606" s="61">
        <v>469</v>
      </c>
      <c r="B1606" s="62" t="s">
        <v>2784</v>
      </c>
      <c r="C1606" s="63">
        <v>8225</v>
      </c>
      <c r="D1606" s="64" t="s">
        <v>583</v>
      </c>
      <c r="E1606" s="51" t="str">
        <f>IF(VLOOKUP(A1606,'חישוב בזב'!$H$2:$K$188,4,FALSE)=FALSE,"No","Yes")</f>
        <v>No</v>
      </c>
      <c r="F1606" s="65" t="s">
        <v>2787</v>
      </c>
      <c r="G1606" s="66" t="s">
        <v>2788</v>
      </c>
      <c r="H1606" s="67">
        <v>5322</v>
      </c>
      <c r="I1606" s="68">
        <v>5322</v>
      </c>
      <c r="J1606" s="69">
        <v>0.14317925591882752</v>
      </c>
      <c r="K1606" s="70">
        <v>762</v>
      </c>
      <c r="L1606" s="71">
        <v>0.14317925591882752</v>
      </c>
      <c r="M1606" s="72">
        <v>762.00000000000011</v>
      </c>
    </row>
    <row r="1607" spans="1:13" ht="15" hidden="1" thickTop="1" thickBot="1" x14ac:dyDescent="0.35">
      <c r="A1607" s="61">
        <v>469</v>
      </c>
      <c r="B1607" s="62" t="s">
        <v>2784</v>
      </c>
      <c r="C1607" s="63">
        <v>8225</v>
      </c>
      <c r="D1607" s="64" t="s">
        <v>2789</v>
      </c>
      <c r="E1607" s="51" t="str">
        <f>IF(VLOOKUP(A1607,'חישוב בזב'!$H$2:$K$188,4,FALSE)=FALSE,"No","Yes")</f>
        <v>No</v>
      </c>
      <c r="F1607" s="65" t="s">
        <v>2790</v>
      </c>
      <c r="G1607" s="66" t="s">
        <v>2791</v>
      </c>
      <c r="H1607" s="67">
        <v>5322</v>
      </c>
      <c r="I1607" s="68">
        <v>5322</v>
      </c>
      <c r="J1607" s="69">
        <v>0.1089815858699737</v>
      </c>
      <c r="K1607" s="70">
        <v>580</v>
      </c>
      <c r="L1607" s="71">
        <v>0.1089815858699737</v>
      </c>
      <c r="M1607" s="72">
        <v>580</v>
      </c>
    </row>
    <row r="1608" spans="1:13" ht="15" hidden="1" thickTop="1" thickBot="1" x14ac:dyDescent="0.35">
      <c r="A1608" s="61">
        <v>469</v>
      </c>
      <c r="B1608" s="62" t="s">
        <v>2784</v>
      </c>
      <c r="C1608" s="63">
        <v>8225</v>
      </c>
      <c r="D1608" s="64" t="s">
        <v>636</v>
      </c>
      <c r="E1608" s="51" t="str">
        <f>IF(VLOOKUP(A1608,'חישוב בזב'!$H$2:$K$188,4,FALSE)=FALSE,"No","Yes")</f>
        <v>No</v>
      </c>
      <c r="F1608" s="65" t="s">
        <v>2792</v>
      </c>
      <c r="G1608" s="66" t="s">
        <v>2793</v>
      </c>
      <c r="H1608" s="67">
        <v>5322</v>
      </c>
      <c r="I1608" s="68">
        <v>5322</v>
      </c>
      <c r="J1608" s="69">
        <v>0.10541149943630214</v>
      </c>
      <c r="K1608" s="70">
        <v>561</v>
      </c>
      <c r="L1608" s="71">
        <v>0.10541149943630214</v>
      </c>
      <c r="M1608" s="72">
        <v>561</v>
      </c>
    </row>
    <row r="1609" spans="1:13" ht="15" hidden="1" thickTop="1" thickBot="1" x14ac:dyDescent="0.35">
      <c r="A1609" s="61">
        <v>469</v>
      </c>
      <c r="B1609" s="62" t="s">
        <v>2784</v>
      </c>
      <c r="C1609" s="63">
        <v>8225</v>
      </c>
      <c r="D1609" s="64" t="s">
        <v>572</v>
      </c>
      <c r="E1609" s="51" t="str">
        <f>IF(VLOOKUP(A1609,'חישוב בזב'!$H$2:$K$188,4,FALSE)=FALSE,"No","Yes")</f>
        <v>No</v>
      </c>
      <c r="F1609" s="65" t="s">
        <v>2794</v>
      </c>
      <c r="G1609" s="66"/>
      <c r="H1609" s="67">
        <v>5322</v>
      </c>
      <c r="I1609" s="68">
        <v>5322</v>
      </c>
      <c r="J1609" s="69">
        <v>9.8271326568959039E-2</v>
      </c>
      <c r="K1609" s="70">
        <v>523</v>
      </c>
      <c r="L1609" s="71">
        <v>9.8271326568959039E-2</v>
      </c>
      <c r="M1609" s="72">
        <v>523</v>
      </c>
    </row>
    <row r="1610" spans="1:13" ht="15" hidden="1" thickTop="1" thickBot="1" x14ac:dyDescent="0.35">
      <c r="A1610" s="61">
        <v>469</v>
      </c>
      <c r="B1610" s="62" t="s">
        <v>2784</v>
      </c>
      <c r="C1610" s="63">
        <v>8225</v>
      </c>
      <c r="D1610" s="64" t="s">
        <v>2795</v>
      </c>
      <c r="E1610" s="51" t="str">
        <f>IF(VLOOKUP(A1610,'חישוב בזב'!$H$2:$K$188,4,FALSE)=FALSE,"No","Yes")</f>
        <v>No</v>
      </c>
      <c r="F1610" s="65" t="s">
        <v>2796</v>
      </c>
      <c r="G1610" s="66" t="s">
        <v>2797</v>
      </c>
      <c r="H1610" s="67">
        <v>5322</v>
      </c>
      <c r="I1610" s="68">
        <v>5322</v>
      </c>
      <c r="J1610" s="69">
        <v>9.4889139421270197E-2</v>
      </c>
      <c r="K1610" s="70">
        <v>505</v>
      </c>
      <c r="L1610" s="71">
        <v>9.4889139421270197E-2</v>
      </c>
      <c r="M1610" s="72">
        <v>505</v>
      </c>
    </row>
    <row r="1611" spans="1:13" ht="15" hidden="1" thickTop="1" thickBot="1" x14ac:dyDescent="0.35">
      <c r="A1611" s="61">
        <v>469</v>
      </c>
      <c r="B1611" s="62" t="s">
        <v>2784</v>
      </c>
      <c r="C1611" s="63">
        <v>8225</v>
      </c>
      <c r="D1611" s="64" t="s">
        <v>695</v>
      </c>
      <c r="E1611" s="51" t="str">
        <f>IF(VLOOKUP(A1611,'חישוב בזב'!$H$2:$K$188,4,FALSE)=FALSE,"No","Yes")</f>
        <v>No</v>
      </c>
      <c r="F1611" s="65" t="s">
        <v>2798</v>
      </c>
      <c r="G1611" s="66" t="s">
        <v>2799</v>
      </c>
      <c r="H1611" s="67">
        <v>5322</v>
      </c>
      <c r="I1611" s="68">
        <v>5322</v>
      </c>
      <c r="J1611" s="69">
        <v>8.3990980834272824E-2</v>
      </c>
      <c r="K1611" s="70">
        <v>447</v>
      </c>
      <c r="L1611" s="71">
        <v>8.3990980834272824E-2</v>
      </c>
      <c r="M1611" s="72">
        <v>446.99999999999994</v>
      </c>
    </row>
    <row r="1612" spans="1:13" ht="15" hidden="1" thickTop="1" thickBot="1" x14ac:dyDescent="0.35">
      <c r="A1612" s="61">
        <v>469</v>
      </c>
      <c r="B1612" s="62" t="s">
        <v>2784</v>
      </c>
      <c r="C1612" s="63">
        <v>8225</v>
      </c>
      <c r="D1612" s="64" t="s">
        <v>548</v>
      </c>
      <c r="E1612" s="51" t="str">
        <f>IF(VLOOKUP(A1612,'חישוב בזב'!$H$2:$K$188,4,FALSE)=FALSE,"No","Yes")</f>
        <v>No</v>
      </c>
      <c r="F1612" s="65" t="s">
        <v>577</v>
      </c>
      <c r="G1612" s="66"/>
      <c r="H1612" s="67">
        <v>5322</v>
      </c>
      <c r="I1612" s="68">
        <v>5322</v>
      </c>
      <c r="J1612" s="69">
        <v>6.1255167230364525E-2</v>
      </c>
      <c r="K1612" s="70">
        <v>326</v>
      </c>
      <c r="L1612" s="71">
        <v>6.1255167230364525E-2</v>
      </c>
      <c r="M1612" s="72">
        <v>326</v>
      </c>
    </row>
    <row r="1613" spans="1:13" ht="15" hidden="1" thickTop="1" thickBot="1" x14ac:dyDescent="0.35">
      <c r="A1613" s="61">
        <v>469</v>
      </c>
      <c r="B1613" s="62" t="s">
        <v>2784</v>
      </c>
      <c r="C1613" s="63">
        <v>8225</v>
      </c>
      <c r="D1613" s="64" t="s">
        <v>581</v>
      </c>
      <c r="E1613" s="51" t="str">
        <f>IF(VLOOKUP(A1613,'חישוב בזב'!$H$2:$K$188,4,FALSE)=FALSE,"No","Yes")</f>
        <v>No</v>
      </c>
      <c r="F1613" s="65" t="s">
        <v>2800</v>
      </c>
      <c r="G1613" s="66"/>
      <c r="H1613" s="67">
        <v>5322</v>
      </c>
      <c r="I1613" s="68">
        <v>5322</v>
      </c>
      <c r="J1613" s="69">
        <v>5.7872980082675683E-2</v>
      </c>
      <c r="K1613" s="70">
        <v>308</v>
      </c>
      <c r="L1613" s="71">
        <v>5.7872980082675683E-2</v>
      </c>
      <c r="M1613" s="72">
        <v>308</v>
      </c>
    </row>
    <row r="1614" spans="1:13" ht="15" hidden="1" thickTop="1" thickBot="1" x14ac:dyDescent="0.35">
      <c r="A1614" s="61">
        <v>469</v>
      </c>
      <c r="B1614" s="62" t="s">
        <v>2784</v>
      </c>
      <c r="C1614" s="63">
        <v>8225</v>
      </c>
      <c r="D1614" s="64" t="s">
        <v>1891</v>
      </c>
      <c r="E1614" s="51" t="str">
        <f>IF(VLOOKUP(A1614,'חישוב בזב'!$H$2:$K$188,4,FALSE)=FALSE,"No","Yes")</f>
        <v>No</v>
      </c>
      <c r="F1614" s="65" t="s">
        <v>2801</v>
      </c>
      <c r="G1614" s="66"/>
      <c r="H1614" s="67">
        <v>5322</v>
      </c>
      <c r="I1614" s="68">
        <v>5322</v>
      </c>
      <c r="J1614" s="69">
        <v>4.603532506576475E-2</v>
      </c>
      <c r="K1614" s="70">
        <v>245</v>
      </c>
      <c r="L1614" s="71">
        <v>4.603532506576475E-2</v>
      </c>
      <c r="M1614" s="72">
        <v>245</v>
      </c>
    </row>
    <row r="1615" spans="1:13" ht="15" hidden="1" thickTop="1" thickBot="1" x14ac:dyDescent="0.35">
      <c r="A1615" s="61">
        <v>469</v>
      </c>
      <c r="B1615" s="62" t="s">
        <v>2784</v>
      </c>
      <c r="C1615" s="63">
        <v>8225</v>
      </c>
      <c r="D1615" s="64" t="s">
        <v>575</v>
      </c>
      <c r="E1615" s="51" t="str">
        <f>IF(VLOOKUP(A1615,'חישוב בזב'!$H$2:$K$188,4,FALSE)=FALSE,"No","Yes")</f>
        <v>No</v>
      </c>
      <c r="F1615" s="65" t="s">
        <v>726</v>
      </c>
      <c r="G1615" s="66" t="s">
        <v>2802</v>
      </c>
      <c r="H1615" s="67">
        <v>5322</v>
      </c>
      <c r="I1615" s="68">
        <v>5322</v>
      </c>
      <c r="J1615" s="69">
        <v>4.1901540774145062E-2</v>
      </c>
      <c r="K1615" s="70">
        <v>223</v>
      </c>
      <c r="L1615" s="71">
        <v>4.1901540774145062E-2</v>
      </c>
      <c r="M1615" s="72">
        <v>223.00000000000003</v>
      </c>
    </row>
    <row r="1616" spans="1:13" ht="15" thickTop="1" thickBot="1" x14ac:dyDescent="0.35">
      <c r="A1616" s="61">
        <v>2800</v>
      </c>
      <c r="B1616" s="62" t="s">
        <v>2803</v>
      </c>
      <c r="C1616" s="63">
        <v>18727</v>
      </c>
      <c r="D1616" s="64" t="s">
        <v>548</v>
      </c>
      <c r="E1616" s="51" t="str">
        <f>IF(VLOOKUP(A1616,'חישוב בזב'!$H$2:$K$188,4,FALSE)=FALSE,"No","Yes")</f>
        <v>Yes</v>
      </c>
      <c r="F1616" s="65" t="s">
        <v>2804</v>
      </c>
      <c r="G1616" s="66"/>
      <c r="H1616" s="67"/>
      <c r="I1616" s="68">
        <v>0</v>
      </c>
      <c r="J1616" s="69">
        <v>0</v>
      </c>
      <c r="K1616" s="70">
        <v>0</v>
      </c>
      <c r="L1616" s="71" t="s">
        <v>2302</v>
      </c>
      <c r="M1616" s="72">
        <v>0</v>
      </c>
    </row>
    <row r="1617" spans="1:13" ht="15" thickTop="1" thickBot="1" x14ac:dyDescent="0.35">
      <c r="A1617" s="61">
        <v>2800</v>
      </c>
      <c r="B1617" s="62" t="s">
        <v>2803</v>
      </c>
      <c r="C1617" s="63">
        <v>18727</v>
      </c>
      <c r="D1617" s="64" t="s">
        <v>1702</v>
      </c>
      <c r="E1617" s="51" t="str">
        <f>IF(VLOOKUP(A1617,'חישוב בזב'!$H$2:$K$188,4,FALSE)=FALSE,"No","Yes")</f>
        <v>Yes</v>
      </c>
      <c r="F1617" s="65" t="s">
        <v>2805</v>
      </c>
      <c r="G1617" s="66" t="s">
        <v>2806</v>
      </c>
      <c r="H1617" s="67"/>
      <c r="I1617" s="68">
        <v>0</v>
      </c>
      <c r="J1617" s="69">
        <v>0</v>
      </c>
      <c r="K1617" s="70">
        <v>0</v>
      </c>
      <c r="L1617" s="71" t="s">
        <v>2302</v>
      </c>
      <c r="M1617" s="72">
        <v>0</v>
      </c>
    </row>
    <row r="1618" spans="1:13" ht="15" thickTop="1" thickBot="1" x14ac:dyDescent="0.35">
      <c r="A1618" s="61">
        <v>2800</v>
      </c>
      <c r="B1618" s="62" t="s">
        <v>2803</v>
      </c>
      <c r="C1618" s="63">
        <v>18727</v>
      </c>
      <c r="D1618" s="64" t="s">
        <v>575</v>
      </c>
      <c r="E1618" s="51" t="str">
        <f>IF(VLOOKUP(A1618,'חישוב בזב'!$H$2:$K$188,4,FALSE)=FALSE,"No","Yes")</f>
        <v>Yes</v>
      </c>
      <c r="F1618" s="65" t="s">
        <v>2807</v>
      </c>
      <c r="G1618" s="66" t="s">
        <v>2808</v>
      </c>
      <c r="H1618" s="67"/>
      <c r="I1618" s="68">
        <v>0</v>
      </c>
      <c r="J1618" s="69">
        <v>0</v>
      </c>
      <c r="K1618" s="70">
        <v>0</v>
      </c>
      <c r="L1618" s="71" t="s">
        <v>2302</v>
      </c>
      <c r="M1618" s="72">
        <v>0</v>
      </c>
    </row>
    <row r="1619" spans="1:13" ht="15" thickTop="1" thickBot="1" x14ac:dyDescent="0.35">
      <c r="A1619" s="61">
        <v>2800</v>
      </c>
      <c r="B1619" s="62" t="s">
        <v>2803</v>
      </c>
      <c r="C1619" s="63">
        <v>18727</v>
      </c>
      <c r="D1619" s="64" t="s">
        <v>581</v>
      </c>
      <c r="E1619" s="51" t="str">
        <f>IF(VLOOKUP(A1619,'חישוב בזב'!$H$2:$K$188,4,FALSE)=FALSE,"No","Yes")</f>
        <v>Yes</v>
      </c>
      <c r="F1619" s="65" t="s">
        <v>2809</v>
      </c>
      <c r="G1619" s="66" t="s">
        <v>2810</v>
      </c>
      <c r="H1619" s="67"/>
      <c r="I1619" s="68">
        <v>0</v>
      </c>
      <c r="J1619" s="69">
        <v>0</v>
      </c>
      <c r="K1619" s="70">
        <v>0</v>
      </c>
      <c r="L1619" s="71" t="s">
        <v>2302</v>
      </c>
      <c r="M1619" s="72">
        <v>0</v>
      </c>
    </row>
    <row r="1620" spans="1:13" ht="15" thickTop="1" thickBot="1" x14ac:dyDescent="0.35">
      <c r="A1620" s="61">
        <v>2800</v>
      </c>
      <c r="B1620" s="62" t="s">
        <v>2803</v>
      </c>
      <c r="C1620" s="63">
        <v>18727</v>
      </c>
      <c r="D1620" s="64" t="s">
        <v>572</v>
      </c>
      <c r="E1620" s="51" t="str">
        <f>IF(VLOOKUP(A1620,'חישוב בזב'!$H$2:$K$188,4,FALSE)=FALSE,"No","Yes")</f>
        <v>Yes</v>
      </c>
      <c r="F1620" s="65" t="s">
        <v>2811</v>
      </c>
      <c r="G1620" s="66" t="s">
        <v>2812</v>
      </c>
      <c r="H1620" s="67"/>
      <c r="I1620" s="68">
        <v>0</v>
      </c>
      <c r="J1620" s="69">
        <v>0</v>
      </c>
      <c r="K1620" s="70">
        <v>0</v>
      </c>
      <c r="L1620" s="71" t="s">
        <v>2302</v>
      </c>
      <c r="M1620" s="72">
        <v>0</v>
      </c>
    </row>
    <row r="1621" spans="1:13" ht="15" thickTop="1" thickBot="1" x14ac:dyDescent="0.35">
      <c r="A1621" s="61">
        <v>2800</v>
      </c>
      <c r="B1621" s="62" t="s">
        <v>2803</v>
      </c>
      <c r="C1621" s="63">
        <v>18727</v>
      </c>
      <c r="D1621" s="64" t="s">
        <v>711</v>
      </c>
      <c r="E1621" s="51" t="str">
        <f>IF(VLOOKUP(A1621,'חישוב בזב'!$H$2:$K$188,4,FALSE)=FALSE,"No","Yes")</f>
        <v>Yes</v>
      </c>
      <c r="F1621" s="65" t="s">
        <v>2813</v>
      </c>
      <c r="G1621" s="66"/>
      <c r="H1621" s="67"/>
      <c r="I1621" s="68">
        <v>0</v>
      </c>
      <c r="J1621" s="69">
        <v>0</v>
      </c>
      <c r="K1621" s="70">
        <v>0</v>
      </c>
      <c r="L1621" s="71" t="s">
        <v>2302</v>
      </c>
      <c r="M1621" s="72">
        <v>0</v>
      </c>
    </row>
    <row r="1622" spans="1:13" ht="15" thickTop="1" thickBot="1" x14ac:dyDescent="0.35">
      <c r="A1622" s="61">
        <v>2800</v>
      </c>
      <c r="B1622" s="62" t="s">
        <v>2803</v>
      </c>
      <c r="C1622" s="63">
        <v>18727</v>
      </c>
      <c r="D1622" s="64" t="s">
        <v>501</v>
      </c>
      <c r="E1622" s="51" t="str">
        <f>IF(VLOOKUP(A1622,'חישוב בזב'!$H$2:$K$188,4,FALSE)=FALSE,"No","Yes")</f>
        <v>Yes</v>
      </c>
      <c r="F1622" s="65" t="s">
        <v>2814</v>
      </c>
      <c r="G1622" s="66" t="s">
        <v>2815</v>
      </c>
      <c r="H1622" s="67"/>
      <c r="I1622" s="68">
        <v>0</v>
      </c>
      <c r="J1622" s="69">
        <v>0</v>
      </c>
      <c r="K1622" s="70">
        <v>0</v>
      </c>
      <c r="L1622" s="71" t="s">
        <v>2302</v>
      </c>
      <c r="M1622" s="72">
        <v>0</v>
      </c>
    </row>
    <row r="1623" spans="1:13" ht="15" thickTop="1" thickBot="1" x14ac:dyDescent="0.35">
      <c r="A1623" s="61">
        <v>2800</v>
      </c>
      <c r="B1623" s="62" t="s">
        <v>2803</v>
      </c>
      <c r="C1623" s="63">
        <v>18727</v>
      </c>
      <c r="D1623" s="64" t="s">
        <v>583</v>
      </c>
      <c r="E1623" s="51" t="str">
        <f>IF(VLOOKUP(A1623,'חישוב בזב'!$H$2:$K$188,4,FALSE)=FALSE,"No","Yes")</f>
        <v>Yes</v>
      </c>
      <c r="F1623" s="65" t="s">
        <v>2816</v>
      </c>
      <c r="G1623" s="66"/>
      <c r="H1623" s="67"/>
      <c r="I1623" s="68">
        <v>0</v>
      </c>
      <c r="J1623" s="69">
        <v>0</v>
      </c>
      <c r="K1623" s="70">
        <v>0</v>
      </c>
      <c r="L1623" s="71" t="s">
        <v>2302</v>
      </c>
      <c r="M1623" s="72">
        <v>0</v>
      </c>
    </row>
    <row r="1624" spans="1:13" ht="15" thickTop="1" thickBot="1" x14ac:dyDescent="0.35">
      <c r="A1624" s="61">
        <v>2800</v>
      </c>
      <c r="B1624" s="62" t="s">
        <v>2803</v>
      </c>
      <c r="C1624" s="63">
        <v>18727</v>
      </c>
      <c r="D1624" s="64" t="s">
        <v>546</v>
      </c>
      <c r="E1624" s="51" t="str">
        <f>IF(VLOOKUP(A1624,'חישוב בזב'!$H$2:$K$188,4,FALSE)=FALSE,"No","Yes")</f>
        <v>Yes</v>
      </c>
      <c r="F1624" s="65" t="s">
        <v>547</v>
      </c>
      <c r="G1624" s="66"/>
      <c r="H1624" s="67"/>
      <c r="I1624" s="68">
        <v>0</v>
      </c>
      <c r="J1624" s="69">
        <v>0</v>
      </c>
      <c r="K1624" s="70">
        <v>0</v>
      </c>
      <c r="L1624" s="71" t="s">
        <v>2302</v>
      </c>
      <c r="M1624" s="72">
        <v>0</v>
      </c>
    </row>
    <row r="1625" spans="1:13" ht="15" hidden="1" thickTop="1" thickBot="1" x14ac:dyDescent="0.35">
      <c r="A1625" s="61">
        <v>3640</v>
      </c>
      <c r="B1625" s="62" t="s">
        <v>2817</v>
      </c>
      <c r="C1625" s="63">
        <v>4876</v>
      </c>
      <c r="D1625" s="64" t="s">
        <v>567</v>
      </c>
      <c r="E1625" s="51" t="str">
        <f>IF(VLOOKUP(A1625,'חישוב בזב'!$H$2:$K$188,4,FALSE)=FALSE,"No","Yes")</f>
        <v>No</v>
      </c>
      <c r="F1625" s="65" t="s">
        <v>2818</v>
      </c>
      <c r="G1625" s="66" t="s">
        <v>2819</v>
      </c>
      <c r="H1625" s="67">
        <v>3102</v>
      </c>
      <c r="I1625" s="68">
        <v>3102</v>
      </c>
      <c r="J1625" s="69">
        <v>0.37298517085751126</v>
      </c>
      <c r="K1625" s="70">
        <v>1157</v>
      </c>
      <c r="L1625" s="71">
        <v>0.37298517085751126</v>
      </c>
      <c r="M1625" s="72">
        <v>1157</v>
      </c>
    </row>
    <row r="1626" spans="1:13" ht="15" hidden="1" thickTop="1" thickBot="1" x14ac:dyDescent="0.35">
      <c r="A1626" s="61">
        <v>3640</v>
      </c>
      <c r="B1626" s="62" t="s">
        <v>2817</v>
      </c>
      <c r="C1626" s="63">
        <v>4876</v>
      </c>
      <c r="D1626" s="64" t="s">
        <v>2162</v>
      </c>
      <c r="E1626" s="51" t="str">
        <f>IF(VLOOKUP(A1626,'חישוב בזב'!$H$2:$K$188,4,FALSE)=FALSE,"No","Yes")</f>
        <v>No</v>
      </c>
      <c r="F1626" s="65" t="s">
        <v>2820</v>
      </c>
      <c r="G1626" s="66" t="s">
        <v>2821</v>
      </c>
      <c r="H1626" s="67">
        <v>3102</v>
      </c>
      <c r="I1626" s="68">
        <v>3102</v>
      </c>
      <c r="J1626" s="69">
        <v>0.30722114764667957</v>
      </c>
      <c r="K1626" s="70">
        <v>953</v>
      </c>
      <c r="L1626" s="71">
        <v>0.30722114764667957</v>
      </c>
      <c r="M1626" s="72">
        <v>953</v>
      </c>
    </row>
    <row r="1627" spans="1:13" ht="15" hidden="1" thickTop="1" thickBot="1" x14ac:dyDescent="0.35">
      <c r="A1627" s="61">
        <v>3640</v>
      </c>
      <c r="B1627" s="62" t="s">
        <v>2817</v>
      </c>
      <c r="C1627" s="63">
        <v>4876</v>
      </c>
      <c r="D1627" s="64" t="s">
        <v>746</v>
      </c>
      <c r="E1627" s="51" t="str">
        <f>IF(VLOOKUP(A1627,'חישוב בזב'!$H$2:$K$188,4,FALSE)=FALSE,"No","Yes")</f>
        <v>No</v>
      </c>
      <c r="F1627" s="65" t="s">
        <v>2822</v>
      </c>
      <c r="G1627" s="66"/>
      <c r="H1627" s="67">
        <v>3102</v>
      </c>
      <c r="I1627" s="68">
        <v>3102</v>
      </c>
      <c r="J1627" s="69">
        <v>0.1453900709219858</v>
      </c>
      <c r="K1627" s="70">
        <v>451</v>
      </c>
      <c r="L1627" s="71">
        <v>0.1453900709219858</v>
      </c>
      <c r="M1627" s="72">
        <v>450.99999999999994</v>
      </c>
    </row>
    <row r="1628" spans="1:13" ht="15" hidden="1" thickTop="1" thickBot="1" x14ac:dyDescent="0.35">
      <c r="A1628" s="61">
        <v>3640</v>
      </c>
      <c r="B1628" s="62" t="s">
        <v>2817</v>
      </c>
      <c r="C1628" s="63">
        <v>4876</v>
      </c>
      <c r="D1628" s="64" t="s">
        <v>585</v>
      </c>
      <c r="E1628" s="51" t="str">
        <f>IF(VLOOKUP(A1628,'חישוב בזב'!$H$2:$K$188,4,FALSE)=FALSE,"No","Yes")</f>
        <v>No</v>
      </c>
      <c r="F1628" s="65" t="s">
        <v>2823</v>
      </c>
      <c r="G1628" s="66"/>
      <c r="H1628" s="67">
        <v>3102</v>
      </c>
      <c r="I1628" s="68">
        <v>3102</v>
      </c>
      <c r="J1628" s="69">
        <v>9.4455190199871045E-2</v>
      </c>
      <c r="K1628" s="70">
        <v>293</v>
      </c>
      <c r="L1628" s="71">
        <v>9.4455190199871045E-2</v>
      </c>
      <c r="M1628" s="72">
        <v>293</v>
      </c>
    </row>
    <row r="1629" spans="1:13" ht="15" hidden="1" thickTop="1" thickBot="1" x14ac:dyDescent="0.35">
      <c r="A1629" s="61">
        <v>3640</v>
      </c>
      <c r="B1629" s="62" t="s">
        <v>2817</v>
      </c>
      <c r="C1629" s="63">
        <v>4876</v>
      </c>
      <c r="D1629" s="64" t="s">
        <v>581</v>
      </c>
      <c r="E1629" s="51" t="str">
        <f>IF(VLOOKUP(A1629,'חישוב בזב'!$H$2:$K$188,4,FALSE)=FALSE,"No","Yes")</f>
        <v>No</v>
      </c>
      <c r="F1629" s="65" t="s">
        <v>2824</v>
      </c>
      <c r="G1629" s="66"/>
      <c r="H1629" s="67">
        <v>3102</v>
      </c>
      <c r="I1629" s="68">
        <v>3102</v>
      </c>
      <c r="J1629" s="69">
        <v>7.9948420373952292E-2</v>
      </c>
      <c r="K1629" s="70">
        <v>248</v>
      </c>
      <c r="L1629" s="71">
        <v>7.9948420373952292E-2</v>
      </c>
      <c r="M1629" s="72">
        <v>248</v>
      </c>
    </row>
    <row r="1630" spans="1:13" ht="15" hidden="1" thickTop="1" thickBot="1" x14ac:dyDescent="0.35">
      <c r="A1630" s="61">
        <v>543</v>
      </c>
      <c r="B1630" s="62" t="s">
        <v>2825</v>
      </c>
      <c r="C1630" s="63">
        <v>5966</v>
      </c>
      <c r="D1630" s="64" t="s">
        <v>641</v>
      </c>
      <c r="E1630" s="51" t="str">
        <f>IF(VLOOKUP(A1630,'חישוב בזב'!$H$2:$K$188,4,FALSE)=FALSE,"No","Yes")</f>
        <v>No</v>
      </c>
      <c r="F1630" s="65" t="s">
        <v>2826</v>
      </c>
      <c r="G1630" s="66"/>
      <c r="H1630" s="67">
        <v>4593</v>
      </c>
      <c r="I1630" s="68">
        <v>4593</v>
      </c>
      <c r="J1630" s="69">
        <v>0.26975832789026782</v>
      </c>
      <c r="K1630" s="70">
        <v>1239</v>
      </c>
      <c r="L1630" s="71">
        <v>0.26975832789026782</v>
      </c>
      <c r="M1630" s="72">
        <v>1239.0000000000002</v>
      </c>
    </row>
    <row r="1631" spans="1:13" ht="15" hidden="1" thickTop="1" thickBot="1" x14ac:dyDescent="0.35">
      <c r="A1631" s="61">
        <v>543</v>
      </c>
      <c r="B1631" s="62" t="s">
        <v>2825</v>
      </c>
      <c r="C1631" s="63">
        <v>5966</v>
      </c>
      <c r="D1631" s="64" t="s">
        <v>925</v>
      </c>
      <c r="E1631" s="51" t="str">
        <f>IF(VLOOKUP(A1631,'חישוב בזב'!$H$2:$K$188,4,FALSE)=FALSE,"No","Yes")</f>
        <v>No</v>
      </c>
      <c r="F1631" s="65" t="s">
        <v>2827</v>
      </c>
      <c r="G1631" s="66"/>
      <c r="H1631" s="67">
        <v>4593</v>
      </c>
      <c r="I1631" s="68">
        <v>4593</v>
      </c>
      <c r="J1631" s="69">
        <v>0.23492270846940996</v>
      </c>
      <c r="K1631" s="70">
        <v>1079</v>
      </c>
      <c r="L1631" s="71">
        <v>0.23492270846940996</v>
      </c>
      <c r="M1631" s="72">
        <v>1079</v>
      </c>
    </row>
    <row r="1632" spans="1:13" ht="15" hidden="1" thickTop="1" thickBot="1" x14ac:dyDescent="0.35">
      <c r="A1632" s="61">
        <v>543</v>
      </c>
      <c r="B1632" s="62" t="s">
        <v>2825</v>
      </c>
      <c r="C1632" s="63">
        <v>5966</v>
      </c>
      <c r="D1632" s="64" t="s">
        <v>679</v>
      </c>
      <c r="E1632" s="51" t="str">
        <f>IF(VLOOKUP(A1632,'חישוב בזב'!$H$2:$K$188,4,FALSE)=FALSE,"No","Yes")</f>
        <v>No</v>
      </c>
      <c r="F1632" s="65" t="s">
        <v>2828</v>
      </c>
      <c r="G1632" s="66"/>
      <c r="H1632" s="67">
        <v>4593</v>
      </c>
      <c r="I1632" s="68">
        <v>4593</v>
      </c>
      <c r="J1632" s="69">
        <v>0.13803614195514913</v>
      </c>
      <c r="K1632" s="70">
        <v>634</v>
      </c>
      <c r="L1632" s="71">
        <v>0.13803614195514913</v>
      </c>
      <c r="M1632" s="72">
        <v>633.99999999999989</v>
      </c>
    </row>
    <row r="1633" spans="1:13" ht="15" hidden="1" thickTop="1" thickBot="1" x14ac:dyDescent="0.35">
      <c r="A1633" s="61">
        <v>543</v>
      </c>
      <c r="B1633" s="62" t="s">
        <v>2825</v>
      </c>
      <c r="C1633" s="63">
        <v>5966</v>
      </c>
      <c r="D1633" s="64" t="s">
        <v>1978</v>
      </c>
      <c r="E1633" s="51" t="str">
        <f>IF(VLOOKUP(A1633,'חישוב בזב'!$H$2:$K$188,4,FALSE)=FALSE,"No","Yes")</f>
        <v>No</v>
      </c>
      <c r="F1633" s="65" t="s">
        <v>2829</v>
      </c>
      <c r="G1633" s="66"/>
      <c r="H1633" s="67">
        <v>4593</v>
      </c>
      <c r="I1633" s="68">
        <v>4593</v>
      </c>
      <c r="J1633" s="69">
        <v>0.13520574787720444</v>
      </c>
      <c r="K1633" s="70">
        <v>621</v>
      </c>
      <c r="L1633" s="71">
        <v>0.13520574787720444</v>
      </c>
      <c r="M1633" s="72">
        <v>621</v>
      </c>
    </row>
    <row r="1634" spans="1:13" ht="15" hidden="1" thickTop="1" thickBot="1" x14ac:dyDescent="0.35">
      <c r="A1634" s="61">
        <v>543</v>
      </c>
      <c r="B1634" s="62" t="s">
        <v>2825</v>
      </c>
      <c r="C1634" s="63">
        <v>5966</v>
      </c>
      <c r="D1634" s="64" t="s">
        <v>743</v>
      </c>
      <c r="E1634" s="51" t="str">
        <f>IF(VLOOKUP(A1634,'חישוב בזב'!$H$2:$K$188,4,FALSE)=FALSE,"No","Yes")</f>
        <v>No</v>
      </c>
      <c r="F1634" s="65" t="s">
        <v>2830</v>
      </c>
      <c r="G1634" s="66"/>
      <c r="H1634" s="67">
        <v>4593</v>
      </c>
      <c r="I1634" s="68">
        <v>4593</v>
      </c>
      <c r="J1634" s="69">
        <v>0.13411713477030263</v>
      </c>
      <c r="K1634" s="70">
        <v>616</v>
      </c>
      <c r="L1634" s="71">
        <v>0.13411713477030263</v>
      </c>
      <c r="M1634" s="72">
        <v>616</v>
      </c>
    </row>
    <row r="1635" spans="1:13" ht="15" hidden="1" thickTop="1" thickBot="1" x14ac:dyDescent="0.35">
      <c r="A1635" s="61">
        <v>543</v>
      </c>
      <c r="B1635" s="62" t="s">
        <v>2825</v>
      </c>
      <c r="C1635" s="63">
        <v>5966</v>
      </c>
      <c r="D1635" s="64" t="s">
        <v>530</v>
      </c>
      <c r="E1635" s="51" t="str">
        <f>IF(VLOOKUP(A1635,'חישוב בזב'!$H$2:$K$188,4,FALSE)=FALSE,"No","Yes")</f>
        <v>No</v>
      </c>
      <c r="F1635" s="65" t="s">
        <v>1112</v>
      </c>
      <c r="G1635" s="66"/>
      <c r="H1635" s="67">
        <v>4593</v>
      </c>
      <c r="I1635" s="68">
        <v>4593</v>
      </c>
      <c r="J1635" s="69">
        <v>8.6653603309383848E-2</v>
      </c>
      <c r="K1635" s="70">
        <v>398</v>
      </c>
      <c r="L1635" s="71">
        <v>8.6653603309383848E-2</v>
      </c>
      <c r="M1635" s="72">
        <v>398</v>
      </c>
    </row>
    <row r="1636" spans="1:13" ht="15" hidden="1" thickTop="1" thickBot="1" x14ac:dyDescent="0.35">
      <c r="A1636" s="61">
        <v>543</v>
      </c>
      <c r="B1636" s="62" t="s">
        <v>2825</v>
      </c>
      <c r="C1636" s="63">
        <v>5966</v>
      </c>
      <c r="D1636" s="64" t="s">
        <v>583</v>
      </c>
      <c r="E1636" s="51" t="str">
        <f>IF(VLOOKUP(A1636,'חישוב בזב'!$H$2:$K$188,4,FALSE)=FALSE,"No","Yes")</f>
        <v>No</v>
      </c>
      <c r="F1636" s="65" t="s">
        <v>2831</v>
      </c>
      <c r="G1636" s="66" t="s">
        <v>2832</v>
      </c>
      <c r="H1636" s="67">
        <v>4593</v>
      </c>
      <c r="I1636" s="68">
        <v>4593</v>
      </c>
      <c r="J1636" s="69">
        <v>6.5316786414108428E-4</v>
      </c>
      <c r="K1636" s="70">
        <v>3</v>
      </c>
      <c r="L1636" s="71">
        <v>6.5316786414108428E-4</v>
      </c>
      <c r="M1636" s="72">
        <v>3</v>
      </c>
    </row>
    <row r="1637" spans="1:13" ht="15" hidden="1" thickTop="1" thickBot="1" x14ac:dyDescent="0.35">
      <c r="A1637" s="61">
        <v>543</v>
      </c>
      <c r="B1637" s="62" t="s">
        <v>2825</v>
      </c>
      <c r="C1637" s="63">
        <v>5966</v>
      </c>
      <c r="D1637" s="64" t="s">
        <v>525</v>
      </c>
      <c r="E1637" s="51" t="str">
        <f>IF(VLOOKUP(A1637,'חישוב בזב'!$H$2:$K$188,4,FALSE)=FALSE,"No","Yes")</f>
        <v>No</v>
      </c>
      <c r="F1637" s="65" t="s">
        <v>2833</v>
      </c>
      <c r="G1637" s="66" t="s">
        <v>2834</v>
      </c>
      <c r="H1637" s="67">
        <v>4593</v>
      </c>
      <c r="I1637" s="68">
        <v>4593</v>
      </c>
      <c r="J1637" s="69">
        <v>4.3544524276072284E-4</v>
      </c>
      <c r="K1637" s="70">
        <v>2</v>
      </c>
      <c r="L1637" s="71">
        <v>4.3544524276072284E-4</v>
      </c>
      <c r="M1637" s="72">
        <v>2</v>
      </c>
    </row>
    <row r="1638" spans="1:13" ht="15" hidden="1" thickTop="1" thickBot="1" x14ac:dyDescent="0.35">
      <c r="A1638" s="61">
        <v>543</v>
      </c>
      <c r="B1638" s="62" t="s">
        <v>2825</v>
      </c>
      <c r="C1638" s="63">
        <v>5966</v>
      </c>
      <c r="D1638" s="64" t="s">
        <v>562</v>
      </c>
      <c r="E1638" s="51" t="str">
        <f>IF(VLOOKUP(A1638,'חישוב בזב'!$H$2:$K$188,4,FALSE)=FALSE,"No","Yes")</f>
        <v>No</v>
      </c>
      <c r="F1638" s="65" t="s">
        <v>2835</v>
      </c>
      <c r="G1638" s="66" t="s">
        <v>2836</v>
      </c>
      <c r="H1638" s="67">
        <v>4593</v>
      </c>
      <c r="I1638" s="68">
        <v>4593</v>
      </c>
      <c r="J1638" s="69">
        <v>2.1772262138036142E-4</v>
      </c>
      <c r="K1638" s="70">
        <v>1</v>
      </c>
      <c r="L1638" s="71">
        <v>2.1772262138036142E-4</v>
      </c>
      <c r="M1638" s="72">
        <v>1</v>
      </c>
    </row>
    <row r="1639" spans="1:13" ht="15" thickTop="1" thickBot="1" x14ac:dyDescent="0.35">
      <c r="A1639" s="61">
        <v>2640</v>
      </c>
      <c r="B1639" s="62" t="s">
        <v>64</v>
      </c>
      <c r="C1639" s="63">
        <v>30302</v>
      </c>
      <c r="D1639" s="64" t="s">
        <v>575</v>
      </c>
      <c r="E1639" s="51" t="str">
        <f>IF(VLOOKUP(A1639,'חישוב בזב'!$H$2:$K$188,4,FALSE)=FALSE,"No","Yes")</f>
        <v>Yes</v>
      </c>
      <c r="F1639" s="74" t="s">
        <v>2837</v>
      </c>
      <c r="G1639" s="64" t="s">
        <v>2838</v>
      </c>
      <c r="H1639" s="67">
        <v>19900</v>
      </c>
      <c r="I1639" s="68">
        <v>19900</v>
      </c>
      <c r="J1639" s="69">
        <v>0.22160804020100502</v>
      </c>
      <c r="K1639" s="70">
        <v>4410</v>
      </c>
      <c r="L1639" s="71">
        <v>0.22160804020100502</v>
      </c>
      <c r="M1639" s="72">
        <v>4410</v>
      </c>
    </row>
    <row r="1640" spans="1:13" ht="15" thickTop="1" thickBot="1" x14ac:dyDescent="0.35">
      <c r="A1640" s="61">
        <v>2640</v>
      </c>
      <c r="B1640" s="62" t="s">
        <v>64</v>
      </c>
      <c r="C1640" s="63">
        <v>30302</v>
      </c>
      <c r="D1640" s="64" t="s">
        <v>730</v>
      </c>
      <c r="E1640" s="51" t="str">
        <f>IF(VLOOKUP(A1640,'חישוב בזב'!$H$2:$K$188,4,FALSE)=FALSE,"No","Yes")</f>
        <v>Yes</v>
      </c>
      <c r="F1640" s="74" t="s">
        <v>2839</v>
      </c>
      <c r="G1640" s="64" t="s">
        <v>2840</v>
      </c>
      <c r="H1640" s="67">
        <v>19900</v>
      </c>
      <c r="I1640" s="68">
        <v>19900</v>
      </c>
      <c r="J1640" s="69">
        <v>0.17170854271356784</v>
      </c>
      <c r="K1640" s="70">
        <v>3417</v>
      </c>
      <c r="L1640" s="71">
        <v>0.17170854271356784</v>
      </c>
      <c r="M1640" s="72">
        <v>3417</v>
      </c>
    </row>
    <row r="1641" spans="1:13" ht="15" thickTop="1" thickBot="1" x14ac:dyDescent="0.35">
      <c r="A1641" s="61">
        <v>2640</v>
      </c>
      <c r="B1641" s="62" t="s">
        <v>64</v>
      </c>
      <c r="C1641" s="63">
        <v>30302</v>
      </c>
      <c r="D1641" s="64" t="s">
        <v>546</v>
      </c>
      <c r="E1641" s="51" t="str">
        <f>IF(VLOOKUP(A1641,'חישוב בזב'!$H$2:$K$188,4,FALSE)=FALSE,"No","Yes")</f>
        <v>Yes</v>
      </c>
      <c r="F1641" s="74" t="s">
        <v>2841</v>
      </c>
      <c r="G1641" s="64"/>
      <c r="H1641" s="67">
        <v>19900</v>
      </c>
      <c r="I1641" s="68">
        <v>19900</v>
      </c>
      <c r="J1641" s="69">
        <v>0.12025125628140704</v>
      </c>
      <c r="K1641" s="70">
        <v>2393</v>
      </c>
      <c r="L1641" s="71">
        <v>0.12025125628140704</v>
      </c>
      <c r="M1641" s="72">
        <v>2393</v>
      </c>
    </row>
    <row r="1642" spans="1:13" ht="15" thickTop="1" thickBot="1" x14ac:dyDescent="0.35">
      <c r="A1642" s="61">
        <v>2640</v>
      </c>
      <c r="B1642" s="62" t="s">
        <v>64</v>
      </c>
      <c r="C1642" s="63">
        <v>30302</v>
      </c>
      <c r="D1642" s="64" t="s">
        <v>1095</v>
      </c>
      <c r="E1642" s="51" t="str">
        <f>IF(VLOOKUP(A1642,'חישוב בזב'!$H$2:$K$188,4,FALSE)=FALSE,"No","Yes")</f>
        <v>Yes</v>
      </c>
      <c r="F1642" s="74" t="s">
        <v>2842</v>
      </c>
      <c r="G1642" s="64"/>
      <c r="H1642" s="67">
        <v>19900</v>
      </c>
      <c r="I1642" s="68">
        <v>19900</v>
      </c>
      <c r="J1642" s="69">
        <v>8.301507537688442E-2</v>
      </c>
      <c r="K1642" s="70">
        <v>1652</v>
      </c>
      <c r="L1642" s="71">
        <v>8.301507537688442E-2</v>
      </c>
      <c r="M1642" s="72">
        <v>1652</v>
      </c>
    </row>
    <row r="1643" spans="1:13" ht="15" thickTop="1" thickBot="1" x14ac:dyDescent="0.35">
      <c r="A1643" s="61">
        <v>2640</v>
      </c>
      <c r="B1643" s="62" t="s">
        <v>64</v>
      </c>
      <c r="C1643" s="63">
        <v>30302</v>
      </c>
      <c r="D1643" s="64" t="s">
        <v>514</v>
      </c>
      <c r="E1643" s="51" t="str">
        <f>IF(VLOOKUP(A1643,'חישוב בזב'!$H$2:$K$188,4,FALSE)=FALSE,"No","Yes")</f>
        <v>Yes</v>
      </c>
      <c r="F1643" s="74" t="s">
        <v>2843</v>
      </c>
      <c r="G1643" s="64"/>
      <c r="H1643" s="67">
        <v>19900</v>
      </c>
      <c r="I1643" s="68">
        <v>19900</v>
      </c>
      <c r="J1643" s="69">
        <v>7.2562814070351755E-2</v>
      </c>
      <c r="K1643" s="70">
        <v>1444</v>
      </c>
      <c r="L1643" s="71">
        <v>7.2562814070351755E-2</v>
      </c>
      <c r="M1643" s="72">
        <v>1444</v>
      </c>
    </row>
    <row r="1644" spans="1:13" ht="15" thickTop="1" thickBot="1" x14ac:dyDescent="0.35">
      <c r="A1644" s="61">
        <v>2640</v>
      </c>
      <c r="B1644" s="62" t="s">
        <v>64</v>
      </c>
      <c r="C1644" s="63">
        <v>30302</v>
      </c>
      <c r="D1644" s="64" t="s">
        <v>1267</v>
      </c>
      <c r="E1644" s="51" t="str">
        <f>IF(VLOOKUP(A1644,'חישוב בזב'!$H$2:$K$188,4,FALSE)=FALSE,"No","Yes")</f>
        <v>Yes</v>
      </c>
      <c r="F1644" s="74" t="s">
        <v>2844</v>
      </c>
      <c r="G1644" s="64"/>
      <c r="H1644" s="67">
        <v>19900</v>
      </c>
      <c r="I1644" s="68">
        <v>19900</v>
      </c>
      <c r="J1644" s="69">
        <v>6.9346733668341709E-2</v>
      </c>
      <c r="K1644" s="70">
        <v>1380</v>
      </c>
      <c r="L1644" s="71">
        <v>6.9346733668341709E-2</v>
      </c>
      <c r="M1644" s="72">
        <v>1380</v>
      </c>
    </row>
    <row r="1645" spans="1:13" ht="15" thickTop="1" thickBot="1" x14ac:dyDescent="0.35">
      <c r="A1645" s="61">
        <v>2640</v>
      </c>
      <c r="B1645" s="62" t="s">
        <v>64</v>
      </c>
      <c r="C1645" s="63">
        <v>30302</v>
      </c>
      <c r="D1645" s="64" t="s">
        <v>548</v>
      </c>
      <c r="E1645" s="51" t="str">
        <f>IF(VLOOKUP(A1645,'חישוב בזב'!$H$2:$K$188,4,FALSE)=FALSE,"No","Yes")</f>
        <v>Yes</v>
      </c>
      <c r="F1645" s="74" t="s">
        <v>2845</v>
      </c>
      <c r="G1645" s="64"/>
      <c r="H1645" s="67">
        <v>19900</v>
      </c>
      <c r="I1645" s="68">
        <v>19900</v>
      </c>
      <c r="J1645" s="69">
        <v>5.8442211055276382E-2</v>
      </c>
      <c r="K1645" s="70">
        <v>1163</v>
      </c>
      <c r="L1645" s="71">
        <v>5.8442211055276382E-2</v>
      </c>
      <c r="M1645" s="72">
        <v>1163</v>
      </c>
    </row>
    <row r="1646" spans="1:13" ht="15" thickTop="1" thickBot="1" x14ac:dyDescent="0.35">
      <c r="A1646" s="61">
        <v>2640</v>
      </c>
      <c r="B1646" s="62" t="s">
        <v>64</v>
      </c>
      <c r="C1646" s="63">
        <v>30302</v>
      </c>
      <c r="D1646" s="64" t="s">
        <v>820</v>
      </c>
      <c r="E1646" s="51" t="str">
        <f>IF(VLOOKUP(A1646,'חישוב בזב'!$H$2:$K$188,4,FALSE)=FALSE,"No","Yes")</f>
        <v>Yes</v>
      </c>
      <c r="F1646" s="74" t="s">
        <v>2846</v>
      </c>
      <c r="G1646" s="64"/>
      <c r="H1646" s="67">
        <v>19900</v>
      </c>
      <c r="I1646" s="68">
        <v>19900</v>
      </c>
      <c r="J1646" s="69">
        <v>4.8090452261306531E-2</v>
      </c>
      <c r="K1646" s="70">
        <v>957</v>
      </c>
      <c r="L1646" s="71">
        <v>4.8090452261306531E-2</v>
      </c>
      <c r="M1646" s="72">
        <v>957</v>
      </c>
    </row>
    <row r="1647" spans="1:13" ht="15" thickTop="1" thickBot="1" x14ac:dyDescent="0.35">
      <c r="A1647" s="61">
        <v>2640</v>
      </c>
      <c r="B1647" s="62" t="s">
        <v>64</v>
      </c>
      <c r="C1647" s="63">
        <v>30302</v>
      </c>
      <c r="D1647" s="64" t="s">
        <v>544</v>
      </c>
      <c r="E1647" s="51" t="str">
        <f>IF(VLOOKUP(A1647,'חישוב בזב'!$H$2:$K$188,4,FALSE)=FALSE,"No","Yes")</f>
        <v>Yes</v>
      </c>
      <c r="F1647" s="74" t="s">
        <v>2847</v>
      </c>
      <c r="G1647" s="64"/>
      <c r="H1647" s="67">
        <v>19900</v>
      </c>
      <c r="I1647" s="68">
        <v>19900</v>
      </c>
      <c r="J1647" s="69">
        <v>3.773869346733668E-2</v>
      </c>
      <c r="K1647" s="70">
        <v>751</v>
      </c>
      <c r="L1647" s="71">
        <v>3.773869346733668E-2</v>
      </c>
      <c r="M1647" s="72">
        <v>750.99999999999989</v>
      </c>
    </row>
    <row r="1648" spans="1:13" ht="15" thickTop="1" thickBot="1" x14ac:dyDescent="0.35">
      <c r="A1648" s="61">
        <v>2640</v>
      </c>
      <c r="B1648" s="62" t="s">
        <v>64</v>
      </c>
      <c r="C1648" s="63">
        <v>30302</v>
      </c>
      <c r="D1648" s="64" t="s">
        <v>562</v>
      </c>
      <c r="E1648" s="51" t="str">
        <f>IF(VLOOKUP(A1648,'חישוב בזב'!$H$2:$K$188,4,FALSE)=FALSE,"No","Yes")</f>
        <v>Yes</v>
      </c>
      <c r="F1648" s="74" t="s">
        <v>2848</v>
      </c>
      <c r="G1648" s="64"/>
      <c r="H1648" s="67">
        <v>19900</v>
      </c>
      <c r="I1648" s="68">
        <v>19900</v>
      </c>
      <c r="J1648" s="69">
        <v>3.6783919597989947E-2</v>
      </c>
      <c r="K1648" s="70">
        <v>732</v>
      </c>
      <c r="L1648" s="71">
        <v>3.6783919597989947E-2</v>
      </c>
      <c r="M1648" s="72">
        <v>732</v>
      </c>
    </row>
    <row r="1649" spans="1:13" ht="15" thickTop="1" thickBot="1" x14ac:dyDescent="0.35">
      <c r="A1649" s="61">
        <v>2640</v>
      </c>
      <c r="B1649" s="62" t="s">
        <v>64</v>
      </c>
      <c r="C1649" s="63">
        <v>30302</v>
      </c>
      <c r="D1649" s="64" t="s">
        <v>572</v>
      </c>
      <c r="E1649" s="51" t="str">
        <f>IF(VLOOKUP(A1649,'חישוב בזב'!$H$2:$K$188,4,FALSE)=FALSE,"No","Yes")</f>
        <v>Yes</v>
      </c>
      <c r="F1649" s="74" t="s">
        <v>2849</v>
      </c>
      <c r="G1649" s="64"/>
      <c r="H1649" s="67">
        <v>19900</v>
      </c>
      <c r="I1649" s="68">
        <v>19900</v>
      </c>
      <c r="J1649" s="69">
        <v>3.6532663316582913E-2</v>
      </c>
      <c r="K1649" s="70">
        <v>727</v>
      </c>
      <c r="L1649" s="71">
        <v>3.6532663316582913E-2</v>
      </c>
      <c r="M1649" s="72">
        <v>727</v>
      </c>
    </row>
    <row r="1650" spans="1:13" ht="15" thickTop="1" thickBot="1" x14ac:dyDescent="0.35">
      <c r="A1650" s="61">
        <v>2640</v>
      </c>
      <c r="B1650" s="62" t="s">
        <v>64</v>
      </c>
      <c r="C1650" s="63">
        <v>30302</v>
      </c>
      <c r="D1650" s="64" t="s">
        <v>2850</v>
      </c>
      <c r="E1650" s="51" t="str">
        <f>IF(VLOOKUP(A1650,'חישוב בזב'!$H$2:$K$188,4,FALSE)=FALSE,"No","Yes")</f>
        <v>Yes</v>
      </c>
      <c r="F1650" s="74" t="s">
        <v>2851</v>
      </c>
      <c r="G1650" s="64"/>
      <c r="H1650" s="67">
        <v>19900</v>
      </c>
      <c r="I1650" s="68">
        <v>19900</v>
      </c>
      <c r="J1650" s="69">
        <v>2.2964824120603015E-2</v>
      </c>
      <c r="K1650" s="70">
        <v>457</v>
      </c>
      <c r="L1650" s="71">
        <v>2.2964824120603015E-2</v>
      </c>
      <c r="M1650" s="72">
        <v>457</v>
      </c>
    </row>
    <row r="1651" spans="1:13" ht="15" thickTop="1" thickBot="1" x14ac:dyDescent="0.35">
      <c r="A1651" s="61">
        <v>2640</v>
      </c>
      <c r="B1651" s="62" t="s">
        <v>64</v>
      </c>
      <c r="C1651" s="63">
        <v>30302</v>
      </c>
      <c r="D1651" s="64" t="s">
        <v>645</v>
      </c>
      <c r="E1651" s="51" t="str">
        <f>IF(VLOOKUP(A1651,'חישוב בזב'!$H$2:$K$188,4,FALSE)=FALSE,"No","Yes")</f>
        <v>Yes</v>
      </c>
      <c r="F1651" s="74" t="s">
        <v>2852</v>
      </c>
      <c r="G1651" s="64"/>
      <c r="H1651" s="67">
        <v>19900</v>
      </c>
      <c r="I1651" s="68">
        <v>19900</v>
      </c>
      <c r="J1651" s="69">
        <v>2.0954773869346733E-2</v>
      </c>
      <c r="K1651" s="70">
        <v>417</v>
      </c>
      <c r="L1651" s="71">
        <v>2.0954773869346733E-2</v>
      </c>
      <c r="M1651" s="72">
        <v>417</v>
      </c>
    </row>
    <row r="1652" spans="1:13" ht="15" thickTop="1" thickBot="1" x14ac:dyDescent="0.35">
      <c r="A1652" s="61">
        <v>2640</v>
      </c>
      <c r="B1652" s="62" t="s">
        <v>64</v>
      </c>
      <c r="C1652" s="63">
        <v>30302</v>
      </c>
      <c r="D1652" s="64" t="s">
        <v>679</v>
      </c>
      <c r="E1652" s="51" t="str">
        <f>IF(VLOOKUP(A1652,'חישוב בזב'!$H$2:$K$188,4,FALSE)=FALSE,"No","Yes")</f>
        <v>Yes</v>
      </c>
      <c r="F1652" s="74" t="s">
        <v>2853</v>
      </c>
      <c r="G1652" s="64"/>
      <c r="H1652" s="67">
        <v>19900</v>
      </c>
      <c r="I1652" s="68">
        <v>19900</v>
      </c>
      <c r="J1652" s="69">
        <v>0</v>
      </c>
      <c r="K1652" s="70">
        <v>0</v>
      </c>
      <c r="L1652" s="71">
        <v>0</v>
      </c>
      <c r="M1652" s="72">
        <v>0</v>
      </c>
    </row>
    <row r="1653" spans="1:13" ht="15" hidden="1" thickTop="1" thickBot="1" x14ac:dyDescent="0.35">
      <c r="A1653" s="61">
        <v>26</v>
      </c>
      <c r="B1653" s="62" t="s">
        <v>2854</v>
      </c>
      <c r="C1653" s="63">
        <v>2180</v>
      </c>
      <c r="D1653" s="64" t="s">
        <v>518</v>
      </c>
      <c r="E1653" s="51" t="str">
        <f>IF(VLOOKUP(A1653,'חישוב בזב'!$H$2:$K$188,4,FALSE)=FALSE,"No","Yes")</f>
        <v>No</v>
      </c>
      <c r="F1653" s="74" t="s">
        <v>2855</v>
      </c>
      <c r="G1653" s="64" t="s">
        <v>2856</v>
      </c>
      <c r="H1653" s="67">
        <v>1455</v>
      </c>
      <c r="I1653" s="68">
        <v>1455</v>
      </c>
      <c r="J1653" s="69">
        <v>0.40824742268041236</v>
      </c>
      <c r="K1653" s="70">
        <v>594</v>
      </c>
      <c r="L1653" s="71">
        <v>0.40824742268041236</v>
      </c>
      <c r="M1653" s="72">
        <v>594</v>
      </c>
    </row>
    <row r="1654" spans="1:13" ht="15" hidden="1" thickTop="1" thickBot="1" x14ac:dyDescent="0.35">
      <c r="A1654" s="61">
        <v>26</v>
      </c>
      <c r="B1654" s="62" t="s">
        <v>2854</v>
      </c>
      <c r="C1654" s="63">
        <v>2180</v>
      </c>
      <c r="D1654" s="64" t="s">
        <v>2069</v>
      </c>
      <c r="E1654" s="51" t="str">
        <f>IF(VLOOKUP(A1654,'חישוב בזב'!$H$2:$K$188,4,FALSE)=FALSE,"No","Yes")</f>
        <v>No</v>
      </c>
      <c r="F1654" s="74" t="s">
        <v>2857</v>
      </c>
      <c r="G1654" s="64" t="s">
        <v>2858</v>
      </c>
      <c r="H1654" s="67">
        <v>1455</v>
      </c>
      <c r="I1654" s="68">
        <v>1455</v>
      </c>
      <c r="J1654" s="69">
        <v>0.34570446735395188</v>
      </c>
      <c r="K1654" s="70">
        <v>503</v>
      </c>
      <c r="L1654" s="71">
        <v>0.34570446735395188</v>
      </c>
      <c r="M1654" s="72">
        <v>503</v>
      </c>
    </row>
    <row r="1655" spans="1:13" ht="15" hidden="1" thickTop="1" thickBot="1" x14ac:dyDescent="0.35">
      <c r="A1655" s="61">
        <v>26</v>
      </c>
      <c r="B1655" s="62" t="s">
        <v>2854</v>
      </c>
      <c r="C1655" s="63">
        <v>2180</v>
      </c>
      <c r="D1655" s="64" t="s">
        <v>585</v>
      </c>
      <c r="E1655" s="51" t="str">
        <f>IF(VLOOKUP(A1655,'חישוב בזב'!$H$2:$K$188,4,FALSE)=FALSE,"No","Yes")</f>
        <v>No</v>
      </c>
      <c r="F1655" s="74" t="s">
        <v>542</v>
      </c>
      <c r="G1655" s="64" t="s">
        <v>2859</v>
      </c>
      <c r="H1655" s="67">
        <v>1455</v>
      </c>
      <c r="I1655" s="68">
        <v>1455</v>
      </c>
      <c r="J1655" s="69">
        <v>0.15051546391752577</v>
      </c>
      <c r="K1655" s="70">
        <v>219</v>
      </c>
      <c r="L1655" s="71">
        <v>0.15051546391752577</v>
      </c>
      <c r="M1655" s="72">
        <v>219</v>
      </c>
    </row>
    <row r="1656" spans="1:13" ht="15" hidden="1" thickTop="1" thickBot="1" x14ac:dyDescent="0.35">
      <c r="A1656" s="61">
        <v>26</v>
      </c>
      <c r="B1656" s="62" t="s">
        <v>2854</v>
      </c>
      <c r="C1656" s="63">
        <v>2180</v>
      </c>
      <c r="D1656" s="64" t="s">
        <v>1440</v>
      </c>
      <c r="E1656" s="51" t="str">
        <f>IF(VLOOKUP(A1656,'חישוב בזב'!$H$2:$K$188,4,FALSE)=FALSE,"No","Yes")</f>
        <v>No</v>
      </c>
      <c r="F1656" s="74" t="s">
        <v>2860</v>
      </c>
      <c r="G1656" s="64"/>
      <c r="H1656" s="67">
        <v>1455</v>
      </c>
      <c r="I1656" s="68">
        <v>1455</v>
      </c>
      <c r="J1656" s="69">
        <v>9.5532646048109959E-2</v>
      </c>
      <c r="K1656" s="70">
        <v>139</v>
      </c>
      <c r="L1656" s="71">
        <v>9.5532646048109959E-2</v>
      </c>
      <c r="M1656" s="72">
        <v>139</v>
      </c>
    </row>
    <row r="1657" spans="1:13" ht="15" thickTop="1" thickBot="1" x14ac:dyDescent="0.35">
      <c r="A1657" s="61">
        <v>8300</v>
      </c>
      <c r="B1657" s="62" t="s">
        <v>65</v>
      </c>
      <c r="C1657" s="63">
        <v>197450</v>
      </c>
      <c r="D1657" s="64" t="s">
        <v>746</v>
      </c>
      <c r="E1657" s="51" t="str">
        <f>IF(VLOOKUP(A1657,'חישוב בזב'!$H$2:$K$188,4,FALSE)=FALSE,"No","Yes")</f>
        <v>Yes</v>
      </c>
      <c r="F1657" s="74" t="s">
        <v>2861</v>
      </c>
      <c r="G1657" s="64" t="s">
        <v>2862</v>
      </c>
      <c r="H1657" s="67">
        <v>77918</v>
      </c>
      <c r="I1657" s="68">
        <v>77918</v>
      </c>
      <c r="J1657" s="69">
        <v>0.2102595035806874</v>
      </c>
      <c r="K1657" s="70">
        <v>16383</v>
      </c>
      <c r="L1657" s="71">
        <v>0.2102595035806874</v>
      </c>
      <c r="M1657" s="72">
        <v>16383.000000000002</v>
      </c>
    </row>
    <row r="1658" spans="1:13" ht="15" thickTop="1" thickBot="1" x14ac:dyDescent="0.35">
      <c r="A1658" s="61">
        <v>8300</v>
      </c>
      <c r="B1658" s="62" t="s">
        <v>65</v>
      </c>
      <c r="C1658" s="63">
        <v>197450</v>
      </c>
      <c r="D1658" s="64" t="s">
        <v>503</v>
      </c>
      <c r="E1658" s="51" t="str">
        <f>IF(VLOOKUP(A1658,'חישוב בזב'!$H$2:$K$188,4,FALSE)=FALSE,"No","Yes")</f>
        <v>Yes</v>
      </c>
      <c r="F1658" s="74" t="s">
        <v>2863</v>
      </c>
      <c r="G1658" s="64"/>
      <c r="H1658" s="67">
        <v>77918</v>
      </c>
      <c r="I1658" s="68">
        <v>77918</v>
      </c>
      <c r="J1658" s="69">
        <v>8.5718319258707876E-2</v>
      </c>
      <c r="K1658" s="70">
        <v>6679</v>
      </c>
      <c r="L1658" s="71">
        <v>8.5718319258707876E-2</v>
      </c>
      <c r="M1658" s="72">
        <v>6679</v>
      </c>
    </row>
    <row r="1659" spans="1:13" ht="15" thickTop="1" thickBot="1" x14ac:dyDescent="0.35">
      <c r="A1659" s="61">
        <v>8300</v>
      </c>
      <c r="B1659" s="62" t="s">
        <v>65</v>
      </c>
      <c r="C1659" s="63">
        <v>197450</v>
      </c>
      <c r="D1659" s="64" t="s">
        <v>772</v>
      </c>
      <c r="E1659" s="51" t="str">
        <f>IF(VLOOKUP(A1659,'חישוב בזב'!$H$2:$K$188,4,FALSE)=FALSE,"No","Yes")</f>
        <v>Yes</v>
      </c>
      <c r="F1659" s="74" t="s">
        <v>2864</v>
      </c>
      <c r="G1659" s="64"/>
      <c r="H1659" s="67">
        <v>77918</v>
      </c>
      <c r="I1659" s="68">
        <v>77918</v>
      </c>
      <c r="J1659" s="69">
        <v>7.7876742216175979E-2</v>
      </c>
      <c r="K1659" s="70">
        <v>6068</v>
      </c>
      <c r="L1659" s="71">
        <v>7.7876742216175979E-2</v>
      </c>
      <c r="M1659" s="72">
        <v>6068</v>
      </c>
    </row>
    <row r="1660" spans="1:13" ht="15" thickTop="1" thickBot="1" x14ac:dyDescent="0.35">
      <c r="A1660" s="61">
        <v>8300</v>
      </c>
      <c r="B1660" s="62" t="s">
        <v>65</v>
      </c>
      <c r="C1660" s="63">
        <v>197450</v>
      </c>
      <c r="D1660" s="64" t="s">
        <v>572</v>
      </c>
      <c r="E1660" s="51" t="str">
        <f>IF(VLOOKUP(A1660,'חישוב בזב'!$H$2:$K$188,4,FALSE)=FALSE,"No","Yes")</f>
        <v>Yes</v>
      </c>
      <c r="F1660" s="74" t="s">
        <v>2865</v>
      </c>
      <c r="G1660" s="64"/>
      <c r="H1660" s="67">
        <v>77918</v>
      </c>
      <c r="I1660" s="68">
        <v>77918</v>
      </c>
      <c r="J1660" s="69">
        <v>7.3397674478297703E-2</v>
      </c>
      <c r="K1660" s="70">
        <v>5719</v>
      </c>
      <c r="L1660" s="71">
        <v>7.3397674478297703E-2</v>
      </c>
      <c r="M1660" s="72">
        <v>5719</v>
      </c>
    </row>
    <row r="1661" spans="1:13" ht="15" thickTop="1" thickBot="1" x14ac:dyDescent="0.35">
      <c r="A1661" s="61">
        <v>8300</v>
      </c>
      <c r="B1661" s="62" t="s">
        <v>65</v>
      </c>
      <c r="C1661" s="63">
        <v>197450</v>
      </c>
      <c r="D1661" s="64" t="s">
        <v>730</v>
      </c>
      <c r="E1661" s="51" t="str">
        <f>IF(VLOOKUP(A1661,'חישוב בזב'!$H$2:$K$188,4,FALSE)=FALSE,"No","Yes")</f>
        <v>Yes</v>
      </c>
      <c r="F1661" s="74" t="s">
        <v>2866</v>
      </c>
      <c r="G1661" s="64" t="s">
        <v>2867</v>
      </c>
      <c r="H1661" s="67">
        <v>77918</v>
      </c>
      <c r="I1661" s="68">
        <v>77918</v>
      </c>
      <c r="J1661" s="69">
        <v>6.8764598680664285E-2</v>
      </c>
      <c r="K1661" s="70">
        <v>5358</v>
      </c>
      <c r="L1661" s="71">
        <v>6.8764598680664285E-2</v>
      </c>
      <c r="M1661" s="72">
        <v>5358</v>
      </c>
    </row>
    <row r="1662" spans="1:13" ht="15" thickTop="1" thickBot="1" x14ac:dyDescent="0.35">
      <c r="A1662" s="61">
        <v>8300</v>
      </c>
      <c r="B1662" s="62" t="s">
        <v>65</v>
      </c>
      <c r="C1662" s="63">
        <v>197450</v>
      </c>
      <c r="D1662" s="64" t="s">
        <v>546</v>
      </c>
      <c r="E1662" s="51" t="str">
        <f>IF(VLOOKUP(A1662,'חישוב בזב'!$H$2:$K$188,4,FALSE)=FALSE,"No","Yes")</f>
        <v>Yes</v>
      </c>
      <c r="F1662" s="74" t="s">
        <v>547</v>
      </c>
      <c r="G1662" s="64"/>
      <c r="H1662" s="67">
        <v>77918</v>
      </c>
      <c r="I1662" s="68">
        <v>77918</v>
      </c>
      <c r="J1662" s="69">
        <v>5.3569136784825069E-2</v>
      </c>
      <c r="K1662" s="70">
        <v>4174</v>
      </c>
      <c r="L1662" s="71">
        <v>5.3569136784825069E-2</v>
      </c>
      <c r="M1662" s="72">
        <v>4174</v>
      </c>
    </row>
    <row r="1663" spans="1:13" ht="15" thickTop="1" thickBot="1" x14ac:dyDescent="0.35">
      <c r="A1663" s="61">
        <v>8300</v>
      </c>
      <c r="B1663" s="62" t="s">
        <v>65</v>
      </c>
      <c r="C1663" s="63">
        <v>197450</v>
      </c>
      <c r="D1663" s="64" t="s">
        <v>757</v>
      </c>
      <c r="E1663" s="51" t="str">
        <f>IF(VLOOKUP(A1663,'חישוב בזב'!$H$2:$K$188,4,FALSE)=FALSE,"No","Yes")</f>
        <v>Yes</v>
      </c>
      <c r="F1663" s="74" t="s">
        <v>2868</v>
      </c>
      <c r="G1663" s="64" t="s">
        <v>2869</v>
      </c>
      <c r="H1663" s="67">
        <v>77918</v>
      </c>
      <c r="I1663" s="68">
        <v>77918</v>
      </c>
      <c r="J1663" s="69">
        <v>4.6985292230293386E-2</v>
      </c>
      <c r="K1663" s="70">
        <v>3661</v>
      </c>
      <c r="L1663" s="71">
        <v>4.6985292230293386E-2</v>
      </c>
      <c r="M1663" s="72">
        <v>3661</v>
      </c>
    </row>
    <row r="1664" spans="1:13" ht="15" thickTop="1" thickBot="1" x14ac:dyDescent="0.35">
      <c r="A1664" s="61">
        <v>8300</v>
      </c>
      <c r="B1664" s="62" t="s">
        <v>65</v>
      </c>
      <c r="C1664" s="63">
        <v>197450</v>
      </c>
      <c r="D1664" s="64" t="s">
        <v>585</v>
      </c>
      <c r="E1664" s="51" t="str">
        <f>IF(VLOOKUP(A1664,'חישוב בזב'!$H$2:$K$188,4,FALSE)=FALSE,"No","Yes")</f>
        <v>Yes</v>
      </c>
      <c r="F1664" s="74" t="s">
        <v>2870</v>
      </c>
      <c r="G1664" s="64"/>
      <c r="H1664" s="67">
        <v>77918</v>
      </c>
      <c r="I1664" s="68">
        <v>77918</v>
      </c>
      <c r="J1664" s="69">
        <v>4.6715778125721912E-2</v>
      </c>
      <c r="K1664" s="70">
        <v>3640</v>
      </c>
      <c r="L1664" s="71">
        <v>4.6715778125721912E-2</v>
      </c>
      <c r="M1664" s="72">
        <v>3640</v>
      </c>
    </row>
    <row r="1665" spans="1:13" ht="15" thickTop="1" thickBot="1" x14ac:dyDescent="0.35">
      <c r="A1665" s="61">
        <v>8300</v>
      </c>
      <c r="B1665" s="62" t="s">
        <v>65</v>
      </c>
      <c r="C1665" s="63">
        <v>197450</v>
      </c>
      <c r="D1665" s="64" t="s">
        <v>581</v>
      </c>
      <c r="E1665" s="51" t="str">
        <f>IF(VLOOKUP(A1665,'חישוב בזב'!$H$2:$K$188,4,FALSE)=FALSE,"No","Yes")</f>
        <v>Yes</v>
      </c>
      <c r="F1665" s="74" t="s">
        <v>2871</v>
      </c>
      <c r="G1665" s="64"/>
      <c r="H1665" s="67">
        <v>77918</v>
      </c>
      <c r="I1665" s="68">
        <v>77918</v>
      </c>
      <c r="J1665" s="69">
        <v>4.4007803075027593E-2</v>
      </c>
      <c r="K1665" s="70">
        <v>3429</v>
      </c>
      <c r="L1665" s="71">
        <v>4.4007803075027593E-2</v>
      </c>
      <c r="M1665" s="72">
        <v>3429</v>
      </c>
    </row>
    <row r="1666" spans="1:13" ht="15" thickTop="1" thickBot="1" x14ac:dyDescent="0.35">
      <c r="A1666" s="61">
        <v>8300</v>
      </c>
      <c r="B1666" s="62" t="s">
        <v>65</v>
      </c>
      <c r="C1666" s="63">
        <v>197450</v>
      </c>
      <c r="D1666" s="64" t="s">
        <v>2872</v>
      </c>
      <c r="E1666" s="51" t="str">
        <f>IF(VLOOKUP(A1666,'חישוב בזב'!$H$2:$K$188,4,FALSE)=FALSE,"No","Yes")</f>
        <v>Yes</v>
      </c>
      <c r="F1666" s="74" t="s">
        <v>2873</v>
      </c>
      <c r="G1666" s="64"/>
      <c r="H1666" s="67">
        <v>77918</v>
      </c>
      <c r="I1666" s="68">
        <v>77918</v>
      </c>
      <c r="J1666" s="69">
        <v>3.7154444415924436E-2</v>
      </c>
      <c r="K1666" s="70">
        <v>2895</v>
      </c>
      <c r="L1666" s="71">
        <v>3.7154444415924436E-2</v>
      </c>
      <c r="M1666" s="72">
        <v>2895</v>
      </c>
    </row>
    <row r="1667" spans="1:13" ht="15" thickTop="1" thickBot="1" x14ac:dyDescent="0.35">
      <c r="A1667" s="61">
        <v>8300</v>
      </c>
      <c r="B1667" s="62" t="s">
        <v>65</v>
      </c>
      <c r="C1667" s="63">
        <v>197450</v>
      </c>
      <c r="D1667" s="64" t="s">
        <v>575</v>
      </c>
      <c r="E1667" s="51" t="str">
        <f>IF(VLOOKUP(A1667,'חישוב בזב'!$H$2:$K$188,4,FALSE)=FALSE,"No","Yes")</f>
        <v>Yes</v>
      </c>
      <c r="F1667" s="74" t="s">
        <v>2874</v>
      </c>
      <c r="G1667" s="64"/>
      <c r="H1667" s="67">
        <v>77918</v>
      </c>
      <c r="I1667" s="68">
        <v>77918</v>
      </c>
      <c r="J1667" s="69">
        <v>3.6949100336250928E-2</v>
      </c>
      <c r="K1667" s="70">
        <v>2879</v>
      </c>
      <c r="L1667" s="71">
        <v>3.6949100336250928E-2</v>
      </c>
      <c r="M1667" s="72">
        <v>2879</v>
      </c>
    </row>
    <row r="1668" spans="1:13" ht="15" thickTop="1" thickBot="1" x14ac:dyDescent="0.35">
      <c r="A1668" s="61">
        <v>8300</v>
      </c>
      <c r="B1668" s="62" t="s">
        <v>65</v>
      </c>
      <c r="C1668" s="63">
        <v>197450</v>
      </c>
      <c r="D1668" s="64" t="s">
        <v>544</v>
      </c>
      <c r="E1668" s="51" t="str">
        <f>IF(VLOOKUP(A1668,'חישוב בזב'!$H$2:$K$188,4,FALSE)=FALSE,"No","Yes")</f>
        <v>Yes</v>
      </c>
      <c r="F1668" s="74" t="s">
        <v>2875</v>
      </c>
      <c r="G1668" s="64"/>
      <c r="H1668" s="67">
        <v>77918</v>
      </c>
      <c r="I1668" s="68">
        <v>77918</v>
      </c>
      <c r="J1668" s="69">
        <v>3.5614363818373164E-2</v>
      </c>
      <c r="K1668" s="70">
        <v>2775</v>
      </c>
      <c r="L1668" s="71">
        <v>3.5614363818373164E-2</v>
      </c>
      <c r="M1668" s="72">
        <v>2775</v>
      </c>
    </row>
    <row r="1669" spans="1:13" ht="15" thickTop="1" thickBot="1" x14ac:dyDescent="0.35">
      <c r="A1669" s="61">
        <v>8300</v>
      </c>
      <c r="B1669" s="62" t="s">
        <v>65</v>
      </c>
      <c r="C1669" s="63">
        <v>197450</v>
      </c>
      <c r="D1669" s="64" t="s">
        <v>567</v>
      </c>
      <c r="E1669" s="51" t="str">
        <f>IF(VLOOKUP(A1669,'חישוב בזב'!$H$2:$K$188,4,FALSE)=FALSE,"No","Yes")</f>
        <v>Yes</v>
      </c>
      <c r="F1669" s="74" t="s">
        <v>2876</v>
      </c>
      <c r="G1669" s="64"/>
      <c r="H1669" s="67">
        <v>77918</v>
      </c>
      <c r="I1669" s="68">
        <v>77918</v>
      </c>
      <c r="J1669" s="69">
        <v>3.1327806155188785E-2</v>
      </c>
      <c r="K1669" s="70">
        <v>2441</v>
      </c>
      <c r="L1669" s="71">
        <v>3.1327806155188785E-2</v>
      </c>
      <c r="M1669" s="72">
        <v>2440.9999999999995</v>
      </c>
    </row>
    <row r="1670" spans="1:13" ht="15" thickTop="1" thickBot="1" x14ac:dyDescent="0.35">
      <c r="A1670" s="61">
        <v>8300</v>
      </c>
      <c r="B1670" s="62" t="s">
        <v>65</v>
      </c>
      <c r="C1670" s="63">
        <v>197450</v>
      </c>
      <c r="D1670" s="64" t="s">
        <v>548</v>
      </c>
      <c r="E1670" s="51" t="str">
        <f>IF(VLOOKUP(A1670,'חישוב בזב'!$H$2:$K$188,4,FALSE)=FALSE,"No","Yes")</f>
        <v>Yes</v>
      </c>
      <c r="F1670" s="74" t="s">
        <v>2877</v>
      </c>
      <c r="G1670" s="64"/>
      <c r="H1670" s="67">
        <v>77918</v>
      </c>
      <c r="I1670" s="68">
        <v>77918</v>
      </c>
      <c r="J1670" s="69">
        <v>2.7862624810698428E-2</v>
      </c>
      <c r="K1670" s="70">
        <v>2171</v>
      </c>
      <c r="L1670" s="71">
        <v>2.7862624810698428E-2</v>
      </c>
      <c r="M1670" s="72">
        <v>2171</v>
      </c>
    </row>
    <row r="1671" spans="1:13" ht="15" thickTop="1" thickBot="1" x14ac:dyDescent="0.35">
      <c r="A1671" s="61">
        <v>8300</v>
      </c>
      <c r="B1671" s="62" t="s">
        <v>65</v>
      </c>
      <c r="C1671" s="63">
        <v>197450</v>
      </c>
      <c r="D1671" s="64" t="s">
        <v>2283</v>
      </c>
      <c r="E1671" s="51" t="str">
        <f>IF(VLOOKUP(A1671,'חישוב בזב'!$H$2:$K$188,4,FALSE)=FALSE,"No","Yes")</f>
        <v>Yes</v>
      </c>
      <c r="F1671" s="74" t="s">
        <v>2878</v>
      </c>
      <c r="G1671" s="64"/>
      <c r="H1671" s="67">
        <v>77918</v>
      </c>
      <c r="I1671" s="68">
        <v>77918</v>
      </c>
      <c r="J1671" s="69">
        <v>2.438460946122847E-2</v>
      </c>
      <c r="K1671" s="70">
        <v>1900</v>
      </c>
      <c r="L1671" s="71">
        <v>2.438460946122847E-2</v>
      </c>
      <c r="M1671" s="72">
        <v>1900</v>
      </c>
    </row>
    <row r="1672" spans="1:13" ht="15" thickTop="1" thickBot="1" x14ac:dyDescent="0.35">
      <c r="A1672" s="61">
        <v>8300</v>
      </c>
      <c r="B1672" s="62" t="s">
        <v>65</v>
      </c>
      <c r="C1672" s="63">
        <v>197450</v>
      </c>
      <c r="D1672" s="64" t="s">
        <v>495</v>
      </c>
      <c r="E1672" s="51" t="str">
        <f>IF(VLOOKUP(A1672,'חישוב בזב'!$H$2:$K$188,4,FALSE)=FALSE,"No","Yes")</f>
        <v>Yes</v>
      </c>
      <c r="F1672" s="74" t="s">
        <v>2879</v>
      </c>
      <c r="G1672" s="64"/>
      <c r="H1672" s="67">
        <v>77918</v>
      </c>
      <c r="I1672" s="68">
        <v>77918</v>
      </c>
      <c r="J1672" s="69">
        <v>2.0868092096819734E-2</v>
      </c>
      <c r="K1672" s="70">
        <v>1626</v>
      </c>
      <c r="L1672" s="71">
        <v>2.0868092096819734E-2</v>
      </c>
      <c r="M1672" s="72">
        <v>1626</v>
      </c>
    </row>
    <row r="1673" spans="1:13" ht="15" thickTop="1" thickBot="1" x14ac:dyDescent="0.35">
      <c r="A1673" s="61">
        <v>8300</v>
      </c>
      <c r="B1673" s="62" t="s">
        <v>65</v>
      </c>
      <c r="C1673" s="63">
        <v>197450</v>
      </c>
      <c r="D1673" s="64" t="s">
        <v>602</v>
      </c>
      <c r="E1673" s="51" t="str">
        <f>IF(VLOOKUP(A1673,'חישוב בזב'!$H$2:$K$188,4,FALSE)=FALSE,"No","Yes")</f>
        <v>Yes</v>
      </c>
      <c r="F1673" s="74" t="s">
        <v>2880</v>
      </c>
      <c r="G1673" s="64"/>
      <c r="H1673" s="67">
        <v>77918</v>
      </c>
      <c r="I1673" s="68">
        <v>77918</v>
      </c>
      <c r="J1673" s="69">
        <v>2.0778254061962577E-2</v>
      </c>
      <c r="K1673" s="70">
        <v>1619</v>
      </c>
      <c r="L1673" s="71">
        <v>2.0778254061962577E-2</v>
      </c>
      <c r="M1673" s="72">
        <v>1619</v>
      </c>
    </row>
    <row r="1674" spans="1:13" ht="15" thickTop="1" thickBot="1" x14ac:dyDescent="0.35">
      <c r="A1674" s="61">
        <v>8300</v>
      </c>
      <c r="B1674" s="62" t="s">
        <v>65</v>
      </c>
      <c r="C1674" s="63">
        <v>197450</v>
      </c>
      <c r="D1674" s="64" t="s">
        <v>1095</v>
      </c>
      <c r="E1674" s="51" t="str">
        <f>IF(VLOOKUP(A1674,'חישוב בזב'!$H$2:$K$188,4,FALSE)=FALSE,"No","Yes")</f>
        <v>Yes</v>
      </c>
      <c r="F1674" s="74" t="s">
        <v>1095</v>
      </c>
      <c r="G1674" s="64"/>
      <c r="H1674" s="67">
        <v>77918</v>
      </c>
      <c r="I1674" s="68">
        <v>77918</v>
      </c>
      <c r="J1674" s="69">
        <v>1.7582586822043687E-2</v>
      </c>
      <c r="K1674" s="70">
        <v>1370</v>
      </c>
      <c r="L1674" s="71">
        <v>1.7582586822043687E-2</v>
      </c>
      <c r="M1674" s="72">
        <v>1370</v>
      </c>
    </row>
    <row r="1675" spans="1:13" ht="15" thickTop="1" thickBot="1" x14ac:dyDescent="0.35">
      <c r="A1675" s="61">
        <v>8300</v>
      </c>
      <c r="B1675" s="62" t="s">
        <v>65</v>
      </c>
      <c r="C1675" s="63">
        <v>197450</v>
      </c>
      <c r="D1675" s="64" t="s">
        <v>636</v>
      </c>
      <c r="E1675" s="51" t="str">
        <f>IF(VLOOKUP(A1675,'חישוב בזב'!$H$2:$K$188,4,FALSE)=FALSE,"No","Yes")</f>
        <v>Yes</v>
      </c>
      <c r="F1675" s="74" t="s">
        <v>2853</v>
      </c>
      <c r="G1675" s="64"/>
      <c r="H1675" s="67">
        <v>77918</v>
      </c>
      <c r="I1675" s="68">
        <v>77918</v>
      </c>
      <c r="J1675" s="69">
        <v>1.0215867963756771E-2</v>
      </c>
      <c r="K1675" s="70">
        <v>796</v>
      </c>
      <c r="L1675" s="71">
        <v>1.0215867963756771E-2</v>
      </c>
      <c r="M1675" s="72">
        <v>796</v>
      </c>
    </row>
    <row r="1676" spans="1:13" ht="15" thickTop="1" thickBot="1" x14ac:dyDescent="0.35">
      <c r="A1676" s="61">
        <v>8300</v>
      </c>
      <c r="B1676" s="62" t="s">
        <v>65</v>
      </c>
      <c r="C1676" s="63">
        <v>197450</v>
      </c>
      <c r="D1676" s="64" t="s">
        <v>633</v>
      </c>
      <c r="E1676" s="51" t="str">
        <f>IF(VLOOKUP(A1676,'חישוב בזב'!$H$2:$K$188,4,FALSE)=FALSE,"No","Yes")</f>
        <v>Yes</v>
      </c>
      <c r="F1676" s="74" t="s">
        <v>2881</v>
      </c>
      <c r="G1676" s="64" t="s">
        <v>2882</v>
      </c>
      <c r="H1676" s="67">
        <v>77918</v>
      </c>
      <c r="I1676" s="68">
        <v>77918</v>
      </c>
      <c r="J1676" s="69">
        <v>9.8180138093893581E-3</v>
      </c>
      <c r="K1676" s="70">
        <v>765</v>
      </c>
      <c r="L1676" s="71">
        <v>9.8180138093893581E-3</v>
      </c>
      <c r="M1676" s="72">
        <v>765</v>
      </c>
    </row>
    <row r="1677" spans="1:13" ht="15" thickTop="1" thickBot="1" x14ac:dyDescent="0.35">
      <c r="A1677" s="61">
        <v>8300</v>
      </c>
      <c r="B1677" s="62" t="s">
        <v>65</v>
      </c>
      <c r="C1677" s="63">
        <v>197450</v>
      </c>
      <c r="D1677" s="64" t="s">
        <v>498</v>
      </c>
      <c r="E1677" s="51" t="str">
        <f>IF(VLOOKUP(A1677,'חישוב בזב'!$H$2:$K$188,4,FALSE)=FALSE,"No","Yes")</f>
        <v>Yes</v>
      </c>
      <c r="F1677" s="74" t="s">
        <v>2883</v>
      </c>
      <c r="G1677" s="64"/>
      <c r="H1677" s="67">
        <v>77918</v>
      </c>
      <c r="I1677" s="68">
        <v>77918</v>
      </c>
      <c r="J1677" s="69">
        <v>7.8030750275931106E-3</v>
      </c>
      <c r="K1677" s="70">
        <v>608</v>
      </c>
      <c r="L1677" s="71">
        <v>7.8030750275931106E-3</v>
      </c>
      <c r="M1677" s="72">
        <v>608</v>
      </c>
    </row>
    <row r="1678" spans="1:13" ht="15" thickTop="1" thickBot="1" x14ac:dyDescent="0.35">
      <c r="A1678" s="61">
        <v>8300</v>
      </c>
      <c r="B1678" s="62" t="s">
        <v>65</v>
      </c>
      <c r="C1678" s="63">
        <v>197450</v>
      </c>
      <c r="D1678" s="64" t="s">
        <v>518</v>
      </c>
      <c r="E1678" s="51" t="str">
        <f>IF(VLOOKUP(A1678,'חישוב בזב'!$H$2:$K$188,4,FALSE)=FALSE,"No","Yes")</f>
        <v>Yes</v>
      </c>
      <c r="F1678" s="74" t="s">
        <v>2884</v>
      </c>
      <c r="G1678" s="64"/>
      <c r="H1678" s="67">
        <v>77918</v>
      </c>
      <c r="I1678" s="68">
        <v>77918</v>
      </c>
      <c r="J1678" s="69">
        <v>6.3785004748581845E-3</v>
      </c>
      <c r="K1678" s="70">
        <v>497</v>
      </c>
      <c r="L1678" s="71">
        <v>6.3785004748581845E-3</v>
      </c>
      <c r="M1678" s="72">
        <v>497</v>
      </c>
    </row>
    <row r="1679" spans="1:13" ht="15" thickTop="1" thickBot="1" x14ac:dyDescent="0.35">
      <c r="A1679" s="61">
        <v>8300</v>
      </c>
      <c r="B1679" s="62" t="s">
        <v>65</v>
      </c>
      <c r="C1679" s="63">
        <v>197450</v>
      </c>
      <c r="D1679" s="64" t="s">
        <v>579</v>
      </c>
      <c r="E1679" s="51" t="str">
        <f>IF(VLOOKUP(A1679,'חישוב בזב'!$H$2:$K$188,4,FALSE)=FALSE,"No","Yes")</f>
        <v>Yes</v>
      </c>
      <c r="F1679" s="74" t="s">
        <v>2885</v>
      </c>
      <c r="G1679" s="64"/>
      <c r="H1679" s="67">
        <v>77918</v>
      </c>
      <c r="I1679" s="68">
        <v>77918</v>
      </c>
      <c r="J1679" s="69">
        <v>5.9678123155111782E-3</v>
      </c>
      <c r="K1679" s="70">
        <v>465</v>
      </c>
      <c r="L1679" s="71">
        <v>5.9678123155111782E-3</v>
      </c>
      <c r="M1679" s="72">
        <v>465</v>
      </c>
    </row>
    <row r="1680" spans="1:13" ht="15" thickTop="1" thickBot="1" x14ac:dyDescent="0.35">
      <c r="A1680" s="61">
        <v>1161</v>
      </c>
      <c r="B1680" s="62" t="s">
        <v>66</v>
      </c>
      <c r="C1680" s="63">
        <v>26551</v>
      </c>
      <c r="D1680" s="64" t="s">
        <v>495</v>
      </c>
      <c r="E1680" s="51" t="str">
        <f>IF(VLOOKUP(A1680,'חישוב בזב'!$H$2:$K$188,4,FALSE)=FALSE,"No","Yes")</f>
        <v>Yes</v>
      </c>
      <c r="F1680" s="74" t="s">
        <v>2886</v>
      </c>
      <c r="G1680" s="64" t="s">
        <v>2887</v>
      </c>
      <c r="H1680" s="67">
        <v>22683</v>
      </c>
      <c r="I1680" s="68">
        <v>22683</v>
      </c>
      <c r="J1680" s="69">
        <v>0.20588105629766787</v>
      </c>
      <c r="K1680" s="70">
        <v>4670</v>
      </c>
      <c r="L1680" s="71">
        <v>0.20588105629766787</v>
      </c>
      <c r="M1680" s="72">
        <v>4670</v>
      </c>
    </row>
    <row r="1681" spans="1:13" ht="15" thickTop="1" thickBot="1" x14ac:dyDescent="0.35">
      <c r="A1681" s="61">
        <v>1161</v>
      </c>
      <c r="B1681" s="62" t="s">
        <v>66</v>
      </c>
      <c r="C1681" s="63">
        <v>26551</v>
      </c>
      <c r="D1681" s="64" t="s">
        <v>598</v>
      </c>
      <c r="E1681" s="51" t="str">
        <f>IF(VLOOKUP(A1681,'חישוב בזב'!$H$2:$K$188,4,FALSE)=FALSE,"No","Yes")</f>
        <v>Yes</v>
      </c>
      <c r="F1681" s="74" t="s">
        <v>2888</v>
      </c>
      <c r="G1681" s="64" t="s">
        <v>2889</v>
      </c>
      <c r="H1681" s="67">
        <v>22683</v>
      </c>
      <c r="I1681" s="68">
        <v>22683</v>
      </c>
      <c r="J1681" s="69">
        <v>0.18022307454922187</v>
      </c>
      <c r="K1681" s="70">
        <v>4088</v>
      </c>
      <c r="L1681" s="71">
        <v>0.18022307454922187</v>
      </c>
      <c r="M1681" s="72">
        <v>4087.9999999999995</v>
      </c>
    </row>
    <row r="1682" spans="1:13" ht="15" thickTop="1" thickBot="1" x14ac:dyDescent="0.35">
      <c r="A1682" s="61">
        <v>1161</v>
      </c>
      <c r="B1682" s="62" t="s">
        <v>66</v>
      </c>
      <c r="C1682" s="63">
        <v>26551</v>
      </c>
      <c r="D1682" s="64" t="s">
        <v>665</v>
      </c>
      <c r="E1682" s="51" t="str">
        <f>IF(VLOOKUP(A1682,'חישוב בזב'!$H$2:$K$188,4,FALSE)=FALSE,"No","Yes")</f>
        <v>Yes</v>
      </c>
      <c r="F1682" s="74" t="s">
        <v>2890</v>
      </c>
      <c r="G1682" s="64" t="s">
        <v>2891</v>
      </c>
      <c r="H1682" s="67">
        <v>22683</v>
      </c>
      <c r="I1682" s="68">
        <v>22683</v>
      </c>
      <c r="J1682" s="69">
        <v>0.1123749063175065</v>
      </c>
      <c r="K1682" s="70">
        <v>2549</v>
      </c>
      <c r="L1682" s="71">
        <v>0.1123749063175065</v>
      </c>
      <c r="M1682" s="72">
        <v>2549</v>
      </c>
    </row>
    <row r="1683" spans="1:13" ht="15" thickTop="1" thickBot="1" x14ac:dyDescent="0.35">
      <c r="A1683" s="61">
        <v>1161</v>
      </c>
      <c r="B1683" s="62" t="s">
        <v>66</v>
      </c>
      <c r="C1683" s="63">
        <v>26551</v>
      </c>
      <c r="D1683" s="64" t="s">
        <v>525</v>
      </c>
      <c r="E1683" s="51" t="str">
        <f>IF(VLOOKUP(A1683,'חישוב בזב'!$H$2:$K$188,4,FALSE)=FALSE,"No","Yes")</f>
        <v>Yes</v>
      </c>
      <c r="F1683" s="74" t="s">
        <v>2892</v>
      </c>
      <c r="G1683" s="64" t="s">
        <v>2893</v>
      </c>
      <c r="H1683" s="67">
        <v>22683</v>
      </c>
      <c r="I1683" s="68">
        <v>22683</v>
      </c>
      <c r="J1683" s="69">
        <v>0.107084600802363</v>
      </c>
      <c r="K1683" s="70">
        <v>2429</v>
      </c>
      <c r="L1683" s="71">
        <v>0.107084600802363</v>
      </c>
      <c r="M1683" s="72">
        <v>2429</v>
      </c>
    </row>
    <row r="1684" spans="1:13" ht="15" thickTop="1" thickBot="1" x14ac:dyDescent="0.35">
      <c r="A1684" s="61">
        <v>1161</v>
      </c>
      <c r="B1684" s="62" t="s">
        <v>66</v>
      </c>
      <c r="C1684" s="63">
        <v>26551</v>
      </c>
      <c r="D1684" s="64" t="s">
        <v>503</v>
      </c>
      <c r="E1684" s="51" t="str">
        <f>IF(VLOOKUP(A1684,'חישוב בזב'!$H$2:$K$188,4,FALSE)=FALSE,"No","Yes")</f>
        <v>Yes</v>
      </c>
      <c r="F1684" s="74" t="s">
        <v>2894</v>
      </c>
      <c r="G1684" s="64"/>
      <c r="H1684" s="67">
        <v>22683</v>
      </c>
      <c r="I1684" s="68">
        <v>22683</v>
      </c>
      <c r="J1684" s="69">
        <v>9.0067451395318077E-2</v>
      </c>
      <c r="K1684" s="70">
        <v>2043</v>
      </c>
      <c r="L1684" s="71">
        <v>9.0067451395318077E-2</v>
      </c>
      <c r="M1684" s="72">
        <v>2043</v>
      </c>
    </row>
    <row r="1685" spans="1:13" ht="15" thickTop="1" thickBot="1" x14ac:dyDescent="0.35">
      <c r="A1685" s="61">
        <v>1161</v>
      </c>
      <c r="B1685" s="62" t="s">
        <v>66</v>
      </c>
      <c r="C1685" s="63">
        <v>26551</v>
      </c>
      <c r="D1685" s="64" t="s">
        <v>562</v>
      </c>
      <c r="E1685" s="51" t="str">
        <f>IF(VLOOKUP(A1685,'חישוב בזב'!$H$2:$K$188,4,FALSE)=FALSE,"No","Yes")</f>
        <v>Yes</v>
      </c>
      <c r="F1685" s="74" t="s">
        <v>2895</v>
      </c>
      <c r="G1685" s="64" t="s">
        <v>2896</v>
      </c>
      <c r="H1685" s="67">
        <v>22683</v>
      </c>
      <c r="I1685" s="68">
        <v>22683</v>
      </c>
      <c r="J1685" s="69">
        <v>8.9626592602389449E-2</v>
      </c>
      <c r="K1685" s="70">
        <v>2033</v>
      </c>
      <c r="L1685" s="71">
        <v>8.9626592602389449E-2</v>
      </c>
      <c r="M1685" s="72">
        <v>2032.9999999999998</v>
      </c>
    </row>
    <row r="1686" spans="1:13" ht="15" thickTop="1" thickBot="1" x14ac:dyDescent="0.35">
      <c r="A1686" s="61">
        <v>1161</v>
      </c>
      <c r="B1686" s="62" t="s">
        <v>66</v>
      </c>
      <c r="C1686" s="63">
        <v>26551</v>
      </c>
      <c r="D1686" s="64" t="s">
        <v>2286</v>
      </c>
      <c r="E1686" s="51" t="str">
        <f>IF(VLOOKUP(A1686,'חישוב בזב'!$H$2:$K$188,4,FALSE)=FALSE,"No","Yes")</f>
        <v>Yes</v>
      </c>
      <c r="F1686" s="74" t="s">
        <v>2897</v>
      </c>
      <c r="G1686" s="64"/>
      <c r="H1686" s="67">
        <v>22683</v>
      </c>
      <c r="I1686" s="68">
        <v>22683</v>
      </c>
      <c r="J1686" s="69">
        <v>7.8737380417052416E-2</v>
      </c>
      <c r="K1686" s="70">
        <v>1786</v>
      </c>
      <c r="L1686" s="71">
        <v>7.8737380417052416E-2</v>
      </c>
      <c r="M1686" s="72">
        <v>1786</v>
      </c>
    </row>
    <row r="1687" spans="1:13" ht="15" thickTop="1" thickBot="1" x14ac:dyDescent="0.35">
      <c r="A1687" s="61">
        <v>1161</v>
      </c>
      <c r="B1687" s="62" t="s">
        <v>66</v>
      </c>
      <c r="C1687" s="63">
        <v>26551</v>
      </c>
      <c r="D1687" s="64" t="s">
        <v>1327</v>
      </c>
      <c r="E1687" s="51" t="str">
        <f>IF(VLOOKUP(A1687,'חישוב בזב'!$H$2:$K$188,4,FALSE)=FALSE,"No","Yes")</f>
        <v>Yes</v>
      </c>
      <c r="F1687" s="74" t="s">
        <v>2898</v>
      </c>
      <c r="G1687" s="64"/>
      <c r="H1687" s="67">
        <v>22683</v>
      </c>
      <c r="I1687" s="68">
        <v>22683</v>
      </c>
      <c r="J1687" s="69">
        <v>5.3432085702949349E-2</v>
      </c>
      <c r="K1687" s="70">
        <v>1212</v>
      </c>
      <c r="L1687" s="71">
        <v>5.3432085702949349E-2</v>
      </c>
      <c r="M1687" s="72">
        <v>1212</v>
      </c>
    </row>
    <row r="1688" spans="1:13" ht="15" thickTop="1" thickBot="1" x14ac:dyDescent="0.35">
      <c r="A1688" s="61">
        <v>1161</v>
      </c>
      <c r="B1688" s="62" t="s">
        <v>66</v>
      </c>
      <c r="C1688" s="63">
        <v>26551</v>
      </c>
      <c r="D1688" s="64" t="s">
        <v>604</v>
      </c>
      <c r="E1688" s="51" t="str">
        <f>IF(VLOOKUP(A1688,'חישוב בזב'!$H$2:$K$188,4,FALSE)=FALSE,"No","Yes")</f>
        <v>Yes</v>
      </c>
      <c r="F1688" s="74" t="s">
        <v>2899</v>
      </c>
      <c r="G1688" s="64" t="s">
        <v>2900</v>
      </c>
      <c r="H1688" s="67">
        <v>22683</v>
      </c>
      <c r="I1688" s="68">
        <v>22683</v>
      </c>
      <c r="J1688" s="69">
        <v>3.59740775029758E-2</v>
      </c>
      <c r="K1688" s="70">
        <v>816</v>
      </c>
      <c r="L1688" s="71">
        <v>3.59740775029758E-2</v>
      </c>
      <c r="M1688" s="72">
        <v>816.00000000000011</v>
      </c>
    </row>
    <row r="1689" spans="1:13" ht="15" thickTop="1" thickBot="1" x14ac:dyDescent="0.35">
      <c r="A1689" s="61">
        <v>1161</v>
      </c>
      <c r="B1689" s="62" t="s">
        <v>66</v>
      </c>
      <c r="C1689" s="63">
        <v>26551</v>
      </c>
      <c r="D1689" s="64" t="s">
        <v>1075</v>
      </c>
      <c r="E1689" s="51" t="str">
        <f>IF(VLOOKUP(A1689,'חישוב בזב'!$H$2:$K$188,4,FALSE)=FALSE,"No","Yes")</f>
        <v>Yes</v>
      </c>
      <c r="F1689" s="74" t="s">
        <v>2901</v>
      </c>
      <c r="G1689" s="64" t="s">
        <v>2902</v>
      </c>
      <c r="H1689" s="67">
        <v>22683</v>
      </c>
      <c r="I1689" s="68">
        <v>22683</v>
      </c>
      <c r="J1689" s="69">
        <v>3.1433231935810962E-2</v>
      </c>
      <c r="K1689" s="70">
        <v>713</v>
      </c>
      <c r="L1689" s="71">
        <v>3.1433231935810962E-2</v>
      </c>
      <c r="M1689" s="72">
        <v>713.00000000000011</v>
      </c>
    </row>
    <row r="1690" spans="1:13" ht="15" thickTop="1" thickBot="1" x14ac:dyDescent="0.35">
      <c r="A1690" s="61">
        <v>1161</v>
      </c>
      <c r="B1690" s="62" t="s">
        <v>66</v>
      </c>
      <c r="C1690" s="63">
        <v>26551</v>
      </c>
      <c r="D1690" s="64" t="s">
        <v>501</v>
      </c>
      <c r="E1690" s="51" t="str">
        <f>IF(VLOOKUP(A1690,'חישוב בזב'!$H$2:$K$188,4,FALSE)=FALSE,"No","Yes")</f>
        <v>Yes</v>
      </c>
      <c r="F1690" s="74" t="s">
        <v>2903</v>
      </c>
      <c r="G1690" s="64"/>
      <c r="H1690" s="67">
        <v>22683</v>
      </c>
      <c r="I1690" s="68">
        <v>22683</v>
      </c>
      <c r="J1690" s="69">
        <v>1.5165542476744698E-2</v>
      </c>
      <c r="K1690" s="70">
        <v>344</v>
      </c>
      <c r="L1690" s="71">
        <v>1.5165542476744698E-2</v>
      </c>
      <c r="M1690" s="72">
        <v>344</v>
      </c>
    </row>
    <row r="1691" spans="1:13" ht="15" thickTop="1" thickBot="1" x14ac:dyDescent="0.35">
      <c r="A1691" s="61">
        <v>8400</v>
      </c>
      <c r="B1691" s="62" t="s">
        <v>67</v>
      </c>
      <c r="C1691" s="63">
        <v>97778</v>
      </c>
      <c r="D1691" s="64" t="s">
        <v>572</v>
      </c>
      <c r="E1691" s="51" t="str">
        <f>IF(VLOOKUP(A1691,'חישוב בזב'!$H$2:$K$188,4,FALSE)=FALSE,"No","Yes")</f>
        <v>Yes</v>
      </c>
      <c r="F1691" s="74" t="s">
        <v>2904</v>
      </c>
      <c r="G1691" s="64" t="s">
        <v>2905</v>
      </c>
      <c r="H1691" s="67">
        <v>44928</v>
      </c>
      <c r="I1691" s="68">
        <v>44928</v>
      </c>
      <c r="J1691" s="69">
        <v>0.17999910968660968</v>
      </c>
      <c r="K1691" s="70">
        <v>8087</v>
      </c>
      <c r="L1691" s="71">
        <v>0.17999910968660968</v>
      </c>
      <c r="M1691" s="72">
        <v>8086.9999999999991</v>
      </c>
    </row>
    <row r="1692" spans="1:13" ht="15" thickTop="1" thickBot="1" x14ac:dyDescent="0.35">
      <c r="A1692" s="61">
        <v>8400</v>
      </c>
      <c r="B1692" s="62" t="s">
        <v>67</v>
      </c>
      <c r="C1692" s="63">
        <v>97778</v>
      </c>
      <c r="D1692" s="64" t="s">
        <v>495</v>
      </c>
      <c r="E1692" s="51" t="str">
        <f>IF(VLOOKUP(A1692,'חישוב בזב'!$H$2:$K$188,4,FALSE)=FALSE,"No","Yes")</f>
        <v>Yes</v>
      </c>
      <c r="F1692" s="74" t="s">
        <v>2906</v>
      </c>
      <c r="G1692" s="64"/>
      <c r="H1692" s="67">
        <v>44928</v>
      </c>
      <c r="I1692" s="68">
        <v>44928</v>
      </c>
      <c r="J1692" s="69">
        <v>0.12580128205128205</v>
      </c>
      <c r="K1692" s="70">
        <v>5652</v>
      </c>
      <c r="L1692" s="71">
        <v>0.12580128205128205</v>
      </c>
      <c r="M1692" s="72">
        <v>5652</v>
      </c>
    </row>
    <row r="1693" spans="1:13" ht="15" thickTop="1" thickBot="1" x14ac:dyDescent="0.35">
      <c r="A1693" s="61">
        <v>8400</v>
      </c>
      <c r="B1693" s="62" t="s">
        <v>67</v>
      </c>
      <c r="C1693" s="63">
        <v>97778</v>
      </c>
      <c r="D1693" s="64" t="s">
        <v>2907</v>
      </c>
      <c r="E1693" s="51" t="str">
        <f>IF(VLOOKUP(A1693,'חישוב בזב'!$H$2:$K$188,4,FALSE)=FALSE,"No","Yes")</f>
        <v>Yes</v>
      </c>
      <c r="F1693" s="74" t="s">
        <v>2908</v>
      </c>
      <c r="G1693" s="64"/>
      <c r="H1693" s="67">
        <v>44928</v>
      </c>
      <c r="I1693" s="68">
        <v>44928</v>
      </c>
      <c r="J1693" s="69">
        <v>0.12466613247863248</v>
      </c>
      <c r="K1693" s="70">
        <v>5601</v>
      </c>
      <c r="L1693" s="71">
        <v>0.12466613247863248</v>
      </c>
      <c r="M1693" s="72">
        <v>5601</v>
      </c>
    </row>
    <row r="1694" spans="1:13" ht="15" thickTop="1" thickBot="1" x14ac:dyDescent="0.35">
      <c r="A1694" s="61">
        <v>8400</v>
      </c>
      <c r="B1694" s="62" t="s">
        <v>67</v>
      </c>
      <c r="C1694" s="63">
        <v>97778</v>
      </c>
      <c r="D1694" s="64" t="s">
        <v>544</v>
      </c>
      <c r="E1694" s="51" t="str">
        <f>IF(VLOOKUP(A1694,'חישוב בזב'!$H$2:$K$188,4,FALSE)=FALSE,"No","Yes")</f>
        <v>Yes</v>
      </c>
      <c r="F1694" s="74" t="s">
        <v>2909</v>
      </c>
      <c r="G1694" s="64"/>
      <c r="H1694" s="67">
        <v>44928</v>
      </c>
      <c r="I1694" s="68">
        <v>44928</v>
      </c>
      <c r="J1694" s="69">
        <v>0.11048789173789174</v>
      </c>
      <c r="K1694" s="70">
        <v>4964</v>
      </c>
      <c r="L1694" s="71">
        <v>0.11048789173789174</v>
      </c>
      <c r="M1694" s="72">
        <v>4964</v>
      </c>
    </row>
    <row r="1695" spans="1:13" ht="15" thickTop="1" thickBot="1" x14ac:dyDescent="0.35">
      <c r="A1695" s="61">
        <v>8400</v>
      </c>
      <c r="B1695" s="62" t="s">
        <v>67</v>
      </c>
      <c r="C1695" s="63">
        <v>97778</v>
      </c>
      <c r="D1695" s="64" t="s">
        <v>2910</v>
      </c>
      <c r="E1695" s="51" t="str">
        <f>IF(VLOOKUP(A1695,'חישוב בזב'!$H$2:$K$188,4,FALSE)=FALSE,"No","Yes")</f>
        <v>Yes</v>
      </c>
      <c r="F1695" s="74" t="s">
        <v>2911</v>
      </c>
      <c r="G1695" s="64"/>
      <c r="H1695" s="67">
        <v>44928</v>
      </c>
      <c r="I1695" s="68">
        <v>44928</v>
      </c>
      <c r="J1695" s="69">
        <v>9.6420940170940175E-2</v>
      </c>
      <c r="K1695" s="70">
        <v>4332</v>
      </c>
      <c r="L1695" s="71">
        <v>9.6420940170940175E-2</v>
      </c>
      <c r="M1695" s="72">
        <v>4332</v>
      </c>
    </row>
    <row r="1696" spans="1:13" ht="15" thickTop="1" thickBot="1" x14ac:dyDescent="0.35">
      <c r="A1696" s="61">
        <v>8400</v>
      </c>
      <c r="B1696" s="62" t="s">
        <v>67</v>
      </c>
      <c r="C1696" s="63">
        <v>97778</v>
      </c>
      <c r="D1696" s="64" t="s">
        <v>2912</v>
      </c>
      <c r="E1696" s="51" t="str">
        <f>IF(VLOOKUP(A1696,'חישוב בזב'!$H$2:$K$188,4,FALSE)=FALSE,"No","Yes")</f>
        <v>Yes</v>
      </c>
      <c r="F1696" s="74" t="s">
        <v>2913</v>
      </c>
      <c r="G1696" s="64"/>
      <c r="H1696" s="67">
        <v>44928</v>
      </c>
      <c r="I1696" s="68">
        <v>44928</v>
      </c>
      <c r="J1696" s="69">
        <v>9.2837428774928774E-2</v>
      </c>
      <c r="K1696" s="70">
        <v>4171</v>
      </c>
      <c r="L1696" s="71">
        <v>9.2837428774928774E-2</v>
      </c>
      <c r="M1696" s="72">
        <v>4171</v>
      </c>
    </row>
    <row r="1697" spans="1:13" ht="15" thickTop="1" thickBot="1" x14ac:dyDescent="0.35">
      <c r="A1697" s="61">
        <v>8400</v>
      </c>
      <c r="B1697" s="62" t="s">
        <v>67</v>
      </c>
      <c r="C1697" s="63">
        <v>97778</v>
      </c>
      <c r="D1697" s="64" t="s">
        <v>503</v>
      </c>
      <c r="E1697" s="51" t="str">
        <f>IF(VLOOKUP(A1697,'חישוב בזב'!$H$2:$K$188,4,FALSE)=FALSE,"No","Yes")</f>
        <v>Yes</v>
      </c>
      <c r="F1697" s="74" t="s">
        <v>2914</v>
      </c>
      <c r="G1697" s="64"/>
      <c r="H1697" s="67">
        <v>44928</v>
      </c>
      <c r="I1697" s="68">
        <v>44928</v>
      </c>
      <c r="J1697" s="69">
        <v>5.5822649572649576E-2</v>
      </c>
      <c r="K1697" s="70">
        <v>2508</v>
      </c>
      <c r="L1697" s="71">
        <v>5.5822649572649576E-2</v>
      </c>
      <c r="M1697" s="72">
        <v>2508</v>
      </c>
    </row>
    <row r="1698" spans="1:13" ht="15" thickTop="1" thickBot="1" x14ac:dyDescent="0.35">
      <c r="A1698" s="61">
        <v>8400</v>
      </c>
      <c r="B1698" s="62" t="s">
        <v>67</v>
      </c>
      <c r="C1698" s="63">
        <v>97778</v>
      </c>
      <c r="D1698" s="64" t="s">
        <v>581</v>
      </c>
      <c r="E1698" s="51" t="str">
        <f>IF(VLOOKUP(A1698,'חישוב בזב'!$H$2:$K$188,4,FALSE)=FALSE,"No","Yes")</f>
        <v>Yes</v>
      </c>
      <c r="F1698" s="74" t="s">
        <v>2915</v>
      </c>
      <c r="G1698" s="64"/>
      <c r="H1698" s="67">
        <v>44928</v>
      </c>
      <c r="I1698" s="68">
        <v>44928</v>
      </c>
      <c r="J1698" s="69">
        <v>4.2957621082621085E-2</v>
      </c>
      <c r="K1698" s="70">
        <v>1930</v>
      </c>
      <c r="L1698" s="71">
        <v>4.2957621082621085E-2</v>
      </c>
      <c r="M1698" s="72">
        <v>1930</v>
      </c>
    </row>
    <row r="1699" spans="1:13" ht="15" thickTop="1" thickBot="1" x14ac:dyDescent="0.35">
      <c r="A1699" s="61">
        <v>8400</v>
      </c>
      <c r="B1699" s="62" t="s">
        <v>67</v>
      </c>
      <c r="C1699" s="63">
        <v>97778</v>
      </c>
      <c r="D1699" s="64" t="s">
        <v>802</v>
      </c>
      <c r="E1699" s="51" t="str">
        <f>IF(VLOOKUP(A1699,'חישוב בזב'!$H$2:$K$188,4,FALSE)=FALSE,"No","Yes")</f>
        <v>Yes</v>
      </c>
      <c r="F1699" s="74" t="s">
        <v>2916</v>
      </c>
      <c r="G1699" s="64"/>
      <c r="H1699" s="67">
        <v>44928</v>
      </c>
      <c r="I1699" s="68">
        <v>44928</v>
      </c>
      <c r="J1699" s="69">
        <v>3.412126068376068E-2</v>
      </c>
      <c r="K1699" s="70">
        <v>1533</v>
      </c>
      <c r="L1699" s="71">
        <v>3.412126068376068E-2</v>
      </c>
      <c r="M1699" s="72">
        <v>1532.9999999999998</v>
      </c>
    </row>
    <row r="1700" spans="1:13" ht="15" thickTop="1" thickBot="1" x14ac:dyDescent="0.35">
      <c r="A1700" s="61">
        <v>8400</v>
      </c>
      <c r="B1700" s="62" t="s">
        <v>67</v>
      </c>
      <c r="C1700" s="63">
        <v>97778</v>
      </c>
      <c r="D1700" s="64" t="s">
        <v>583</v>
      </c>
      <c r="E1700" s="51" t="str">
        <f>IF(VLOOKUP(A1700,'חישוב בזב'!$H$2:$K$188,4,FALSE)=FALSE,"No","Yes")</f>
        <v>Yes</v>
      </c>
      <c r="F1700" s="74" t="s">
        <v>2917</v>
      </c>
      <c r="G1700" s="64"/>
      <c r="H1700" s="67">
        <v>44928</v>
      </c>
      <c r="I1700" s="68">
        <v>44928</v>
      </c>
      <c r="J1700" s="69">
        <v>3.064903846153846E-2</v>
      </c>
      <c r="K1700" s="70">
        <v>1377</v>
      </c>
      <c r="L1700" s="71">
        <v>3.064903846153846E-2</v>
      </c>
      <c r="M1700" s="72">
        <v>1377</v>
      </c>
    </row>
    <row r="1701" spans="1:13" ht="15" thickTop="1" thickBot="1" x14ac:dyDescent="0.35">
      <c r="A1701" s="61">
        <v>8400</v>
      </c>
      <c r="B1701" s="62" t="s">
        <v>67</v>
      </c>
      <c r="C1701" s="63">
        <v>97778</v>
      </c>
      <c r="D1701" s="64" t="s">
        <v>533</v>
      </c>
      <c r="E1701" s="51" t="str">
        <f>IF(VLOOKUP(A1701,'חישוב בזב'!$H$2:$K$188,4,FALSE)=FALSE,"No","Yes")</f>
        <v>Yes</v>
      </c>
      <c r="F1701" s="74" t="s">
        <v>2918</v>
      </c>
      <c r="G1701" s="64"/>
      <c r="H1701" s="67">
        <v>44928</v>
      </c>
      <c r="I1701" s="68">
        <v>44928</v>
      </c>
      <c r="J1701" s="69">
        <v>2.8423254985754987E-2</v>
      </c>
      <c r="K1701" s="70">
        <v>1277</v>
      </c>
      <c r="L1701" s="71">
        <v>2.8423254985754987E-2</v>
      </c>
      <c r="M1701" s="72">
        <v>1277</v>
      </c>
    </row>
    <row r="1702" spans="1:13" ht="15" thickTop="1" thickBot="1" x14ac:dyDescent="0.35">
      <c r="A1702" s="61">
        <v>8400</v>
      </c>
      <c r="B1702" s="62" t="s">
        <v>67</v>
      </c>
      <c r="C1702" s="63">
        <v>97778</v>
      </c>
      <c r="D1702" s="64" t="s">
        <v>579</v>
      </c>
      <c r="E1702" s="51" t="str">
        <f>IF(VLOOKUP(A1702,'חישוב בזב'!$H$2:$K$188,4,FALSE)=FALSE,"No","Yes")</f>
        <v>Yes</v>
      </c>
      <c r="F1702" s="74" t="s">
        <v>2919</v>
      </c>
      <c r="G1702" s="64"/>
      <c r="H1702" s="67">
        <v>44928</v>
      </c>
      <c r="I1702" s="68">
        <v>44928</v>
      </c>
      <c r="J1702" s="69">
        <v>2.624198717948718E-2</v>
      </c>
      <c r="K1702" s="70">
        <v>1179</v>
      </c>
      <c r="L1702" s="71">
        <v>2.624198717948718E-2</v>
      </c>
      <c r="M1702" s="72">
        <v>1179</v>
      </c>
    </row>
    <row r="1703" spans="1:13" ht="15" thickTop="1" thickBot="1" x14ac:dyDescent="0.35">
      <c r="A1703" s="61">
        <v>8400</v>
      </c>
      <c r="B1703" s="62" t="s">
        <v>67</v>
      </c>
      <c r="C1703" s="63">
        <v>97778</v>
      </c>
      <c r="D1703" s="64" t="s">
        <v>757</v>
      </c>
      <c r="E1703" s="51" t="str">
        <f>IF(VLOOKUP(A1703,'חישוב בזב'!$H$2:$K$188,4,FALSE)=FALSE,"No","Yes")</f>
        <v>Yes</v>
      </c>
      <c r="F1703" s="74" t="s">
        <v>2920</v>
      </c>
      <c r="G1703" s="64" t="s">
        <v>2921</v>
      </c>
      <c r="H1703" s="67">
        <v>44928</v>
      </c>
      <c r="I1703" s="68">
        <v>44928</v>
      </c>
      <c r="J1703" s="69">
        <v>2.5329415954415953E-2</v>
      </c>
      <c r="K1703" s="70">
        <v>1138</v>
      </c>
      <c r="L1703" s="71">
        <v>2.5329415954415953E-2</v>
      </c>
      <c r="M1703" s="72">
        <v>1138</v>
      </c>
    </row>
    <row r="1704" spans="1:13" ht="15" thickTop="1" thickBot="1" x14ac:dyDescent="0.35">
      <c r="A1704" s="61">
        <v>8400</v>
      </c>
      <c r="B1704" s="62" t="s">
        <v>67</v>
      </c>
      <c r="C1704" s="63">
        <v>97778</v>
      </c>
      <c r="D1704" s="64" t="s">
        <v>575</v>
      </c>
      <c r="E1704" s="51" t="str">
        <f>IF(VLOOKUP(A1704,'חישוב בזב'!$H$2:$K$188,4,FALSE)=FALSE,"No","Yes")</f>
        <v>Yes</v>
      </c>
      <c r="F1704" s="74" t="s">
        <v>2922</v>
      </c>
      <c r="G1704" s="64"/>
      <c r="H1704" s="67">
        <v>44928</v>
      </c>
      <c r="I1704" s="68">
        <v>44928</v>
      </c>
      <c r="J1704" s="69">
        <v>1.3866631054131055E-2</v>
      </c>
      <c r="K1704" s="70">
        <v>623</v>
      </c>
      <c r="L1704" s="71">
        <v>1.3866631054131055E-2</v>
      </c>
      <c r="M1704" s="72">
        <v>623</v>
      </c>
    </row>
    <row r="1705" spans="1:13" ht="15" thickTop="1" thickBot="1" x14ac:dyDescent="0.35">
      <c r="A1705" s="61">
        <v>8400</v>
      </c>
      <c r="B1705" s="62" t="s">
        <v>67</v>
      </c>
      <c r="C1705" s="63">
        <v>97778</v>
      </c>
      <c r="D1705" s="64" t="s">
        <v>2923</v>
      </c>
      <c r="E1705" s="51" t="str">
        <f>IF(VLOOKUP(A1705,'חישוב בזב'!$H$2:$K$188,4,FALSE)=FALSE,"No","Yes")</f>
        <v>Yes</v>
      </c>
      <c r="F1705" s="74" t="s">
        <v>2924</v>
      </c>
      <c r="G1705" s="64"/>
      <c r="H1705" s="67">
        <v>44928</v>
      </c>
      <c r="I1705" s="68">
        <v>44928</v>
      </c>
      <c r="J1705" s="69">
        <v>1.2375356125356125E-2</v>
      </c>
      <c r="K1705" s="70">
        <v>556</v>
      </c>
      <c r="L1705" s="71">
        <v>1.2375356125356125E-2</v>
      </c>
      <c r="M1705" s="72">
        <v>556</v>
      </c>
    </row>
    <row r="1706" spans="1:13" ht="15" hidden="1" thickTop="1" thickBot="1" x14ac:dyDescent="0.35">
      <c r="A1706" s="61">
        <v>542</v>
      </c>
      <c r="B1706" s="62" t="s">
        <v>2925</v>
      </c>
      <c r="C1706" s="63">
        <v>10209</v>
      </c>
      <c r="D1706" s="64" t="s">
        <v>1973</v>
      </c>
      <c r="E1706" s="51" t="str">
        <f>IF(VLOOKUP(A1706,'חישוב בזב'!$H$2:$K$188,4,FALSE)=FALSE,"No","Yes")</f>
        <v>No</v>
      </c>
      <c r="F1706" s="74" t="s">
        <v>2926</v>
      </c>
      <c r="G1706" s="64"/>
      <c r="H1706" s="67">
        <v>7944</v>
      </c>
      <c r="I1706" s="68">
        <v>7944</v>
      </c>
      <c r="J1706" s="69">
        <v>0.18051359516616314</v>
      </c>
      <c r="K1706" s="70">
        <v>1434</v>
      </c>
      <c r="L1706" s="71">
        <v>0.18051359516616314</v>
      </c>
      <c r="M1706" s="72">
        <v>1434</v>
      </c>
    </row>
    <row r="1707" spans="1:13" ht="15" hidden="1" thickTop="1" thickBot="1" x14ac:dyDescent="0.35">
      <c r="A1707" s="61">
        <v>542</v>
      </c>
      <c r="B1707" s="62" t="s">
        <v>2925</v>
      </c>
      <c r="C1707" s="63">
        <v>10209</v>
      </c>
      <c r="D1707" s="64" t="s">
        <v>691</v>
      </c>
      <c r="E1707" s="51" t="str">
        <f>IF(VLOOKUP(A1707,'חישוב בזב'!$H$2:$K$188,4,FALSE)=FALSE,"No","Yes")</f>
        <v>No</v>
      </c>
      <c r="F1707" s="74" t="s">
        <v>1076</v>
      </c>
      <c r="G1707" s="64" t="s">
        <v>2927</v>
      </c>
      <c r="H1707" s="67">
        <v>7944</v>
      </c>
      <c r="I1707" s="68">
        <v>7944</v>
      </c>
      <c r="J1707" s="69">
        <v>0.13104229607250756</v>
      </c>
      <c r="K1707" s="70">
        <v>1041</v>
      </c>
      <c r="L1707" s="71">
        <v>0.13104229607250756</v>
      </c>
      <c r="M1707" s="72">
        <v>1041</v>
      </c>
    </row>
    <row r="1708" spans="1:13" ht="15" hidden="1" thickTop="1" thickBot="1" x14ac:dyDescent="0.35">
      <c r="A1708" s="61">
        <v>542</v>
      </c>
      <c r="B1708" s="62" t="s">
        <v>2925</v>
      </c>
      <c r="C1708" s="63">
        <v>10209</v>
      </c>
      <c r="D1708" s="64" t="s">
        <v>498</v>
      </c>
      <c r="E1708" s="51" t="str">
        <f>IF(VLOOKUP(A1708,'חישוב בזב'!$H$2:$K$188,4,FALSE)=FALSE,"No","Yes")</f>
        <v>No</v>
      </c>
      <c r="F1708" s="74" t="s">
        <v>2928</v>
      </c>
      <c r="G1708" s="64" t="s">
        <v>2929</v>
      </c>
      <c r="H1708" s="67">
        <v>7944</v>
      </c>
      <c r="I1708" s="68">
        <v>7944</v>
      </c>
      <c r="J1708" s="69">
        <v>0.10133434038267874</v>
      </c>
      <c r="K1708" s="70">
        <v>805</v>
      </c>
      <c r="L1708" s="71">
        <v>0.10133434038267874</v>
      </c>
      <c r="M1708" s="72">
        <v>805</v>
      </c>
    </row>
    <row r="1709" spans="1:13" ht="15" hidden="1" thickTop="1" thickBot="1" x14ac:dyDescent="0.35">
      <c r="A1709" s="61">
        <v>542</v>
      </c>
      <c r="B1709" s="62" t="s">
        <v>2925</v>
      </c>
      <c r="C1709" s="63">
        <v>10209</v>
      </c>
      <c r="D1709" s="64" t="s">
        <v>503</v>
      </c>
      <c r="E1709" s="51" t="str">
        <f>IF(VLOOKUP(A1709,'חישוב בזב'!$H$2:$K$188,4,FALSE)=FALSE,"No","Yes")</f>
        <v>No</v>
      </c>
      <c r="F1709" s="74" t="s">
        <v>2930</v>
      </c>
      <c r="G1709" s="64"/>
      <c r="H1709" s="67">
        <v>7944</v>
      </c>
      <c r="I1709" s="68">
        <v>7944</v>
      </c>
      <c r="J1709" s="69">
        <v>9.4284994964753274E-2</v>
      </c>
      <c r="K1709" s="70">
        <v>749</v>
      </c>
      <c r="L1709" s="71">
        <v>9.4284994964753274E-2</v>
      </c>
      <c r="M1709" s="72">
        <v>749</v>
      </c>
    </row>
    <row r="1710" spans="1:13" ht="15" hidden="1" thickTop="1" thickBot="1" x14ac:dyDescent="0.35">
      <c r="A1710" s="61">
        <v>542</v>
      </c>
      <c r="B1710" s="62" t="s">
        <v>2925</v>
      </c>
      <c r="C1710" s="63">
        <v>10209</v>
      </c>
      <c r="D1710" s="64" t="s">
        <v>749</v>
      </c>
      <c r="E1710" s="51" t="str">
        <f>IF(VLOOKUP(A1710,'חישוב בזב'!$H$2:$K$188,4,FALSE)=FALSE,"No","Yes")</f>
        <v>No</v>
      </c>
      <c r="F1710" s="74" t="s">
        <v>2931</v>
      </c>
      <c r="G1710" s="64" t="s">
        <v>2932</v>
      </c>
      <c r="H1710" s="67">
        <v>7944</v>
      </c>
      <c r="I1710" s="68">
        <v>7944</v>
      </c>
      <c r="J1710" s="69">
        <v>7.9053373615307149E-2</v>
      </c>
      <c r="K1710" s="70">
        <v>628</v>
      </c>
      <c r="L1710" s="71">
        <v>7.9053373615307149E-2</v>
      </c>
      <c r="M1710" s="72">
        <v>628</v>
      </c>
    </row>
    <row r="1711" spans="1:13" ht="15" hidden="1" thickTop="1" thickBot="1" x14ac:dyDescent="0.35">
      <c r="A1711" s="61">
        <v>542</v>
      </c>
      <c r="B1711" s="62" t="s">
        <v>2925</v>
      </c>
      <c r="C1711" s="63">
        <v>10209</v>
      </c>
      <c r="D1711" s="64" t="s">
        <v>525</v>
      </c>
      <c r="E1711" s="51" t="str">
        <f>IF(VLOOKUP(A1711,'חישוב בזב'!$H$2:$K$188,4,FALSE)=FALSE,"No","Yes")</f>
        <v>No</v>
      </c>
      <c r="F1711" s="74" t="s">
        <v>2933</v>
      </c>
      <c r="G1711" s="64" t="s">
        <v>2934</v>
      </c>
      <c r="H1711" s="67">
        <v>7944</v>
      </c>
      <c r="I1711" s="68">
        <v>7944</v>
      </c>
      <c r="J1711" s="69">
        <v>7.1878147029204434E-2</v>
      </c>
      <c r="K1711" s="70">
        <v>571</v>
      </c>
      <c r="L1711" s="71">
        <v>7.1878147029204434E-2</v>
      </c>
      <c r="M1711" s="72">
        <v>571</v>
      </c>
    </row>
    <row r="1712" spans="1:13" ht="15" hidden="1" thickTop="1" thickBot="1" x14ac:dyDescent="0.35">
      <c r="A1712" s="61">
        <v>542</v>
      </c>
      <c r="B1712" s="62" t="s">
        <v>2925</v>
      </c>
      <c r="C1712" s="63">
        <v>10209</v>
      </c>
      <c r="D1712" s="64" t="s">
        <v>506</v>
      </c>
      <c r="E1712" s="51" t="str">
        <f>IF(VLOOKUP(A1712,'חישוב בזב'!$H$2:$K$188,4,FALSE)=FALSE,"No","Yes")</f>
        <v>No</v>
      </c>
      <c r="F1712" s="74" t="s">
        <v>2935</v>
      </c>
      <c r="G1712" s="64"/>
      <c r="H1712" s="67">
        <v>7944</v>
      </c>
      <c r="I1712" s="68">
        <v>7944</v>
      </c>
      <c r="J1712" s="69">
        <v>7.0367573011077544E-2</v>
      </c>
      <c r="K1712" s="70">
        <v>559</v>
      </c>
      <c r="L1712" s="71">
        <v>7.0367573011077544E-2</v>
      </c>
      <c r="M1712" s="72">
        <v>559</v>
      </c>
    </row>
    <row r="1713" spans="1:13" ht="15" hidden="1" thickTop="1" thickBot="1" x14ac:dyDescent="0.35">
      <c r="A1713" s="61">
        <v>542</v>
      </c>
      <c r="B1713" s="62" t="s">
        <v>2925</v>
      </c>
      <c r="C1713" s="63">
        <v>10209</v>
      </c>
      <c r="D1713" s="64" t="s">
        <v>562</v>
      </c>
      <c r="E1713" s="51" t="str">
        <f>IF(VLOOKUP(A1713,'חישוב בזב'!$H$2:$K$188,4,FALSE)=FALSE,"No","Yes")</f>
        <v>No</v>
      </c>
      <c r="F1713" s="74" t="s">
        <v>2936</v>
      </c>
      <c r="G1713" s="64"/>
      <c r="H1713" s="67">
        <v>7944</v>
      </c>
      <c r="I1713" s="68">
        <v>7944</v>
      </c>
      <c r="J1713" s="69">
        <v>6.1304128902316214E-2</v>
      </c>
      <c r="K1713" s="70">
        <v>487</v>
      </c>
      <c r="L1713" s="71">
        <v>6.1304128902316214E-2</v>
      </c>
      <c r="M1713" s="72">
        <v>487</v>
      </c>
    </row>
    <row r="1714" spans="1:13" ht="15" hidden="1" thickTop="1" thickBot="1" x14ac:dyDescent="0.35">
      <c r="A1714" s="61">
        <v>542</v>
      </c>
      <c r="B1714" s="62" t="s">
        <v>2925</v>
      </c>
      <c r="C1714" s="63">
        <v>10209</v>
      </c>
      <c r="D1714" s="64" t="s">
        <v>2937</v>
      </c>
      <c r="E1714" s="51" t="str">
        <f>IF(VLOOKUP(A1714,'חישוב בזב'!$H$2:$K$188,4,FALSE)=FALSE,"No","Yes")</f>
        <v>No</v>
      </c>
      <c r="F1714" s="74" t="s">
        <v>2938</v>
      </c>
      <c r="G1714" s="64"/>
      <c r="H1714" s="67">
        <v>7944</v>
      </c>
      <c r="I1714" s="68">
        <v>7944</v>
      </c>
      <c r="J1714" s="69">
        <v>5.9919436052366569E-2</v>
      </c>
      <c r="K1714" s="70">
        <v>476</v>
      </c>
      <c r="L1714" s="71">
        <v>5.9919436052366569E-2</v>
      </c>
      <c r="M1714" s="72">
        <v>476</v>
      </c>
    </row>
    <row r="1715" spans="1:13" ht="15" hidden="1" thickTop="1" thickBot="1" x14ac:dyDescent="0.35">
      <c r="A1715" s="61">
        <v>542</v>
      </c>
      <c r="B1715" s="62" t="s">
        <v>2925</v>
      </c>
      <c r="C1715" s="63">
        <v>10209</v>
      </c>
      <c r="D1715" s="64" t="s">
        <v>598</v>
      </c>
      <c r="E1715" s="51" t="str">
        <f>IF(VLOOKUP(A1715,'חישוב בזב'!$H$2:$K$188,4,FALSE)=FALSE,"No","Yes")</f>
        <v>No</v>
      </c>
      <c r="F1715" s="74" t="s">
        <v>2939</v>
      </c>
      <c r="G1715" s="64" t="s">
        <v>2940</v>
      </c>
      <c r="H1715" s="67">
        <v>7944</v>
      </c>
      <c r="I1715" s="68">
        <v>7944</v>
      </c>
      <c r="J1715" s="69">
        <v>5.9541792547834843E-2</v>
      </c>
      <c r="K1715" s="70">
        <v>473</v>
      </c>
      <c r="L1715" s="71">
        <v>5.9541792547834843E-2</v>
      </c>
      <c r="M1715" s="72">
        <v>473</v>
      </c>
    </row>
    <row r="1716" spans="1:13" ht="15" hidden="1" thickTop="1" thickBot="1" x14ac:dyDescent="0.35">
      <c r="A1716" s="61">
        <v>542</v>
      </c>
      <c r="B1716" s="62" t="s">
        <v>2925</v>
      </c>
      <c r="C1716" s="63">
        <v>10209</v>
      </c>
      <c r="D1716" s="64" t="s">
        <v>495</v>
      </c>
      <c r="E1716" s="51" t="str">
        <f>IF(VLOOKUP(A1716,'חישוב בזב'!$H$2:$K$188,4,FALSE)=FALSE,"No","Yes")</f>
        <v>No</v>
      </c>
      <c r="F1716" s="74" t="s">
        <v>2941</v>
      </c>
      <c r="G1716" s="64"/>
      <c r="H1716" s="67">
        <v>7944</v>
      </c>
      <c r="I1716" s="68">
        <v>7944</v>
      </c>
      <c r="J1716" s="69">
        <v>5.0100704934541794E-2</v>
      </c>
      <c r="K1716" s="70">
        <v>398</v>
      </c>
      <c r="L1716" s="71">
        <v>5.0100704934541794E-2</v>
      </c>
      <c r="M1716" s="72">
        <v>398</v>
      </c>
    </row>
    <row r="1717" spans="1:13" ht="15" hidden="1" thickTop="1" thickBot="1" x14ac:dyDescent="0.35">
      <c r="A1717" s="61">
        <v>542</v>
      </c>
      <c r="B1717" s="62" t="s">
        <v>2925</v>
      </c>
      <c r="C1717" s="63">
        <v>10209</v>
      </c>
      <c r="D1717" s="64" t="s">
        <v>2872</v>
      </c>
      <c r="E1717" s="51" t="str">
        <f>IF(VLOOKUP(A1717,'חישוב בזב'!$H$2:$K$188,4,FALSE)=FALSE,"No","Yes")</f>
        <v>No</v>
      </c>
      <c r="F1717" s="74" t="s">
        <v>2942</v>
      </c>
      <c r="G1717" s="64"/>
      <c r="H1717" s="67">
        <v>7944</v>
      </c>
      <c r="I1717" s="68">
        <v>7944</v>
      </c>
      <c r="J1717" s="69">
        <v>4.0659617321248738E-2</v>
      </c>
      <c r="K1717" s="70">
        <v>323</v>
      </c>
      <c r="L1717" s="71">
        <v>4.0659617321248738E-2</v>
      </c>
      <c r="M1717" s="72">
        <v>323</v>
      </c>
    </row>
    <row r="1718" spans="1:13" ht="15" hidden="1" thickTop="1" thickBot="1" x14ac:dyDescent="0.35">
      <c r="A1718" s="61">
        <v>922</v>
      </c>
      <c r="B1718" s="62" t="s">
        <v>2943</v>
      </c>
      <c r="C1718" s="63">
        <v>5453</v>
      </c>
      <c r="D1718" s="64" t="s">
        <v>714</v>
      </c>
      <c r="E1718" s="51" t="str">
        <f>IF(VLOOKUP(A1718,'חישוב בזב'!$H$2:$K$188,4,FALSE)=FALSE,"No","Yes")</f>
        <v>No</v>
      </c>
      <c r="F1718" s="74" t="s">
        <v>2944</v>
      </c>
      <c r="G1718" s="64" t="s">
        <v>2945</v>
      </c>
      <c r="H1718" s="67">
        <v>4215</v>
      </c>
      <c r="I1718" s="68">
        <v>4215</v>
      </c>
      <c r="J1718" s="69">
        <v>0.8215895610913404</v>
      </c>
      <c r="K1718" s="70">
        <v>3463</v>
      </c>
      <c r="L1718" s="71">
        <v>0.8215895610913404</v>
      </c>
      <c r="M1718" s="72">
        <v>3463</v>
      </c>
    </row>
    <row r="1719" spans="1:13" ht="15" hidden="1" thickTop="1" thickBot="1" x14ac:dyDescent="0.35">
      <c r="A1719" s="61">
        <v>922</v>
      </c>
      <c r="B1719" s="62" t="s">
        <v>2943</v>
      </c>
      <c r="C1719" s="63">
        <v>5453</v>
      </c>
      <c r="D1719" s="64" t="s">
        <v>562</v>
      </c>
      <c r="E1719" s="51" t="str">
        <f>IF(VLOOKUP(A1719,'חישוב בזב'!$H$2:$K$188,4,FALSE)=FALSE,"No","Yes")</f>
        <v>No</v>
      </c>
      <c r="F1719" s="74" t="s">
        <v>2946</v>
      </c>
      <c r="G1719" s="64" t="s">
        <v>2947</v>
      </c>
      <c r="H1719" s="67">
        <v>4215</v>
      </c>
      <c r="I1719" s="68">
        <v>4215</v>
      </c>
      <c r="J1719" s="69">
        <v>0.13499406880189799</v>
      </c>
      <c r="K1719" s="70">
        <v>569</v>
      </c>
      <c r="L1719" s="71">
        <v>0.13499406880189799</v>
      </c>
      <c r="M1719" s="72">
        <v>569</v>
      </c>
    </row>
    <row r="1720" spans="1:13" ht="15" hidden="1" thickTop="1" thickBot="1" x14ac:dyDescent="0.35">
      <c r="A1720" s="61">
        <v>922</v>
      </c>
      <c r="B1720" s="62" t="s">
        <v>2943</v>
      </c>
      <c r="C1720" s="63">
        <v>5453</v>
      </c>
      <c r="D1720" s="64" t="s">
        <v>2333</v>
      </c>
      <c r="E1720" s="51" t="str">
        <f>IF(VLOOKUP(A1720,'חישוב בזב'!$H$2:$K$188,4,FALSE)=FALSE,"No","Yes")</f>
        <v>No</v>
      </c>
      <c r="F1720" s="74" t="s">
        <v>2948</v>
      </c>
      <c r="G1720" s="64" t="s">
        <v>2335</v>
      </c>
      <c r="H1720" s="67">
        <v>4215</v>
      </c>
      <c r="I1720" s="68">
        <v>4215</v>
      </c>
      <c r="J1720" s="69">
        <v>4.3416370106761568E-2</v>
      </c>
      <c r="K1720" s="70">
        <v>183</v>
      </c>
      <c r="L1720" s="71">
        <v>4.3416370106761568E-2</v>
      </c>
      <c r="M1720" s="72">
        <v>183</v>
      </c>
    </row>
    <row r="1721" spans="1:13" ht="15" thickTop="1" thickBot="1" x14ac:dyDescent="0.35">
      <c r="A1721" s="61">
        <v>8500</v>
      </c>
      <c r="B1721" s="62" t="s">
        <v>68</v>
      </c>
      <c r="C1721" s="63">
        <v>53017</v>
      </c>
      <c r="D1721" s="64" t="s">
        <v>730</v>
      </c>
      <c r="E1721" s="51" t="str">
        <f>IF(VLOOKUP(A1721,'חישוב בזב'!$H$2:$K$188,4,FALSE)=FALSE,"No","Yes")</f>
        <v>Yes</v>
      </c>
      <c r="F1721" s="74" t="s">
        <v>2949</v>
      </c>
      <c r="G1721" s="64" t="s">
        <v>2950</v>
      </c>
      <c r="H1721" s="67">
        <v>24432</v>
      </c>
      <c r="I1721" s="68">
        <v>24432</v>
      </c>
      <c r="J1721" s="69">
        <v>0.27996070726915523</v>
      </c>
      <c r="K1721" s="70">
        <v>6840</v>
      </c>
      <c r="L1721" s="71">
        <v>0.27996070726915523</v>
      </c>
      <c r="M1721" s="72">
        <v>6840.0000000000009</v>
      </c>
    </row>
    <row r="1722" spans="1:13" ht="15" thickTop="1" thickBot="1" x14ac:dyDescent="0.35">
      <c r="A1722" s="61">
        <v>8500</v>
      </c>
      <c r="B1722" s="62" t="s">
        <v>68</v>
      </c>
      <c r="C1722" s="63">
        <v>53017</v>
      </c>
      <c r="D1722" s="64" t="s">
        <v>546</v>
      </c>
      <c r="E1722" s="51" t="str">
        <f>IF(VLOOKUP(A1722,'חישוב בזב'!$H$2:$K$188,4,FALSE)=FALSE,"No","Yes")</f>
        <v>Yes</v>
      </c>
      <c r="F1722" s="74" t="s">
        <v>547</v>
      </c>
      <c r="G1722" s="64"/>
      <c r="H1722" s="67">
        <v>24432</v>
      </c>
      <c r="I1722" s="68">
        <v>24432</v>
      </c>
      <c r="J1722" s="69">
        <v>0.13789292730844793</v>
      </c>
      <c r="K1722" s="70">
        <v>3369</v>
      </c>
      <c r="L1722" s="71">
        <v>0.13789292730844793</v>
      </c>
      <c r="M1722" s="72">
        <v>3369</v>
      </c>
    </row>
    <row r="1723" spans="1:13" ht="15" thickTop="1" thickBot="1" x14ac:dyDescent="0.35">
      <c r="A1723" s="61">
        <v>8500</v>
      </c>
      <c r="B1723" s="62" t="s">
        <v>68</v>
      </c>
      <c r="C1723" s="63">
        <v>53017</v>
      </c>
      <c r="D1723" s="64" t="s">
        <v>572</v>
      </c>
      <c r="E1723" s="51" t="str">
        <f>IF(VLOOKUP(A1723,'חישוב בזב'!$H$2:$K$188,4,FALSE)=FALSE,"No","Yes")</f>
        <v>Yes</v>
      </c>
      <c r="F1723" s="74" t="s">
        <v>2951</v>
      </c>
      <c r="G1723" s="64" t="s">
        <v>2952</v>
      </c>
      <c r="H1723" s="67">
        <v>24432</v>
      </c>
      <c r="I1723" s="68">
        <v>24432</v>
      </c>
      <c r="J1723" s="69">
        <v>0.12606417812704648</v>
      </c>
      <c r="K1723" s="70">
        <v>3080</v>
      </c>
      <c r="L1723" s="71">
        <v>0.12606417812704648</v>
      </c>
      <c r="M1723" s="72">
        <v>3079.9999999999995</v>
      </c>
    </row>
    <row r="1724" spans="1:13" ht="15" thickTop="1" thickBot="1" x14ac:dyDescent="0.35">
      <c r="A1724" s="61">
        <v>8500</v>
      </c>
      <c r="B1724" s="62" t="s">
        <v>68</v>
      </c>
      <c r="C1724" s="63">
        <v>53017</v>
      </c>
      <c r="D1724" s="64" t="s">
        <v>602</v>
      </c>
      <c r="E1724" s="51" t="str">
        <f>IF(VLOOKUP(A1724,'חישוב בזב'!$H$2:$K$188,4,FALSE)=FALSE,"No","Yes")</f>
        <v>Yes</v>
      </c>
      <c r="F1724" s="74" t="s">
        <v>2953</v>
      </c>
      <c r="G1724" s="64"/>
      <c r="H1724" s="67">
        <v>24432</v>
      </c>
      <c r="I1724" s="68">
        <v>24432</v>
      </c>
      <c r="J1724" s="69">
        <v>7.6907334643091033E-2</v>
      </c>
      <c r="K1724" s="70">
        <v>1879</v>
      </c>
      <c r="L1724" s="71">
        <v>7.6907334643091033E-2</v>
      </c>
      <c r="M1724" s="72">
        <v>1879</v>
      </c>
    </row>
    <row r="1725" spans="1:13" ht="15" thickTop="1" thickBot="1" x14ac:dyDescent="0.35">
      <c r="A1725" s="61">
        <v>8500</v>
      </c>
      <c r="B1725" s="62" t="s">
        <v>68</v>
      </c>
      <c r="C1725" s="63">
        <v>53017</v>
      </c>
      <c r="D1725" s="64" t="s">
        <v>518</v>
      </c>
      <c r="E1725" s="51" t="str">
        <f>IF(VLOOKUP(A1725,'חישוב בזב'!$H$2:$K$188,4,FALSE)=FALSE,"No","Yes")</f>
        <v>Yes</v>
      </c>
      <c r="F1725" s="74" t="s">
        <v>2954</v>
      </c>
      <c r="G1725" s="64"/>
      <c r="H1725" s="67">
        <v>24432</v>
      </c>
      <c r="I1725" s="68">
        <v>24432</v>
      </c>
      <c r="J1725" s="69">
        <v>7.0112966601178786E-2</v>
      </c>
      <c r="K1725" s="70">
        <v>1713</v>
      </c>
      <c r="L1725" s="71">
        <v>7.0112966601178786E-2</v>
      </c>
      <c r="M1725" s="72">
        <v>1713</v>
      </c>
    </row>
    <row r="1726" spans="1:13" ht="15" thickTop="1" thickBot="1" x14ac:dyDescent="0.35">
      <c r="A1726" s="61">
        <v>8500</v>
      </c>
      <c r="B1726" s="62" t="s">
        <v>68</v>
      </c>
      <c r="C1726" s="63">
        <v>53017</v>
      </c>
      <c r="D1726" s="64" t="s">
        <v>604</v>
      </c>
      <c r="E1726" s="51" t="str">
        <f>IF(VLOOKUP(A1726,'חישוב בזב'!$H$2:$K$188,4,FALSE)=FALSE,"No","Yes")</f>
        <v>Yes</v>
      </c>
      <c r="F1726" s="74" t="s">
        <v>2362</v>
      </c>
      <c r="G1726" s="64"/>
      <c r="H1726" s="67">
        <v>24432</v>
      </c>
      <c r="I1726" s="68">
        <v>24432</v>
      </c>
      <c r="J1726" s="69">
        <v>6.6224623444662734E-2</v>
      </c>
      <c r="K1726" s="70">
        <v>1618</v>
      </c>
      <c r="L1726" s="71">
        <v>6.6224623444662734E-2</v>
      </c>
      <c r="M1726" s="72">
        <v>1618</v>
      </c>
    </row>
    <row r="1727" spans="1:13" ht="15" thickTop="1" thickBot="1" x14ac:dyDescent="0.35">
      <c r="A1727" s="61">
        <v>8500</v>
      </c>
      <c r="B1727" s="62" t="s">
        <v>68</v>
      </c>
      <c r="C1727" s="63">
        <v>53017</v>
      </c>
      <c r="D1727" s="64" t="s">
        <v>525</v>
      </c>
      <c r="E1727" s="51" t="str">
        <f>IF(VLOOKUP(A1727,'חישוב בזב'!$H$2:$K$188,4,FALSE)=FALSE,"No","Yes")</f>
        <v>Yes</v>
      </c>
      <c r="F1727" s="74" t="s">
        <v>2955</v>
      </c>
      <c r="G1727" s="64"/>
      <c r="H1727" s="67">
        <v>24432</v>
      </c>
      <c r="I1727" s="68">
        <v>24432</v>
      </c>
      <c r="J1727" s="69">
        <v>6.1558611656843482E-2</v>
      </c>
      <c r="K1727" s="70">
        <v>1504</v>
      </c>
      <c r="L1727" s="71">
        <v>6.1558611656843482E-2</v>
      </c>
      <c r="M1727" s="72">
        <v>1504</v>
      </c>
    </row>
    <row r="1728" spans="1:13" ht="15" thickTop="1" thickBot="1" x14ac:dyDescent="0.35">
      <c r="A1728" s="61">
        <v>8500</v>
      </c>
      <c r="B1728" s="62" t="s">
        <v>68</v>
      </c>
      <c r="C1728" s="63">
        <v>53017</v>
      </c>
      <c r="D1728" s="64" t="s">
        <v>583</v>
      </c>
      <c r="E1728" s="51" t="str">
        <f>IF(VLOOKUP(A1728,'חישוב בזב'!$H$2:$K$188,4,FALSE)=FALSE,"No","Yes")</f>
        <v>Yes</v>
      </c>
      <c r="F1728" s="74" t="s">
        <v>2956</v>
      </c>
      <c r="G1728" s="64"/>
      <c r="H1728" s="67">
        <v>24432</v>
      </c>
      <c r="I1728" s="68">
        <v>24432</v>
      </c>
      <c r="J1728" s="69">
        <v>5.5828421741977732E-2</v>
      </c>
      <c r="K1728" s="70">
        <v>1364</v>
      </c>
      <c r="L1728" s="71">
        <v>5.5828421741977732E-2</v>
      </c>
      <c r="M1728" s="72">
        <v>1364</v>
      </c>
    </row>
    <row r="1729" spans="1:13" ht="15" thickTop="1" thickBot="1" x14ac:dyDescent="0.35">
      <c r="A1729" s="61">
        <v>8500</v>
      </c>
      <c r="B1729" s="62" t="s">
        <v>68</v>
      </c>
      <c r="C1729" s="63">
        <v>53017</v>
      </c>
      <c r="D1729" s="64" t="s">
        <v>508</v>
      </c>
      <c r="E1729" s="51" t="str">
        <f>IF(VLOOKUP(A1729,'חישוב בזב'!$H$2:$K$188,4,FALSE)=FALSE,"No","Yes")</f>
        <v>Yes</v>
      </c>
      <c r="F1729" s="74" t="s">
        <v>1253</v>
      </c>
      <c r="G1729" s="64"/>
      <c r="H1729" s="67">
        <v>24432</v>
      </c>
      <c r="I1729" s="68">
        <v>24432</v>
      </c>
      <c r="J1729" s="69">
        <v>4.7069417157825803E-2</v>
      </c>
      <c r="K1729" s="70">
        <v>1150</v>
      </c>
      <c r="L1729" s="71">
        <v>4.7069417157825803E-2</v>
      </c>
      <c r="M1729" s="72">
        <v>1150</v>
      </c>
    </row>
    <row r="1730" spans="1:13" ht="15" thickTop="1" thickBot="1" x14ac:dyDescent="0.35">
      <c r="A1730" s="61">
        <v>8500</v>
      </c>
      <c r="B1730" s="62" t="s">
        <v>68</v>
      </c>
      <c r="C1730" s="63">
        <v>53017</v>
      </c>
      <c r="D1730" s="64" t="s">
        <v>548</v>
      </c>
      <c r="E1730" s="51" t="str">
        <f>IF(VLOOKUP(A1730,'חישוב בזב'!$H$2:$K$188,4,FALSE)=FALSE,"No","Yes")</f>
        <v>Yes</v>
      </c>
      <c r="F1730" s="74" t="s">
        <v>2957</v>
      </c>
      <c r="G1730" s="64"/>
      <c r="H1730" s="67">
        <v>24432</v>
      </c>
      <c r="I1730" s="68">
        <v>24432</v>
      </c>
      <c r="J1730" s="69">
        <v>4.2812704649639814E-2</v>
      </c>
      <c r="K1730" s="70">
        <v>1046</v>
      </c>
      <c r="L1730" s="71">
        <v>4.2812704649639814E-2</v>
      </c>
      <c r="M1730" s="72">
        <v>1046</v>
      </c>
    </row>
    <row r="1731" spans="1:13" ht="15" thickTop="1" thickBot="1" x14ac:dyDescent="0.35">
      <c r="A1731" s="61">
        <v>8500</v>
      </c>
      <c r="B1731" s="62" t="s">
        <v>68</v>
      </c>
      <c r="C1731" s="63">
        <v>53017</v>
      </c>
      <c r="D1731" s="64" t="s">
        <v>814</v>
      </c>
      <c r="E1731" s="51" t="str">
        <f>IF(VLOOKUP(A1731,'חישוב בזב'!$H$2:$K$188,4,FALSE)=FALSE,"No","Yes")</f>
        <v>Yes</v>
      </c>
      <c r="F1731" s="74" t="s">
        <v>2958</v>
      </c>
      <c r="G1731" s="64"/>
      <c r="H1731" s="67">
        <v>24432</v>
      </c>
      <c r="I1731" s="68">
        <v>24432</v>
      </c>
      <c r="J1731" s="69">
        <v>2.6031434184675836E-2</v>
      </c>
      <c r="K1731" s="70">
        <v>636</v>
      </c>
      <c r="L1731" s="71">
        <v>2.6031434184675836E-2</v>
      </c>
      <c r="M1731" s="72">
        <v>636</v>
      </c>
    </row>
    <row r="1732" spans="1:13" ht="15" thickTop="1" thickBot="1" x14ac:dyDescent="0.35">
      <c r="A1732" s="61">
        <v>8500</v>
      </c>
      <c r="B1732" s="62" t="s">
        <v>68</v>
      </c>
      <c r="C1732" s="63">
        <v>53017</v>
      </c>
      <c r="D1732" s="64" t="s">
        <v>820</v>
      </c>
      <c r="E1732" s="51" t="str">
        <f>IF(VLOOKUP(A1732,'חישוב בזב'!$H$2:$K$188,4,FALSE)=FALSE,"No","Yes")</f>
        <v>Yes</v>
      </c>
      <c r="F1732" s="74" t="s">
        <v>2959</v>
      </c>
      <c r="G1732" s="64"/>
      <c r="H1732" s="67">
        <v>24432</v>
      </c>
      <c r="I1732" s="68">
        <v>24432</v>
      </c>
      <c r="J1732" s="69">
        <v>9.5366732154551406E-3</v>
      </c>
      <c r="K1732" s="70">
        <v>233</v>
      </c>
      <c r="L1732" s="71">
        <v>9.5366732154551406E-3</v>
      </c>
      <c r="M1732" s="72">
        <v>233</v>
      </c>
    </row>
    <row r="1733" spans="1:13" ht="15" thickTop="1" thickBot="1" x14ac:dyDescent="0.35">
      <c r="A1733" s="61">
        <v>8600</v>
      </c>
      <c r="B1733" s="62" t="s">
        <v>69</v>
      </c>
      <c r="C1733" s="63">
        <v>125866</v>
      </c>
      <c r="D1733" s="64" t="s">
        <v>1149</v>
      </c>
      <c r="E1733" s="51" t="str">
        <f>IF(VLOOKUP(A1733,'חישוב בזב'!$H$2:$K$188,4,FALSE)=FALSE,"No","Yes")</f>
        <v>Yes</v>
      </c>
      <c r="F1733" s="74" t="s">
        <v>2960</v>
      </c>
      <c r="G1733" s="64" t="s">
        <v>2961</v>
      </c>
      <c r="H1733" s="67">
        <v>50885</v>
      </c>
      <c r="I1733" s="68">
        <v>50885</v>
      </c>
      <c r="J1733" s="69">
        <v>0.1609118600766434</v>
      </c>
      <c r="K1733" s="70">
        <v>8188</v>
      </c>
      <c r="L1733" s="71">
        <v>0.1609118600766434</v>
      </c>
      <c r="M1733" s="72">
        <v>8188</v>
      </c>
    </row>
    <row r="1734" spans="1:13" ht="15" thickTop="1" thickBot="1" x14ac:dyDescent="0.35">
      <c r="A1734" s="61">
        <v>8600</v>
      </c>
      <c r="B1734" s="62" t="s">
        <v>69</v>
      </c>
      <c r="C1734" s="63">
        <v>125866</v>
      </c>
      <c r="D1734" s="64" t="s">
        <v>2962</v>
      </c>
      <c r="E1734" s="51" t="str">
        <f>IF(VLOOKUP(A1734,'חישוב בזב'!$H$2:$K$188,4,FALSE)=FALSE,"No","Yes")</f>
        <v>Yes</v>
      </c>
      <c r="F1734" s="74" t="s">
        <v>2963</v>
      </c>
      <c r="G1734" s="64" t="s">
        <v>2964</v>
      </c>
      <c r="H1734" s="67">
        <v>50885</v>
      </c>
      <c r="I1734" s="68">
        <v>50885</v>
      </c>
      <c r="J1734" s="69">
        <v>0.13907831384494448</v>
      </c>
      <c r="K1734" s="70">
        <v>7077</v>
      </c>
      <c r="L1734" s="71">
        <v>0.13907831384494448</v>
      </c>
      <c r="M1734" s="72">
        <v>7077</v>
      </c>
    </row>
    <row r="1735" spans="1:13" ht="15" thickTop="1" thickBot="1" x14ac:dyDescent="0.35">
      <c r="A1735" s="61">
        <v>8600</v>
      </c>
      <c r="B1735" s="62" t="s">
        <v>69</v>
      </c>
      <c r="C1735" s="63">
        <v>125866</v>
      </c>
      <c r="D1735" s="64" t="s">
        <v>548</v>
      </c>
      <c r="E1735" s="51" t="str">
        <f>IF(VLOOKUP(A1735,'חישוב בזב'!$H$2:$K$188,4,FALSE)=FALSE,"No","Yes")</f>
        <v>Yes</v>
      </c>
      <c r="F1735" s="74" t="s">
        <v>2965</v>
      </c>
      <c r="G1735" s="64"/>
      <c r="H1735" s="67">
        <v>50885</v>
      </c>
      <c r="I1735" s="68">
        <v>50885</v>
      </c>
      <c r="J1735" s="69">
        <v>0.10906947037437359</v>
      </c>
      <c r="K1735" s="70">
        <v>5550</v>
      </c>
      <c r="L1735" s="71">
        <v>0.10906947037437359</v>
      </c>
      <c r="M1735" s="72">
        <v>5550</v>
      </c>
    </row>
    <row r="1736" spans="1:13" ht="15" thickTop="1" thickBot="1" x14ac:dyDescent="0.35">
      <c r="A1736" s="61">
        <v>8600</v>
      </c>
      <c r="B1736" s="62" t="s">
        <v>69</v>
      </c>
      <c r="C1736" s="63">
        <v>125866</v>
      </c>
      <c r="D1736" s="64" t="s">
        <v>572</v>
      </c>
      <c r="E1736" s="51" t="str">
        <f>IF(VLOOKUP(A1736,'חישוב בזב'!$H$2:$K$188,4,FALSE)=FALSE,"No","Yes")</f>
        <v>Yes</v>
      </c>
      <c r="F1736" s="74" t="s">
        <v>950</v>
      </c>
      <c r="G1736" s="64"/>
      <c r="H1736" s="67">
        <v>50885</v>
      </c>
      <c r="I1736" s="68">
        <v>50885</v>
      </c>
      <c r="J1736" s="69">
        <v>7.7606367298811041E-2</v>
      </c>
      <c r="K1736" s="70">
        <v>3949</v>
      </c>
      <c r="L1736" s="71">
        <v>7.7606367298811041E-2</v>
      </c>
      <c r="M1736" s="72">
        <v>3949</v>
      </c>
    </row>
    <row r="1737" spans="1:13" ht="15" thickTop="1" thickBot="1" x14ac:dyDescent="0.35">
      <c r="A1737" s="61">
        <v>8600</v>
      </c>
      <c r="B1737" s="62" t="s">
        <v>69</v>
      </c>
      <c r="C1737" s="63">
        <v>125866</v>
      </c>
      <c r="D1737" s="64" t="s">
        <v>2966</v>
      </c>
      <c r="E1737" s="51" t="str">
        <f>IF(VLOOKUP(A1737,'חישוב בזב'!$H$2:$K$188,4,FALSE)=FALSE,"No","Yes")</f>
        <v>Yes</v>
      </c>
      <c r="F1737" s="74" t="s">
        <v>2967</v>
      </c>
      <c r="G1737" s="64"/>
      <c r="H1737" s="67">
        <v>50885</v>
      </c>
      <c r="I1737" s="68">
        <v>50885</v>
      </c>
      <c r="J1737" s="69">
        <v>7.5405325734499359E-2</v>
      </c>
      <c r="K1737" s="70">
        <v>3837</v>
      </c>
      <c r="L1737" s="71">
        <v>7.5405325734499359E-2</v>
      </c>
      <c r="M1737" s="72">
        <v>3837</v>
      </c>
    </row>
    <row r="1738" spans="1:13" ht="15" thickTop="1" thickBot="1" x14ac:dyDescent="0.35">
      <c r="A1738" s="61">
        <v>8600</v>
      </c>
      <c r="B1738" s="62" t="s">
        <v>69</v>
      </c>
      <c r="C1738" s="63">
        <v>125866</v>
      </c>
      <c r="D1738" s="64" t="s">
        <v>1095</v>
      </c>
      <c r="E1738" s="51" t="str">
        <f>IF(VLOOKUP(A1738,'חישוב בזב'!$H$2:$K$188,4,FALSE)=FALSE,"No","Yes")</f>
        <v>Yes</v>
      </c>
      <c r="F1738" s="74" t="s">
        <v>2968</v>
      </c>
      <c r="G1738" s="64"/>
      <c r="H1738" s="67">
        <v>50885</v>
      </c>
      <c r="I1738" s="68">
        <v>50885</v>
      </c>
      <c r="J1738" s="69">
        <v>6.0391077920801811E-2</v>
      </c>
      <c r="K1738" s="70">
        <v>3073</v>
      </c>
      <c r="L1738" s="71">
        <v>6.0391077920801811E-2</v>
      </c>
      <c r="M1738" s="72">
        <v>3073</v>
      </c>
    </row>
    <row r="1739" spans="1:13" ht="15" thickTop="1" thickBot="1" x14ac:dyDescent="0.35">
      <c r="A1739" s="61">
        <v>8600</v>
      </c>
      <c r="B1739" s="62" t="s">
        <v>69</v>
      </c>
      <c r="C1739" s="63">
        <v>125866</v>
      </c>
      <c r="D1739" s="64" t="s">
        <v>772</v>
      </c>
      <c r="E1739" s="51" t="str">
        <f>IF(VLOOKUP(A1739,'חישוב בזב'!$H$2:$K$188,4,FALSE)=FALSE,"No","Yes")</f>
        <v>Yes</v>
      </c>
      <c r="F1739" s="74" t="s">
        <v>2969</v>
      </c>
      <c r="G1739" s="64" t="s">
        <v>2970</v>
      </c>
      <c r="H1739" s="67">
        <v>50885</v>
      </c>
      <c r="I1739" s="68">
        <v>50885</v>
      </c>
      <c r="J1739" s="69">
        <v>6.0332121450329172E-2</v>
      </c>
      <c r="K1739" s="70">
        <v>3070</v>
      </c>
      <c r="L1739" s="71">
        <v>6.0332121450329172E-2</v>
      </c>
      <c r="M1739" s="72">
        <v>3070</v>
      </c>
    </row>
    <row r="1740" spans="1:13" ht="15" thickTop="1" thickBot="1" x14ac:dyDescent="0.35">
      <c r="A1740" s="61">
        <v>8600</v>
      </c>
      <c r="B1740" s="62" t="s">
        <v>69</v>
      </c>
      <c r="C1740" s="63">
        <v>125866</v>
      </c>
      <c r="D1740" s="64" t="s">
        <v>820</v>
      </c>
      <c r="E1740" s="51" t="str">
        <f>IF(VLOOKUP(A1740,'חישוב בזב'!$H$2:$K$188,4,FALSE)=FALSE,"No","Yes")</f>
        <v>Yes</v>
      </c>
      <c r="F1740" s="74" t="s">
        <v>2971</v>
      </c>
      <c r="G1740" s="64"/>
      <c r="H1740" s="67">
        <v>50885</v>
      </c>
      <c r="I1740" s="68">
        <v>50885</v>
      </c>
      <c r="J1740" s="69">
        <v>5.3728996757394121E-2</v>
      </c>
      <c r="K1740" s="70">
        <v>2734</v>
      </c>
      <c r="L1740" s="71">
        <v>5.3728996757394121E-2</v>
      </c>
      <c r="M1740" s="72">
        <v>2734</v>
      </c>
    </row>
    <row r="1741" spans="1:13" ht="15" thickTop="1" thickBot="1" x14ac:dyDescent="0.35">
      <c r="A1741" s="61">
        <v>8600</v>
      </c>
      <c r="B1741" s="62" t="s">
        <v>69</v>
      </c>
      <c r="C1741" s="63">
        <v>125866</v>
      </c>
      <c r="D1741" s="64" t="s">
        <v>2972</v>
      </c>
      <c r="E1741" s="51" t="str">
        <f>IF(VLOOKUP(A1741,'חישוב בזב'!$H$2:$K$188,4,FALSE)=FALSE,"No","Yes")</f>
        <v>Yes</v>
      </c>
      <c r="F1741" s="74" t="s">
        <v>2973</v>
      </c>
      <c r="G1741" s="64"/>
      <c r="H1741" s="67">
        <v>50885</v>
      </c>
      <c r="I1741" s="68">
        <v>50885</v>
      </c>
      <c r="J1741" s="69">
        <v>4.5593003832170582E-2</v>
      </c>
      <c r="K1741" s="70">
        <v>2320</v>
      </c>
      <c r="L1741" s="71">
        <v>4.5593003832170582E-2</v>
      </c>
      <c r="M1741" s="72">
        <v>2320</v>
      </c>
    </row>
    <row r="1742" spans="1:13" ht="15" thickTop="1" thickBot="1" x14ac:dyDescent="0.35">
      <c r="A1742" s="61">
        <v>8600</v>
      </c>
      <c r="B1742" s="62" t="s">
        <v>69</v>
      </c>
      <c r="C1742" s="63">
        <v>125866</v>
      </c>
      <c r="D1742" s="64" t="s">
        <v>546</v>
      </c>
      <c r="E1742" s="51" t="str">
        <f>IF(VLOOKUP(A1742,'חישוב בזב'!$H$2:$K$188,4,FALSE)=FALSE,"No","Yes")</f>
        <v>Yes</v>
      </c>
      <c r="F1742" s="74" t="s">
        <v>547</v>
      </c>
      <c r="G1742" s="64"/>
      <c r="H1742" s="67">
        <v>33340</v>
      </c>
      <c r="I1742" s="68">
        <v>50885</v>
      </c>
      <c r="J1742" s="69">
        <v>6.7336532693461307E-2</v>
      </c>
      <c r="K1742" s="70">
        <v>2245</v>
      </c>
      <c r="L1742" s="71">
        <v>6.7336532693461307E-2</v>
      </c>
      <c r="M1742" s="72">
        <v>2245</v>
      </c>
    </row>
    <row r="1743" spans="1:13" ht="15" thickTop="1" thickBot="1" x14ac:dyDescent="0.35">
      <c r="A1743" s="61">
        <v>8600</v>
      </c>
      <c r="B1743" s="62" t="s">
        <v>69</v>
      </c>
      <c r="C1743" s="63">
        <v>125866</v>
      </c>
      <c r="D1743" s="64" t="s">
        <v>1962</v>
      </c>
      <c r="E1743" s="51" t="str">
        <f>IF(VLOOKUP(A1743,'חישוב בזב'!$H$2:$K$188,4,FALSE)=FALSE,"No","Yes")</f>
        <v>Yes</v>
      </c>
      <c r="F1743" s="74" t="s">
        <v>2974</v>
      </c>
      <c r="G1743" s="64"/>
      <c r="H1743" s="67">
        <v>50885</v>
      </c>
      <c r="I1743" s="68">
        <v>50885</v>
      </c>
      <c r="J1743" s="69">
        <v>3.9933182666797684E-2</v>
      </c>
      <c r="K1743" s="70">
        <v>2032</v>
      </c>
      <c r="L1743" s="71">
        <v>3.9933182666797684E-2</v>
      </c>
      <c r="M1743" s="72">
        <v>2032.0000000000002</v>
      </c>
    </row>
    <row r="1744" spans="1:13" ht="15" thickTop="1" thickBot="1" x14ac:dyDescent="0.35">
      <c r="A1744" s="61">
        <v>8600</v>
      </c>
      <c r="B1744" s="62" t="s">
        <v>69</v>
      </c>
      <c r="C1744" s="63">
        <v>125866</v>
      </c>
      <c r="D1744" s="64" t="s">
        <v>533</v>
      </c>
      <c r="E1744" s="51" t="str">
        <f>IF(VLOOKUP(A1744,'חישוב בזב'!$H$2:$K$188,4,FALSE)=FALSE,"No","Yes")</f>
        <v>Yes</v>
      </c>
      <c r="F1744" s="74" t="s">
        <v>2975</v>
      </c>
      <c r="G1744" s="64" t="s">
        <v>2976</v>
      </c>
      <c r="H1744" s="67">
        <v>50885</v>
      </c>
      <c r="I1744" s="68">
        <v>50885</v>
      </c>
      <c r="J1744" s="69">
        <v>3.614031639972487E-2</v>
      </c>
      <c r="K1744" s="70">
        <v>1839</v>
      </c>
      <c r="L1744" s="71">
        <v>3.614031639972487E-2</v>
      </c>
      <c r="M1744" s="72">
        <v>1839</v>
      </c>
    </row>
    <row r="1745" spans="1:13" ht="15" thickTop="1" thickBot="1" x14ac:dyDescent="0.35">
      <c r="A1745" s="61">
        <v>8600</v>
      </c>
      <c r="B1745" s="62" t="s">
        <v>69</v>
      </c>
      <c r="C1745" s="63">
        <v>125866</v>
      </c>
      <c r="D1745" s="64" t="s">
        <v>544</v>
      </c>
      <c r="E1745" s="51" t="str">
        <f>IF(VLOOKUP(A1745,'חישוב בזב'!$H$2:$K$188,4,FALSE)=FALSE,"No","Yes")</f>
        <v>Yes</v>
      </c>
      <c r="F1745" s="74" t="s">
        <v>2977</v>
      </c>
      <c r="G1745" s="64"/>
      <c r="H1745" s="67">
        <v>50885</v>
      </c>
      <c r="I1745" s="68">
        <v>50885</v>
      </c>
      <c r="J1745" s="69">
        <v>3.2426058759948903E-2</v>
      </c>
      <c r="K1745" s="70">
        <v>1650</v>
      </c>
      <c r="L1745" s="71">
        <v>3.2426058759948903E-2</v>
      </c>
      <c r="M1745" s="72">
        <v>1650</v>
      </c>
    </row>
    <row r="1746" spans="1:13" ht="15" thickTop="1" thickBot="1" x14ac:dyDescent="0.35">
      <c r="A1746" s="61">
        <v>8600</v>
      </c>
      <c r="B1746" s="62" t="s">
        <v>69</v>
      </c>
      <c r="C1746" s="63">
        <v>125866</v>
      </c>
      <c r="D1746" s="64" t="s">
        <v>501</v>
      </c>
      <c r="E1746" s="51" t="str">
        <f>IF(VLOOKUP(A1746,'חישוב בזב'!$H$2:$K$188,4,FALSE)=FALSE,"No","Yes")</f>
        <v>Yes</v>
      </c>
      <c r="F1746" s="74" t="s">
        <v>2978</v>
      </c>
      <c r="G1746" s="64" t="s">
        <v>2979</v>
      </c>
      <c r="H1746" s="67">
        <v>50885</v>
      </c>
      <c r="I1746" s="68">
        <v>50885</v>
      </c>
      <c r="J1746" s="69">
        <v>2.2206937211358947E-2</v>
      </c>
      <c r="K1746" s="70">
        <v>1130</v>
      </c>
      <c r="L1746" s="71">
        <v>2.2206937211358947E-2</v>
      </c>
      <c r="M1746" s="72">
        <v>1130</v>
      </c>
    </row>
    <row r="1747" spans="1:13" ht="15" thickTop="1" thickBot="1" x14ac:dyDescent="0.35">
      <c r="A1747" s="61">
        <v>8600</v>
      </c>
      <c r="B1747" s="62" t="s">
        <v>69</v>
      </c>
      <c r="C1747" s="63">
        <v>125866</v>
      </c>
      <c r="D1747" s="64" t="s">
        <v>2611</v>
      </c>
      <c r="E1747" s="51" t="str">
        <f>IF(VLOOKUP(A1747,'חישוב בזב'!$H$2:$K$188,4,FALSE)=FALSE,"No","Yes")</f>
        <v>Yes</v>
      </c>
      <c r="F1747" s="74" t="s">
        <v>2980</v>
      </c>
      <c r="G1747" s="64" t="s">
        <v>2981</v>
      </c>
      <c r="H1747" s="67">
        <v>50885</v>
      </c>
      <c r="I1747" s="68">
        <v>50885</v>
      </c>
      <c r="J1747" s="69">
        <v>1.4935639186400708E-2</v>
      </c>
      <c r="K1747" s="70">
        <v>760</v>
      </c>
      <c r="L1747" s="71">
        <v>1.4935639186400708E-2</v>
      </c>
      <c r="M1747" s="72">
        <v>760</v>
      </c>
    </row>
    <row r="1748" spans="1:13" ht="15" thickTop="1" thickBot="1" x14ac:dyDescent="0.35">
      <c r="A1748" s="61">
        <v>8600</v>
      </c>
      <c r="B1748" s="62" t="s">
        <v>69</v>
      </c>
      <c r="C1748" s="63">
        <v>125866</v>
      </c>
      <c r="D1748" s="64" t="s">
        <v>645</v>
      </c>
      <c r="E1748" s="51" t="str">
        <f>IF(VLOOKUP(A1748,'חישוב בזב'!$H$2:$K$188,4,FALSE)=FALSE,"No","Yes")</f>
        <v>Yes</v>
      </c>
      <c r="F1748" s="74" t="s">
        <v>2982</v>
      </c>
      <c r="G1748" s="64" t="s">
        <v>2983</v>
      </c>
      <c r="H1748" s="67">
        <v>50885</v>
      </c>
      <c r="I1748" s="68">
        <v>50885</v>
      </c>
      <c r="J1748" s="69">
        <v>9.9046870394025738E-3</v>
      </c>
      <c r="K1748" s="70">
        <v>504</v>
      </c>
      <c r="L1748" s="71">
        <v>9.9046870394025738E-3</v>
      </c>
      <c r="M1748" s="72">
        <v>503.99999999999994</v>
      </c>
    </row>
    <row r="1749" spans="1:13" ht="15" thickTop="1" thickBot="1" x14ac:dyDescent="0.35">
      <c r="A1749" s="61">
        <v>8600</v>
      </c>
      <c r="B1749" s="62" t="s">
        <v>69</v>
      </c>
      <c r="C1749" s="63">
        <v>125866</v>
      </c>
      <c r="D1749" s="64" t="s">
        <v>503</v>
      </c>
      <c r="E1749" s="51" t="str">
        <f>IF(VLOOKUP(A1749,'חישוב בזב'!$H$2:$K$188,4,FALSE)=FALSE,"No","Yes")</f>
        <v>Yes</v>
      </c>
      <c r="F1749" s="74" t="s">
        <v>2984</v>
      </c>
      <c r="G1749" s="64"/>
      <c r="H1749" s="67">
        <v>50885</v>
      </c>
      <c r="I1749" s="68">
        <v>50885</v>
      </c>
      <c r="J1749" s="69">
        <v>8.5879925321804065E-3</v>
      </c>
      <c r="K1749" s="70">
        <v>437</v>
      </c>
      <c r="L1749" s="71">
        <v>8.5879925321804065E-3</v>
      </c>
      <c r="M1749" s="72">
        <v>437</v>
      </c>
    </row>
    <row r="1750" spans="1:13" ht="15" thickTop="1" thickBot="1" x14ac:dyDescent="0.35">
      <c r="A1750" s="61">
        <v>8600</v>
      </c>
      <c r="B1750" s="62" t="s">
        <v>69</v>
      </c>
      <c r="C1750" s="63">
        <v>125866</v>
      </c>
      <c r="D1750" s="64" t="s">
        <v>585</v>
      </c>
      <c r="E1750" s="51" t="str">
        <f>IF(VLOOKUP(A1750,'חישוב בזב'!$H$2:$K$188,4,FALSE)=FALSE,"No","Yes")</f>
        <v>Yes</v>
      </c>
      <c r="F1750" s="74" t="s">
        <v>2985</v>
      </c>
      <c r="G1750" s="64"/>
      <c r="H1750" s="67">
        <v>50885</v>
      </c>
      <c r="I1750" s="68">
        <v>50885</v>
      </c>
      <c r="J1750" s="69">
        <v>5.974255674560283E-3</v>
      </c>
      <c r="K1750" s="70">
        <v>304</v>
      </c>
      <c r="L1750" s="71">
        <v>5.974255674560283E-3</v>
      </c>
      <c r="M1750" s="72">
        <v>304</v>
      </c>
    </row>
    <row r="1751" spans="1:13" ht="15" thickTop="1" thickBot="1" x14ac:dyDescent="0.35">
      <c r="A1751" s="61">
        <v>8600</v>
      </c>
      <c r="B1751" s="62" t="s">
        <v>69</v>
      </c>
      <c r="C1751" s="63">
        <v>125866</v>
      </c>
      <c r="D1751" s="64" t="s">
        <v>1177</v>
      </c>
      <c r="E1751" s="51" t="str">
        <f>IF(VLOOKUP(A1751,'חישוב בזב'!$H$2:$K$188,4,FALSE)=FALSE,"No","Yes")</f>
        <v>Yes</v>
      </c>
      <c r="F1751" s="74" t="s">
        <v>2986</v>
      </c>
      <c r="G1751" s="64" t="s">
        <v>2987</v>
      </c>
      <c r="H1751" s="67">
        <v>50885</v>
      </c>
      <c r="I1751" s="68">
        <v>50885</v>
      </c>
      <c r="J1751" s="69">
        <v>3.655301169303331E-3</v>
      </c>
      <c r="K1751" s="70">
        <v>186</v>
      </c>
      <c r="L1751" s="71">
        <v>3.655301169303331E-3</v>
      </c>
      <c r="M1751" s="72">
        <v>186</v>
      </c>
    </row>
    <row r="1752" spans="1:13" ht="15" thickTop="1" thickBot="1" x14ac:dyDescent="0.35">
      <c r="A1752" s="61">
        <v>2650</v>
      </c>
      <c r="B1752" s="62" t="s">
        <v>70</v>
      </c>
      <c r="C1752" s="63">
        <v>36416</v>
      </c>
      <c r="D1752" s="64" t="s">
        <v>514</v>
      </c>
      <c r="E1752" s="51" t="str">
        <f>IF(VLOOKUP(A1752,'חישוב בזב'!$H$2:$K$188,4,FALSE)=FALSE,"No","Yes")</f>
        <v>Yes</v>
      </c>
      <c r="F1752" s="74" t="s">
        <v>2988</v>
      </c>
      <c r="G1752" s="64" t="s">
        <v>2989</v>
      </c>
      <c r="H1752" s="67">
        <v>17994</v>
      </c>
      <c r="I1752" s="68">
        <v>17994</v>
      </c>
      <c r="J1752" s="69">
        <v>0.33350005557408025</v>
      </c>
      <c r="K1752" s="70">
        <v>6001</v>
      </c>
      <c r="L1752" s="71">
        <v>0.33350005557408025</v>
      </c>
      <c r="M1752" s="72">
        <v>6001</v>
      </c>
    </row>
    <row r="1753" spans="1:13" ht="15" thickTop="1" thickBot="1" x14ac:dyDescent="0.35">
      <c r="A1753" s="61">
        <v>2650</v>
      </c>
      <c r="B1753" s="62" t="s">
        <v>70</v>
      </c>
      <c r="C1753" s="63">
        <v>36416</v>
      </c>
      <c r="D1753" s="64" t="s">
        <v>805</v>
      </c>
      <c r="E1753" s="51" t="str">
        <f>IF(VLOOKUP(A1753,'חישוב בזב'!$H$2:$K$188,4,FALSE)=FALSE,"No","Yes")</f>
        <v>Yes</v>
      </c>
      <c r="F1753" s="74" t="s">
        <v>2990</v>
      </c>
      <c r="G1753" s="64"/>
      <c r="H1753" s="67">
        <v>17994</v>
      </c>
      <c r="I1753" s="68">
        <v>17994</v>
      </c>
      <c r="J1753" s="69">
        <v>0.13026564410359009</v>
      </c>
      <c r="K1753" s="70">
        <v>2344</v>
      </c>
      <c r="L1753" s="71">
        <v>0.13026564410359009</v>
      </c>
      <c r="M1753" s="72">
        <v>2344</v>
      </c>
    </row>
    <row r="1754" spans="1:13" ht="15" thickTop="1" thickBot="1" x14ac:dyDescent="0.35">
      <c r="A1754" s="61">
        <v>2650</v>
      </c>
      <c r="B1754" s="62" t="s">
        <v>70</v>
      </c>
      <c r="C1754" s="63">
        <v>36416</v>
      </c>
      <c r="D1754" s="64" t="s">
        <v>730</v>
      </c>
      <c r="E1754" s="51" t="str">
        <f>IF(VLOOKUP(A1754,'חישוב בזב'!$H$2:$K$188,4,FALSE)=FALSE,"No","Yes")</f>
        <v>Yes</v>
      </c>
      <c r="F1754" s="74" t="s">
        <v>2991</v>
      </c>
      <c r="G1754" s="64" t="s">
        <v>2992</v>
      </c>
      <c r="H1754" s="67">
        <v>17994</v>
      </c>
      <c r="I1754" s="68">
        <v>17994</v>
      </c>
      <c r="J1754" s="69">
        <v>0.10520173391130377</v>
      </c>
      <c r="K1754" s="70">
        <v>1893</v>
      </c>
      <c r="L1754" s="71">
        <v>0.10520173391130377</v>
      </c>
      <c r="M1754" s="72">
        <v>1893</v>
      </c>
    </row>
    <row r="1755" spans="1:13" ht="15" thickTop="1" thickBot="1" x14ac:dyDescent="0.35">
      <c r="A1755" s="61">
        <v>2650</v>
      </c>
      <c r="B1755" s="62" t="s">
        <v>70</v>
      </c>
      <c r="C1755" s="63">
        <v>36416</v>
      </c>
      <c r="D1755" s="64" t="s">
        <v>1095</v>
      </c>
      <c r="E1755" s="51" t="str">
        <f>IF(VLOOKUP(A1755,'חישוב בזב'!$H$2:$K$188,4,FALSE)=FALSE,"No","Yes")</f>
        <v>Yes</v>
      </c>
      <c r="F1755" s="74" t="s">
        <v>2993</v>
      </c>
      <c r="G1755" s="64" t="s">
        <v>2994</v>
      </c>
      <c r="H1755" s="67">
        <v>17994</v>
      </c>
      <c r="I1755" s="68">
        <v>17994</v>
      </c>
      <c r="J1755" s="69">
        <v>0.10397910414582638</v>
      </c>
      <c r="K1755" s="70">
        <v>1871</v>
      </c>
      <c r="L1755" s="71">
        <v>0.10397910414582638</v>
      </c>
      <c r="M1755" s="72">
        <v>1871</v>
      </c>
    </row>
    <row r="1756" spans="1:13" ht="15" thickTop="1" thickBot="1" x14ac:dyDescent="0.35">
      <c r="A1756" s="61">
        <v>2650</v>
      </c>
      <c r="B1756" s="62" t="s">
        <v>70</v>
      </c>
      <c r="C1756" s="63">
        <v>36416</v>
      </c>
      <c r="D1756" s="64" t="s">
        <v>579</v>
      </c>
      <c r="E1756" s="51" t="str">
        <f>IF(VLOOKUP(A1756,'חישוב בזב'!$H$2:$K$188,4,FALSE)=FALSE,"No","Yes")</f>
        <v>Yes</v>
      </c>
      <c r="F1756" s="74" t="s">
        <v>2995</v>
      </c>
      <c r="G1756" s="64" t="s">
        <v>2996</v>
      </c>
      <c r="H1756" s="67">
        <v>17994</v>
      </c>
      <c r="I1756" s="68">
        <v>17994</v>
      </c>
      <c r="J1756" s="69">
        <v>9.5920862509725466E-2</v>
      </c>
      <c r="K1756" s="70">
        <v>1726</v>
      </c>
      <c r="L1756" s="71">
        <v>9.5920862509725466E-2</v>
      </c>
      <c r="M1756" s="72">
        <v>1726</v>
      </c>
    </row>
    <row r="1757" spans="1:13" ht="15" thickTop="1" thickBot="1" x14ac:dyDescent="0.35">
      <c r="A1757" s="61">
        <v>2650</v>
      </c>
      <c r="B1757" s="62" t="s">
        <v>70</v>
      </c>
      <c r="C1757" s="63">
        <v>36416</v>
      </c>
      <c r="D1757" s="64" t="s">
        <v>585</v>
      </c>
      <c r="E1757" s="51" t="str">
        <f>IF(VLOOKUP(A1757,'חישוב בזב'!$H$2:$K$188,4,FALSE)=FALSE,"No","Yes")</f>
        <v>Yes</v>
      </c>
      <c r="F1757" s="74" t="s">
        <v>2997</v>
      </c>
      <c r="G1757" s="64"/>
      <c r="H1757" s="67">
        <v>17994</v>
      </c>
      <c r="I1757" s="68">
        <v>17994</v>
      </c>
      <c r="J1757" s="69">
        <v>6.4076914527064571E-2</v>
      </c>
      <c r="K1757" s="70">
        <v>1153</v>
      </c>
      <c r="L1757" s="71">
        <v>6.4076914527064571E-2</v>
      </c>
      <c r="M1757" s="72">
        <v>1153</v>
      </c>
    </row>
    <row r="1758" spans="1:13" ht="15" thickTop="1" thickBot="1" x14ac:dyDescent="0.35">
      <c r="A1758" s="61">
        <v>2650</v>
      </c>
      <c r="B1758" s="62" t="s">
        <v>70</v>
      </c>
      <c r="C1758" s="63">
        <v>36416</v>
      </c>
      <c r="D1758" s="64" t="s">
        <v>544</v>
      </c>
      <c r="E1758" s="51" t="str">
        <f>IF(VLOOKUP(A1758,'חישוב בזב'!$H$2:$K$188,4,FALSE)=FALSE,"No","Yes")</f>
        <v>Yes</v>
      </c>
      <c r="F1758" s="74" t="s">
        <v>2998</v>
      </c>
      <c r="G1758" s="64"/>
      <c r="H1758" s="67">
        <v>17994</v>
      </c>
      <c r="I1758" s="68">
        <v>17994</v>
      </c>
      <c r="J1758" s="69">
        <v>4.0346782260753583E-2</v>
      </c>
      <c r="K1758" s="70">
        <v>726</v>
      </c>
      <c r="L1758" s="71">
        <v>4.0346782260753583E-2</v>
      </c>
      <c r="M1758" s="72">
        <v>726</v>
      </c>
    </row>
    <row r="1759" spans="1:13" ht="15" thickTop="1" thickBot="1" x14ac:dyDescent="0.35">
      <c r="A1759" s="61">
        <v>2650</v>
      </c>
      <c r="B1759" s="62" t="s">
        <v>70</v>
      </c>
      <c r="C1759" s="63">
        <v>36416</v>
      </c>
      <c r="D1759" s="64" t="s">
        <v>533</v>
      </c>
      <c r="E1759" s="51" t="str">
        <f>IF(VLOOKUP(A1759,'חישוב בזב'!$H$2:$K$188,4,FALSE)=FALSE,"No","Yes")</f>
        <v>Yes</v>
      </c>
      <c r="F1759" s="74" t="s">
        <v>2999</v>
      </c>
      <c r="G1759" s="64" t="s">
        <v>3000</v>
      </c>
      <c r="H1759" s="67">
        <v>17994</v>
      </c>
      <c r="I1759" s="68">
        <v>17994</v>
      </c>
      <c r="J1759" s="69">
        <v>3.8457263532288538E-2</v>
      </c>
      <c r="K1759" s="70">
        <v>692</v>
      </c>
      <c r="L1759" s="71">
        <v>3.8457263532288538E-2</v>
      </c>
      <c r="M1759" s="72">
        <v>692</v>
      </c>
    </row>
    <row r="1760" spans="1:13" ht="15" thickTop="1" thickBot="1" x14ac:dyDescent="0.35">
      <c r="A1760" s="61">
        <v>2650</v>
      </c>
      <c r="B1760" s="62" t="s">
        <v>70</v>
      </c>
      <c r="C1760" s="63">
        <v>36416</v>
      </c>
      <c r="D1760" s="64" t="s">
        <v>636</v>
      </c>
      <c r="E1760" s="51" t="str">
        <f>IF(VLOOKUP(A1760,'חישוב בזב'!$H$2:$K$188,4,FALSE)=FALSE,"No","Yes")</f>
        <v>Yes</v>
      </c>
      <c r="F1760" s="74" t="s">
        <v>3001</v>
      </c>
      <c r="G1760" s="64"/>
      <c r="H1760" s="67">
        <v>17994</v>
      </c>
      <c r="I1760" s="68">
        <v>17994</v>
      </c>
      <c r="J1760" s="69">
        <v>3.1788373902411918E-2</v>
      </c>
      <c r="K1760" s="70">
        <v>572</v>
      </c>
      <c r="L1760" s="71">
        <v>3.1788373902411918E-2</v>
      </c>
      <c r="M1760" s="72">
        <v>572</v>
      </c>
    </row>
    <row r="1761" spans="1:13" ht="15" thickTop="1" thickBot="1" x14ac:dyDescent="0.35">
      <c r="A1761" s="61">
        <v>2650</v>
      </c>
      <c r="B1761" s="62" t="s">
        <v>70</v>
      </c>
      <c r="C1761" s="63">
        <v>36416</v>
      </c>
      <c r="D1761" s="64" t="s">
        <v>772</v>
      </c>
      <c r="E1761" s="51" t="str">
        <f>IF(VLOOKUP(A1761,'חישוב בזב'!$H$2:$K$188,4,FALSE)=FALSE,"No","Yes")</f>
        <v>Yes</v>
      </c>
      <c r="F1761" s="74" t="s">
        <v>3002</v>
      </c>
      <c r="G1761" s="64"/>
      <c r="H1761" s="67">
        <v>17994</v>
      </c>
      <c r="I1761" s="68">
        <v>17994</v>
      </c>
      <c r="J1761" s="69">
        <v>3.1677225741913971E-2</v>
      </c>
      <c r="K1761" s="70">
        <v>570</v>
      </c>
      <c r="L1761" s="71">
        <v>3.1677225741913971E-2</v>
      </c>
      <c r="M1761" s="72">
        <v>570</v>
      </c>
    </row>
    <row r="1762" spans="1:13" ht="15" thickTop="1" thickBot="1" x14ac:dyDescent="0.35">
      <c r="A1762" s="61">
        <v>2650</v>
      </c>
      <c r="B1762" s="62" t="s">
        <v>70</v>
      </c>
      <c r="C1762" s="63">
        <v>36416</v>
      </c>
      <c r="D1762" s="64" t="s">
        <v>546</v>
      </c>
      <c r="E1762" s="51" t="str">
        <f>IF(VLOOKUP(A1762,'חישוב בזב'!$H$2:$K$188,4,FALSE)=FALSE,"No","Yes")</f>
        <v>Yes</v>
      </c>
      <c r="F1762" s="74" t="s">
        <v>3003</v>
      </c>
      <c r="G1762" s="64"/>
      <c r="H1762" s="67">
        <v>17994</v>
      </c>
      <c r="I1762" s="68">
        <v>17994</v>
      </c>
      <c r="J1762" s="69">
        <v>1.3782371901745026E-2</v>
      </c>
      <c r="K1762" s="70">
        <v>248</v>
      </c>
      <c r="L1762" s="71">
        <v>1.3782371901745026E-2</v>
      </c>
      <c r="M1762" s="72">
        <v>248</v>
      </c>
    </row>
    <row r="1763" spans="1:13" ht="15" thickTop="1" thickBot="1" x14ac:dyDescent="0.35">
      <c r="A1763" s="61">
        <v>2650</v>
      </c>
      <c r="B1763" s="62" t="s">
        <v>70</v>
      </c>
      <c r="C1763" s="63">
        <v>36416</v>
      </c>
      <c r="D1763" s="64" t="s">
        <v>572</v>
      </c>
      <c r="E1763" s="51" t="str">
        <f>IF(VLOOKUP(A1763,'חישוב בזב'!$H$2:$K$188,4,FALSE)=FALSE,"No","Yes")</f>
        <v>Yes</v>
      </c>
      <c r="F1763" s="74" t="s">
        <v>950</v>
      </c>
      <c r="G1763" s="64"/>
      <c r="H1763" s="67">
        <v>17994</v>
      </c>
      <c r="I1763" s="68">
        <v>17994</v>
      </c>
      <c r="J1763" s="69">
        <v>1.1003667889296432E-2</v>
      </c>
      <c r="K1763" s="70">
        <v>198</v>
      </c>
      <c r="L1763" s="71">
        <v>1.1003667889296432E-2</v>
      </c>
      <c r="M1763" s="72">
        <v>198</v>
      </c>
    </row>
    <row r="1764" spans="1:13" ht="15" hidden="1" thickTop="1" thickBot="1" x14ac:dyDescent="0.35">
      <c r="A1764" s="61">
        <v>122</v>
      </c>
      <c r="B1764" s="62" t="s">
        <v>3004</v>
      </c>
      <c r="C1764" s="63">
        <v>5427</v>
      </c>
      <c r="D1764" s="64" t="s">
        <v>518</v>
      </c>
      <c r="E1764" s="51" t="str">
        <f>IF(VLOOKUP(A1764,'חישוב בזב'!$H$2:$K$188,4,FALSE)=FALSE,"No","Yes")</f>
        <v>No</v>
      </c>
      <c r="F1764" s="74" t="s">
        <v>3005</v>
      </c>
      <c r="G1764" s="64" t="s">
        <v>3006</v>
      </c>
      <c r="H1764" s="67">
        <v>3249</v>
      </c>
      <c r="I1764" s="68">
        <v>3249</v>
      </c>
      <c r="J1764" s="69">
        <v>0.35641735918744227</v>
      </c>
      <c r="K1764" s="70">
        <v>1158</v>
      </c>
      <c r="L1764" s="71">
        <v>0.35641735918744227</v>
      </c>
      <c r="M1764" s="72">
        <v>1158</v>
      </c>
    </row>
    <row r="1765" spans="1:13" ht="15" hidden="1" thickTop="1" thickBot="1" x14ac:dyDescent="0.35">
      <c r="A1765" s="61">
        <v>122</v>
      </c>
      <c r="B1765" s="62" t="s">
        <v>3004</v>
      </c>
      <c r="C1765" s="63">
        <v>5427</v>
      </c>
      <c r="D1765" s="64" t="s">
        <v>567</v>
      </c>
      <c r="E1765" s="51" t="str">
        <f>IF(VLOOKUP(A1765,'חישוב בזב'!$H$2:$K$188,4,FALSE)=FALSE,"No","Yes")</f>
        <v>No</v>
      </c>
      <c r="F1765" s="74" t="s">
        <v>3007</v>
      </c>
      <c r="G1765" s="64" t="s">
        <v>3008</v>
      </c>
      <c r="H1765" s="67">
        <v>3249</v>
      </c>
      <c r="I1765" s="68">
        <v>3249</v>
      </c>
      <c r="J1765" s="69">
        <v>0.33333333333333331</v>
      </c>
      <c r="K1765" s="70">
        <v>1083</v>
      </c>
      <c r="L1765" s="71">
        <v>0.33333333333333331</v>
      </c>
      <c r="M1765" s="72">
        <v>1083</v>
      </c>
    </row>
    <row r="1766" spans="1:13" ht="15" hidden="1" thickTop="1" thickBot="1" x14ac:dyDescent="0.35">
      <c r="A1766" s="61">
        <v>122</v>
      </c>
      <c r="B1766" s="62" t="s">
        <v>3004</v>
      </c>
      <c r="C1766" s="63">
        <v>5427</v>
      </c>
      <c r="D1766" s="64" t="s">
        <v>514</v>
      </c>
      <c r="E1766" s="51" t="str">
        <f>IF(VLOOKUP(A1766,'חישוב בזב'!$H$2:$K$188,4,FALSE)=FALSE,"No","Yes")</f>
        <v>No</v>
      </c>
      <c r="F1766" s="74" t="s">
        <v>3009</v>
      </c>
      <c r="G1766" s="64" t="s">
        <v>3010</v>
      </c>
      <c r="H1766" s="67">
        <v>3249</v>
      </c>
      <c r="I1766" s="68">
        <v>3249</v>
      </c>
      <c r="J1766" s="69">
        <v>0.15635580178516467</v>
      </c>
      <c r="K1766" s="70">
        <v>508</v>
      </c>
      <c r="L1766" s="71">
        <v>0.15635580178516467</v>
      </c>
      <c r="M1766" s="72">
        <v>508</v>
      </c>
    </row>
    <row r="1767" spans="1:13" ht="15" hidden="1" thickTop="1" thickBot="1" x14ac:dyDescent="0.35">
      <c r="A1767" s="61">
        <v>122</v>
      </c>
      <c r="B1767" s="62" t="s">
        <v>3004</v>
      </c>
      <c r="C1767" s="63">
        <v>5427</v>
      </c>
      <c r="D1767" s="64" t="s">
        <v>503</v>
      </c>
      <c r="E1767" s="51" t="str">
        <f>IF(VLOOKUP(A1767,'חישוב בזב'!$H$2:$K$188,4,FALSE)=FALSE,"No","Yes")</f>
        <v>No</v>
      </c>
      <c r="F1767" s="74" t="s">
        <v>3011</v>
      </c>
      <c r="G1767" s="64" t="s">
        <v>3012</v>
      </c>
      <c r="H1767" s="67">
        <v>3249</v>
      </c>
      <c r="I1767" s="68">
        <v>3249</v>
      </c>
      <c r="J1767" s="69">
        <v>0.15389350569405971</v>
      </c>
      <c r="K1767" s="70">
        <v>500</v>
      </c>
      <c r="L1767" s="71">
        <v>0.15389350569405971</v>
      </c>
      <c r="M1767" s="72">
        <v>500</v>
      </c>
    </row>
    <row r="1768" spans="1:13" ht="15" thickTop="1" thickBot="1" x14ac:dyDescent="0.35">
      <c r="A1768" s="61">
        <v>8700</v>
      </c>
      <c r="B1768" s="62" t="s">
        <v>71</v>
      </c>
      <c r="C1768" s="63">
        <v>63245</v>
      </c>
      <c r="D1768" s="64" t="s">
        <v>730</v>
      </c>
      <c r="E1768" s="51" t="str">
        <f>IF(VLOOKUP(A1768,'חישוב בזב'!$H$2:$K$188,4,FALSE)=FALSE,"No","Yes")</f>
        <v>Yes</v>
      </c>
      <c r="F1768" s="74" t="s">
        <v>3013</v>
      </c>
      <c r="G1768" s="64" t="s">
        <v>3014</v>
      </c>
      <c r="H1768" s="67">
        <v>31624</v>
      </c>
      <c r="I1768" s="68">
        <v>31624</v>
      </c>
      <c r="J1768" s="69">
        <v>0.27438021755628639</v>
      </c>
      <c r="K1768" s="70">
        <v>8677</v>
      </c>
      <c r="L1768" s="71">
        <v>0.27438021755628639</v>
      </c>
      <c r="M1768" s="72">
        <v>8677</v>
      </c>
    </row>
    <row r="1769" spans="1:13" ht="15" thickTop="1" thickBot="1" x14ac:dyDescent="0.35">
      <c r="A1769" s="61">
        <v>8700</v>
      </c>
      <c r="B1769" s="62" t="s">
        <v>71</v>
      </c>
      <c r="C1769" s="63">
        <v>63245</v>
      </c>
      <c r="D1769" s="64" t="s">
        <v>1095</v>
      </c>
      <c r="E1769" s="51" t="str">
        <f>IF(VLOOKUP(A1769,'חישוב בזב'!$H$2:$K$188,4,FALSE)=FALSE,"No","Yes")</f>
        <v>Yes</v>
      </c>
      <c r="F1769" s="74" t="s">
        <v>3015</v>
      </c>
      <c r="G1769" s="64"/>
      <c r="H1769" s="67">
        <v>31624</v>
      </c>
      <c r="I1769" s="68">
        <v>31624</v>
      </c>
      <c r="J1769" s="69">
        <v>0.25486971920060714</v>
      </c>
      <c r="K1769" s="70">
        <v>8060</v>
      </c>
      <c r="L1769" s="71">
        <v>0.25486971920060714</v>
      </c>
      <c r="M1769" s="72">
        <v>8060</v>
      </c>
    </row>
    <row r="1770" spans="1:13" ht="15" thickTop="1" thickBot="1" x14ac:dyDescent="0.35">
      <c r="A1770" s="61">
        <v>8700</v>
      </c>
      <c r="B1770" s="62" t="s">
        <v>71</v>
      </c>
      <c r="C1770" s="63">
        <v>63245</v>
      </c>
      <c r="D1770" s="64" t="s">
        <v>3016</v>
      </c>
      <c r="E1770" s="51" t="str">
        <f>IF(VLOOKUP(A1770,'חישוב בזב'!$H$2:$K$188,4,FALSE)=FALSE,"No","Yes")</f>
        <v>Yes</v>
      </c>
      <c r="F1770" s="74" t="s">
        <v>3017</v>
      </c>
      <c r="G1770" s="64"/>
      <c r="H1770" s="67">
        <v>31624</v>
      </c>
      <c r="I1770" s="68">
        <v>31624</v>
      </c>
      <c r="J1770" s="69">
        <v>0.18817986339488996</v>
      </c>
      <c r="K1770" s="70">
        <v>5951</v>
      </c>
      <c r="L1770" s="71">
        <v>0.18817986339488996</v>
      </c>
      <c r="M1770" s="72">
        <v>5951</v>
      </c>
    </row>
    <row r="1771" spans="1:13" ht="15" thickTop="1" thickBot="1" x14ac:dyDescent="0.35">
      <c r="A1771" s="61">
        <v>8700</v>
      </c>
      <c r="B1771" s="62" t="s">
        <v>71</v>
      </c>
      <c r="C1771" s="63">
        <v>63245</v>
      </c>
      <c r="D1771" s="64" t="s">
        <v>1460</v>
      </c>
      <c r="E1771" s="51" t="str">
        <f>IF(VLOOKUP(A1771,'חישוב בזב'!$H$2:$K$188,4,FALSE)=FALSE,"No","Yes")</f>
        <v>Yes</v>
      </c>
      <c r="F1771" s="74" t="s">
        <v>3018</v>
      </c>
      <c r="G1771" s="64" t="s">
        <v>3019</v>
      </c>
      <c r="H1771" s="67">
        <v>31624</v>
      </c>
      <c r="I1771" s="68">
        <v>31624</v>
      </c>
      <c r="J1771" s="69">
        <v>7.4532001011889698E-2</v>
      </c>
      <c r="K1771" s="70">
        <v>2357</v>
      </c>
      <c r="L1771" s="71">
        <v>7.4532001011889698E-2</v>
      </c>
      <c r="M1771" s="72">
        <v>2357</v>
      </c>
    </row>
    <row r="1772" spans="1:13" ht="15" thickTop="1" thickBot="1" x14ac:dyDescent="0.35">
      <c r="A1772" s="61">
        <v>8700</v>
      </c>
      <c r="B1772" s="62" t="s">
        <v>71</v>
      </c>
      <c r="C1772" s="63">
        <v>63245</v>
      </c>
      <c r="D1772" s="64" t="s">
        <v>3020</v>
      </c>
      <c r="E1772" s="51" t="str">
        <f>IF(VLOOKUP(A1772,'חישוב בזב'!$H$2:$K$188,4,FALSE)=FALSE,"No","Yes")</f>
        <v>Yes</v>
      </c>
      <c r="F1772" s="74" t="s">
        <v>3021</v>
      </c>
      <c r="G1772" s="64"/>
      <c r="H1772" s="67">
        <v>31624</v>
      </c>
      <c r="I1772" s="68">
        <v>31624</v>
      </c>
      <c r="J1772" s="69">
        <v>5.1511510245383252E-2</v>
      </c>
      <c r="K1772" s="70">
        <v>1629</v>
      </c>
      <c r="L1772" s="71">
        <v>5.1511510245383252E-2</v>
      </c>
      <c r="M1772" s="72">
        <v>1629</v>
      </c>
    </row>
    <row r="1773" spans="1:13" ht="15" thickTop="1" thickBot="1" x14ac:dyDescent="0.35">
      <c r="A1773" s="61">
        <v>8700</v>
      </c>
      <c r="B1773" s="62" t="s">
        <v>71</v>
      </c>
      <c r="C1773" s="63">
        <v>63245</v>
      </c>
      <c r="D1773" s="64" t="s">
        <v>572</v>
      </c>
      <c r="E1773" s="51" t="str">
        <f>IF(VLOOKUP(A1773,'חישוב בזב'!$H$2:$K$188,4,FALSE)=FALSE,"No","Yes")</f>
        <v>Yes</v>
      </c>
      <c r="F1773" s="74" t="s">
        <v>3022</v>
      </c>
      <c r="G1773" s="64"/>
      <c r="H1773" s="67">
        <v>31624</v>
      </c>
      <c r="I1773" s="68">
        <v>31624</v>
      </c>
      <c r="J1773" s="69">
        <v>4.8349354920313684E-2</v>
      </c>
      <c r="K1773" s="70">
        <v>1529</v>
      </c>
      <c r="L1773" s="71">
        <v>4.8349354920313684E-2</v>
      </c>
      <c r="M1773" s="72">
        <v>1529</v>
      </c>
    </row>
    <row r="1774" spans="1:13" ht="15" thickTop="1" thickBot="1" x14ac:dyDescent="0.35">
      <c r="A1774" s="61">
        <v>8700</v>
      </c>
      <c r="B1774" s="62" t="s">
        <v>71</v>
      </c>
      <c r="C1774" s="63">
        <v>63245</v>
      </c>
      <c r="D1774" s="64" t="s">
        <v>503</v>
      </c>
      <c r="E1774" s="51" t="str">
        <f>IF(VLOOKUP(A1774,'חישוב בזב'!$H$2:$K$188,4,FALSE)=FALSE,"No","Yes")</f>
        <v>Yes</v>
      </c>
      <c r="F1774" s="74" t="s">
        <v>3023</v>
      </c>
      <c r="G1774" s="64"/>
      <c r="H1774" s="67">
        <v>31624</v>
      </c>
      <c r="I1774" s="68">
        <v>31624</v>
      </c>
      <c r="J1774" s="69">
        <v>3.9463698456868201E-2</v>
      </c>
      <c r="K1774" s="70">
        <v>1248</v>
      </c>
      <c r="L1774" s="71">
        <v>3.9463698456868201E-2</v>
      </c>
      <c r="M1774" s="72">
        <v>1248</v>
      </c>
    </row>
    <row r="1775" spans="1:13" ht="15" thickTop="1" thickBot="1" x14ac:dyDescent="0.35">
      <c r="A1775" s="61">
        <v>8700</v>
      </c>
      <c r="B1775" s="62" t="s">
        <v>71</v>
      </c>
      <c r="C1775" s="63">
        <v>63245</v>
      </c>
      <c r="D1775" s="64" t="s">
        <v>711</v>
      </c>
      <c r="E1775" s="51" t="str">
        <f>IF(VLOOKUP(A1775,'חישוב בזב'!$H$2:$K$188,4,FALSE)=FALSE,"No","Yes")</f>
        <v>Yes</v>
      </c>
      <c r="F1775" s="74" t="s">
        <v>3024</v>
      </c>
      <c r="G1775" s="64" t="s">
        <v>3025</v>
      </c>
      <c r="H1775" s="67">
        <v>31624</v>
      </c>
      <c r="I1775" s="68">
        <v>31624</v>
      </c>
      <c r="J1775" s="69">
        <v>2.8111560839868453E-2</v>
      </c>
      <c r="K1775" s="70">
        <v>889</v>
      </c>
      <c r="L1775" s="71">
        <v>2.8111560839868453E-2</v>
      </c>
      <c r="M1775" s="72">
        <v>889</v>
      </c>
    </row>
    <row r="1776" spans="1:13" ht="15" thickTop="1" thickBot="1" x14ac:dyDescent="0.35">
      <c r="A1776" s="61">
        <v>8700</v>
      </c>
      <c r="B1776" s="62" t="s">
        <v>71</v>
      </c>
      <c r="C1776" s="63">
        <v>63245</v>
      </c>
      <c r="D1776" s="64" t="s">
        <v>495</v>
      </c>
      <c r="E1776" s="51" t="str">
        <f>IF(VLOOKUP(A1776,'חישוב בזב'!$H$2:$K$188,4,FALSE)=FALSE,"No","Yes")</f>
        <v>Yes</v>
      </c>
      <c r="F1776" s="74" t="s">
        <v>3026</v>
      </c>
      <c r="G1776" s="64"/>
      <c r="H1776" s="67">
        <v>31624</v>
      </c>
      <c r="I1776" s="68">
        <v>31624</v>
      </c>
      <c r="J1776" s="69">
        <v>2.311535542625854E-2</v>
      </c>
      <c r="K1776" s="70">
        <v>731</v>
      </c>
      <c r="L1776" s="71">
        <v>2.311535542625854E-2</v>
      </c>
      <c r="M1776" s="72">
        <v>731</v>
      </c>
    </row>
    <row r="1777" spans="1:13" ht="15" thickTop="1" thickBot="1" x14ac:dyDescent="0.35">
      <c r="A1777" s="61">
        <v>8700</v>
      </c>
      <c r="B1777" s="62" t="s">
        <v>71</v>
      </c>
      <c r="C1777" s="63">
        <v>63245</v>
      </c>
      <c r="D1777" s="64" t="s">
        <v>679</v>
      </c>
      <c r="E1777" s="51" t="str">
        <f>IF(VLOOKUP(A1777,'חישוב בזב'!$H$2:$K$188,4,FALSE)=FALSE,"No","Yes")</f>
        <v>Yes</v>
      </c>
      <c r="F1777" s="74" t="s">
        <v>3027</v>
      </c>
      <c r="G1777" s="64"/>
      <c r="H1777" s="67">
        <v>31624</v>
      </c>
      <c r="I1777" s="68">
        <v>31624</v>
      </c>
      <c r="J1777" s="69">
        <v>1.7486718947634709E-2</v>
      </c>
      <c r="K1777" s="70">
        <v>553</v>
      </c>
      <c r="L1777" s="71">
        <v>1.7486718947634709E-2</v>
      </c>
      <c r="M1777" s="72">
        <v>553</v>
      </c>
    </row>
    <row r="1778" spans="1:13" ht="15" hidden="1" thickTop="1" thickBot="1" x14ac:dyDescent="0.35">
      <c r="A1778" s="61">
        <v>913</v>
      </c>
      <c r="B1778" s="62" t="s">
        <v>3028</v>
      </c>
      <c r="C1778" s="63">
        <v>3582</v>
      </c>
      <c r="D1778" s="64" t="s">
        <v>3029</v>
      </c>
      <c r="E1778" s="51" t="str">
        <f>IF(VLOOKUP(A1778,'חישוב בזב'!$H$2:$K$188,4,FALSE)=FALSE,"No","Yes")</f>
        <v>No</v>
      </c>
      <c r="F1778" s="74" t="s">
        <v>1591</v>
      </c>
      <c r="G1778" s="64"/>
      <c r="H1778" s="67">
        <v>2571</v>
      </c>
      <c r="I1778" s="68">
        <v>2571</v>
      </c>
      <c r="J1778" s="69">
        <v>0.3189420458965383</v>
      </c>
      <c r="K1778" s="70">
        <v>820</v>
      </c>
      <c r="L1778" s="71">
        <v>0.3189420458965383</v>
      </c>
      <c r="M1778" s="72">
        <v>820</v>
      </c>
    </row>
    <row r="1779" spans="1:13" ht="15" hidden="1" thickTop="1" thickBot="1" x14ac:dyDescent="0.35">
      <c r="A1779" s="61">
        <v>913</v>
      </c>
      <c r="B1779" s="62" t="s">
        <v>3028</v>
      </c>
      <c r="C1779" s="63">
        <v>3582</v>
      </c>
      <c r="D1779" s="64" t="s">
        <v>3030</v>
      </c>
      <c r="E1779" s="51" t="str">
        <f>IF(VLOOKUP(A1779,'חישוב בזב'!$H$2:$K$188,4,FALSE)=FALSE,"No","Yes")</f>
        <v>No</v>
      </c>
      <c r="F1779" s="74" t="s">
        <v>2208</v>
      </c>
      <c r="G1779" s="64"/>
      <c r="H1779" s="67">
        <v>2571</v>
      </c>
      <c r="I1779" s="68">
        <v>2571</v>
      </c>
      <c r="J1779" s="69">
        <v>0.20225593154414626</v>
      </c>
      <c r="K1779" s="70">
        <v>520</v>
      </c>
      <c r="L1779" s="71">
        <v>0.20225593154414626</v>
      </c>
      <c r="M1779" s="72">
        <v>520</v>
      </c>
    </row>
    <row r="1780" spans="1:13" ht="15" hidden="1" thickTop="1" thickBot="1" x14ac:dyDescent="0.35">
      <c r="A1780" s="61">
        <v>913</v>
      </c>
      <c r="B1780" s="62" t="s">
        <v>3028</v>
      </c>
      <c r="C1780" s="63">
        <v>3582</v>
      </c>
      <c r="D1780" s="64" t="s">
        <v>533</v>
      </c>
      <c r="E1780" s="51" t="str">
        <f>IF(VLOOKUP(A1780,'חישוב בזב'!$H$2:$K$188,4,FALSE)=FALSE,"No","Yes")</f>
        <v>No</v>
      </c>
      <c r="F1780" s="74" t="s">
        <v>882</v>
      </c>
      <c r="G1780" s="64" t="s">
        <v>3031</v>
      </c>
      <c r="H1780" s="67">
        <v>2571</v>
      </c>
      <c r="I1780" s="68">
        <v>2571</v>
      </c>
      <c r="J1780" s="69">
        <v>0.17152858809801633</v>
      </c>
      <c r="K1780" s="70">
        <v>441</v>
      </c>
      <c r="L1780" s="71">
        <v>0.17152858809801633</v>
      </c>
      <c r="M1780" s="72">
        <v>441</v>
      </c>
    </row>
    <row r="1781" spans="1:13" ht="15" hidden="1" thickTop="1" thickBot="1" x14ac:dyDescent="0.35">
      <c r="A1781" s="61">
        <v>913</v>
      </c>
      <c r="B1781" s="62" t="s">
        <v>3028</v>
      </c>
      <c r="C1781" s="63">
        <v>3582</v>
      </c>
      <c r="D1781" s="64" t="s">
        <v>495</v>
      </c>
      <c r="E1781" s="51" t="str">
        <f>IF(VLOOKUP(A1781,'חישוב בזב'!$H$2:$K$188,4,FALSE)=FALSE,"No","Yes")</f>
        <v>No</v>
      </c>
      <c r="F1781" s="74" t="s">
        <v>2533</v>
      </c>
      <c r="G1781" s="64"/>
      <c r="H1781" s="67">
        <v>2571</v>
      </c>
      <c r="I1781" s="68">
        <v>2571</v>
      </c>
      <c r="J1781" s="69">
        <v>0.15519253208868145</v>
      </c>
      <c r="K1781" s="70">
        <v>399</v>
      </c>
      <c r="L1781" s="71">
        <v>0.15519253208868145</v>
      </c>
      <c r="M1781" s="72">
        <v>399</v>
      </c>
    </row>
    <row r="1782" spans="1:13" ht="15" hidden="1" thickTop="1" thickBot="1" x14ac:dyDescent="0.35">
      <c r="A1782" s="61">
        <v>913</v>
      </c>
      <c r="B1782" s="62" t="s">
        <v>3028</v>
      </c>
      <c r="C1782" s="63">
        <v>3582</v>
      </c>
      <c r="D1782" s="64" t="s">
        <v>1729</v>
      </c>
      <c r="E1782" s="51" t="str">
        <f>IF(VLOOKUP(A1782,'חישוב בזב'!$H$2:$K$188,4,FALSE)=FALSE,"No","Yes")</f>
        <v>No</v>
      </c>
      <c r="F1782" s="74" t="s">
        <v>1031</v>
      </c>
      <c r="G1782" s="64" t="s">
        <v>3032</v>
      </c>
      <c r="H1782" s="67">
        <v>2571</v>
      </c>
      <c r="I1782" s="68">
        <v>2571</v>
      </c>
      <c r="J1782" s="69">
        <v>0.15208090237261765</v>
      </c>
      <c r="K1782" s="70">
        <v>391</v>
      </c>
      <c r="L1782" s="71">
        <v>0.15208090237261765</v>
      </c>
      <c r="M1782" s="72">
        <v>391</v>
      </c>
    </row>
    <row r="1783" spans="1:13" ht="15" hidden="1" thickTop="1" thickBot="1" x14ac:dyDescent="0.35">
      <c r="A1783" s="61">
        <v>913</v>
      </c>
      <c r="B1783" s="62" t="s">
        <v>3028</v>
      </c>
      <c r="C1783" s="63">
        <v>3582</v>
      </c>
      <c r="D1783" s="64" t="s">
        <v>2436</v>
      </c>
      <c r="E1783" s="51" t="str">
        <f>IF(VLOOKUP(A1783,'חישוב בזב'!$H$2:$K$188,4,FALSE)=FALSE,"No","Yes")</f>
        <v>No</v>
      </c>
      <c r="F1783" s="74" t="s">
        <v>1100</v>
      </c>
      <c r="G1783" s="64" t="s">
        <v>3033</v>
      </c>
      <c r="H1783" s="67">
        <v>2571</v>
      </c>
      <c r="I1783" s="68">
        <v>2571</v>
      </c>
      <c r="J1783" s="69">
        <v>0</v>
      </c>
      <c r="K1783" s="70">
        <v>0</v>
      </c>
      <c r="L1783" s="71">
        <v>0</v>
      </c>
      <c r="M1783" s="72">
        <v>0</v>
      </c>
    </row>
    <row r="1784" spans="1:13" ht="15" hidden="1" thickTop="1" thickBot="1" x14ac:dyDescent="0.35">
      <c r="A1784" s="61">
        <v>913</v>
      </c>
      <c r="B1784" s="62" t="s">
        <v>3028</v>
      </c>
      <c r="C1784" s="63">
        <v>3582</v>
      </c>
      <c r="D1784" s="64" t="s">
        <v>598</v>
      </c>
      <c r="E1784" s="51" t="str">
        <f>IF(VLOOKUP(A1784,'חישוב בזב'!$H$2:$K$188,4,FALSE)=FALSE,"No","Yes")</f>
        <v>No</v>
      </c>
      <c r="F1784" s="74" t="s">
        <v>3034</v>
      </c>
      <c r="G1784" s="64" t="s">
        <v>3035</v>
      </c>
      <c r="H1784" s="67">
        <v>2571</v>
      </c>
      <c r="I1784" s="68">
        <v>2571</v>
      </c>
      <c r="J1784" s="69">
        <v>0</v>
      </c>
      <c r="K1784" s="70">
        <v>0</v>
      </c>
      <c r="L1784" s="71">
        <v>0</v>
      </c>
      <c r="M1784" s="72">
        <v>0</v>
      </c>
    </row>
    <row r="1785" spans="1:13" ht="15" hidden="1" thickTop="1" thickBot="1" x14ac:dyDescent="0.35">
      <c r="A1785" s="61">
        <v>913</v>
      </c>
      <c r="B1785" s="62" t="s">
        <v>3028</v>
      </c>
      <c r="C1785" s="63">
        <v>3582</v>
      </c>
      <c r="D1785" s="64" t="s">
        <v>583</v>
      </c>
      <c r="E1785" s="51" t="str">
        <f>IF(VLOOKUP(A1785,'חישוב בזב'!$H$2:$K$188,4,FALSE)=FALSE,"No","Yes")</f>
        <v>No</v>
      </c>
      <c r="F1785" s="74" t="s">
        <v>3036</v>
      </c>
      <c r="G1785" s="64" t="s">
        <v>3037</v>
      </c>
      <c r="H1785" s="67">
        <v>2571</v>
      </c>
      <c r="I1785" s="68">
        <v>2571</v>
      </c>
      <c r="J1785" s="69">
        <v>0</v>
      </c>
      <c r="K1785" s="70">
        <v>0</v>
      </c>
      <c r="L1785" s="71">
        <v>0</v>
      </c>
      <c r="M1785" s="72">
        <v>0</v>
      </c>
    </row>
    <row r="1786" spans="1:13" ht="15" hidden="1" thickTop="1" thickBot="1" x14ac:dyDescent="0.35">
      <c r="A1786" s="61">
        <v>1286</v>
      </c>
      <c r="B1786" s="62" t="s">
        <v>3038</v>
      </c>
      <c r="C1786" s="63">
        <v>3945</v>
      </c>
      <c r="D1786" s="64" t="s">
        <v>3039</v>
      </c>
      <c r="E1786" s="51" t="str">
        <f>IF(VLOOKUP(A1786,'חישוב בזב'!$H$2:$K$188,4,FALSE)=FALSE,"No","Yes")</f>
        <v>No</v>
      </c>
      <c r="F1786" s="74" t="s">
        <v>3040</v>
      </c>
      <c r="G1786" s="64" t="s">
        <v>3041</v>
      </c>
      <c r="H1786" s="67">
        <v>3301</v>
      </c>
      <c r="I1786" s="68">
        <v>3301</v>
      </c>
      <c r="J1786" s="69">
        <v>0.45864889427446226</v>
      </c>
      <c r="K1786" s="70">
        <v>1514</v>
      </c>
      <c r="L1786" s="71">
        <v>0.45864889427446226</v>
      </c>
      <c r="M1786" s="72">
        <v>1514</v>
      </c>
    </row>
    <row r="1787" spans="1:13" ht="15" hidden="1" thickTop="1" thickBot="1" x14ac:dyDescent="0.35">
      <c r="A1787" s="61">
        <v>1286</v>
      </c>
      <c r="B1787" s="62" t="s">
        <v>3038</v>
      </c>
      <c r="C1787" s="63">
        <v>3945</v>
      </c>
      <c r="D1787" s="64" t="s">
        <v>1066</v>
      </c>
      <c r="E1787" s="51" t="str">
        <f>IF(VLOOKUP(A1787,'חישוב בזב'!$H$2:$K$188,4,FALSE)=FALSE,"No","Yes")</f>
        <v>No</v>
      </c>
      <c r="F1787" s="74" t="s">
        <v>3042</v>
      </c>
      <c r="G1787" s="64" t="s">
        <v>3043</v>
      </c>
      <c r="H1787" s="67">
        <v>3301</v>
      </c>
      <c r="I1787" s="68">
        <v>3301</v>
      </c>
      <c r="J1787" s="69">
        <v>0.16843380793698878</v>
      </c>
      <c r="K1787" s="70">
        <v>556</v>
      </c>
      <c r="L1787" s="71">
        <v>0.16843380793698878</v>
      </c>
      <c r="M1787" s="72">
        <v>556</v>
      </c>
    </row>
    <row r="1788" spans="1:13" ht="15" hidden="1" thickTop="1" thickBot="1" x14ac:dyDescent="0.35">
      <c r="A1788" s="61">
        <v>1286</v>
      </c>
      <c r="B1788" s="62" t="s">
        <v>3038</v>
      </c>
      <c r="C1788" s="63">
        <v>3945</v>
      </c>
      <c r="D1788" s="64" t="s">
        <v>583</v>
      </c>
      <c r="E1788" s="51" t="str">
        <f>IF(VLOOKUP(A1788,'חישוב בזב'!$H$2:$K$188,4,FALSE)=FALSE,"No","Yes")</f>
        <v>No</v>
      </c>
      <c r="F1788" s="74" t="s">
        <v>3044</v>
      </c>
      <c r="G1788" s="64" t="s">
        <v>3045</v>
      </c>
      <c r="H1788" s="67">
        <v>3301</v>
      </c>
      <c r="I1788" s="68">
        <v>3301</v>
      </c>
      <c r="J1788" s="69">
        <v>0.16691911541956983</v>
      </c>
      <c r="K1788" s="70">
        <v>551</v>
      </c>
      <c r="L1788" s="71">
        <v>0.16691911541956983</v>
      </c>
      <c r="M1788" s="72">
        <v>551</v>
      </c>
    </row>
    <row r="1789" spans="1:13" ht="15" hidden="1" thickTop="1" thickBot="1" x14ac:dyDescent="0.35">
      <c r="A1789" s="61">
        <v>1286</v>
      </c>
      <c r="B1789" s="62" t="s">
        <v>3038</v>
      </c>
      <c r="C1789" s="63">
        <v>3945</v>
      </c>
      <c r="D1789" s="64" t="s">
        <v>501</v>
      </c>
      <c r="E1789" s="51" t="str">
        <f>IF(VLOOKUP(A1789,'חישוב בזב'!$H$2:$K$188,4,FALSE)=FALSE,"No","Yes")</f>
        <v>No</v>
      </c>
      <c r="F1789" s="74" t="s">
        <v>3046</v>
      </c>
      <c r="G1789" s="64"/>
      <c r="H1789" s="67">
        <v>3301</v>
      </c>
      <c r="I1789" s="68">
        <v>3301</v>
      </c>
      <c r="J1789" s="69">
        <v>9.4213874583459561E-2</v>
      </c>
      <c r="K1789" s="70">
        <v>311</v>
      </c>
      <c r="L1789" s="71">
        <v>9.4213874583459561E-2</v>
      </c>
      <c r="M1789" s="72">
        <v>311</v>
      </c>
    </row>
    <row r="1790" spans="1:13" ht="15" hidden="1" thickTop="1" thickBot="1" x14ac:dyDescent="0.35">
      <c r="A1790" s="61">
        <v>1286</v>
      </c>
      <c r="B1790" s="62" t="s">
        <v>3038</v>
      </c>
      <c r="C1790" s="63">
        <v>3945</v>
      </c>
      <c r="D1790" s="64" t="s">
        <v>525</v>
      </c>
      <c r="E1790" s="51" t="str">
        <f>IF(VLOOKUP(A1790,'חישוב בזב'!$H$2:$K$188,4,FALSE)=FALSE,"No","Yes")</f>
        <v>No</v>
      </c>
      <c r="F1790" s="74" t="s">
        <v>3047</v>
      </c>
      <c r="G1790" s="64" t="s">
        <v>3048</v>
      </c>
      <c r="H1790" s="67">
        <v>3301</v>
      </c>
      <c r="I1790" s="68">
        <v>3301</v>
      </c>
      <c r="J1790" s="69">
        <v>8.3005149954559224E-2</v>
      </c>
      <c r="K1790" s="70">
        <v>274</v>
      </c>
      <c r="L1790" s="71">
        <v>8.3005149954559224E-2</v>
      </c>
      <c r="M1790" s="72">
        <v>274</v>
      </c>
    </row>
    <row r="1791" spans="1:13" ht="15" hidden="1" thickTop="1" thickBot="1" x14ac:dyDescent="0.35">
      <c r="A1791" s="61">
        <v>1286</v>
      </c>
      <c r="B1791" s="62" t="s">
        <v>3038</v>
      </c>
      <c r="C1791" s="63">
        <v>3945</v>
      </c>
      <c r="D1791" s="64" t="s">
        <v>562</v>
      </c>
      <c r="E1791" s="51" t="str">
        <f>IF(VLOOKUP(A1791,'חישוב בזב'!$H$2:$K$188,4,FALSE)=FALSE,"No","Yes")</f>
        <v>No</v>
      </c>
      <c r="F1791" s="74" t="s">
        <v>3049</v>
      </c>
      <c r="G1791" s="64" t="s">
        <v>3050</v>
      </c>
      <c r="H1791" s="67">
        <v>3301</v>
      </c>
      <c r="I1791" s="68">
        <v>3301</v>
      </c>
      <c r="J1791" s="69">
        <v>2.8779157830960314E-2</v>
      </c>
      <c r="K1791" s="70">
        <v>95</v>
      </c>
      <c r="L1791" s="71">
        <v>2.8779157830960314E-2</v>
      </c>
      <c r="M1791" s="72">
        <v>95</v>
      </c>
    </row>
    <row r="1792" spans="1:13" ht="15" thickTop="1" thickBot="1" x14ac:dyDescent="0.35">
      <c r="A1792" s="61">
        <v>1031</v>
      </c>
      <c r="B1792" s="62" t="s">
        <v>72</v>
      </c>
      <c r="C1792" s="63">
        <v>17343</v>
      </c>
      <c r="D1792" s="64" t="s">
        <v>3009</v>
      </c>
      <c r="E1792" s="51" t="str">
        <f>IF(VLOOKUP(A1792,'חישוב בזב'!$H$2:$K$188,4,FALSE)=FALSE,"No","Yes")</f>
        <v>Yes</v>
      </c>
      <c r="F1792" s="74" t="s">
        <v>3051</v>
      </c>
      <c r="G1792" s="64" t="s">
        <v>3052</v>
      </c>
      <c r="H1792" s="67">
        <v>11405</v>
      </c>
      <c r="I1792" s="68">
        <v>11405</v>
      </c>
      <c r="J1792" s="69">
        <v>0.13888645330995178</v>
      </c>
      <c r="K1792" s="70">
        <v>1584</v>
      </c>
      <c r="L1792" s="71">
        <v>0.13888645330995178</v>
      </c>
      <c r="M1792" s="72">
        <v>1584</v>
      </c>
    </row>
    <row r="1793" spans="1:13" ht="15" thickTop="1" thickBot="1" x14ac:dyDescent="0.35">
      <c r="A1793" s="61">
        <v>1031</v>
      </c>
      <c r="B1793" s="62" t="s">
        <v>72</v>
      </c>
      <c r="C1793" s="63">
        <v>17343</v>
      </c>
      <c r="D1793" s="64" t="s">
        <v>583</v>
      </c>
      <c r="E1793" s="51" t="str">
        <f>IF(VLOOKUP(A1793,'חישוב בזב'!$H$2:$K$188,4,FALSE)=FALSE,"No","Yes")</f>
        <v>Yes</v>
      </c>
      <c r="F1793" s="74" t="s">
        <v>3053</v>
      </c>
      <c r="G1793" s="64"/>
      <c r="H1793" s="67">
        <v>11405</v>
      </c>
      <c r="I1793" s="68">
        <v>11405</v>
      </c>
      <c r="J1793" s="69">
        <v>0.10705830775975449</v>
      </c>
      <c r="K1793" s="70">
        <v>1221</v>
      </c>
      <c r="L1793" s="71">
        <v>0.10705830775975449</v>
      </c>
      <c r="M1793" s="72">
        <v>1221</v>
      </c>
    </row>
    <row r="1794" spans="1:13" ht="15" thickTop="1" thickBot="1" x14ac:dyDescent="0.35">
      <c r="A1794" s="61">
        <v>1031</v>
      </c>
      <c r="B1794" s="62" t="s">
        <v>72</v>
      </c>
      <c r="C1794" s="63">
        <v>17343</v>
      </c>
      <c r="D1794" s="64" t="s">
        <v>546</v>
      </c>
      <c r="E1794" s="51" t="str">
        <f>IF(VLOOKUP(A1794,'חישוב בזב'!$H$2:$K$188,4,FALSE)=FALSE,"No","Yes")</f>
        <v>Yes</v>
      </c>
      <c r="F1794" s="74" t="s">
        <v>547</v>
      </c>
      <c r="G1794" s="64"/>
      <c r="H1794" s="67">
        <v>11405</v>
      </c>
      <c r="I1794" s="68">
        <v>11405</v>
      </c>
      <c r="J1794" s="69">
        <v>9.5221394125383607E-2</v>
      </c>
      <c r="K1794" s="70">
        <v>1086</v>
      </c>
      <c r="L1794" s="71">
        <v>9.5221394125383607E-2</v>
      </c>
      <c r="M1794" s="72">
        <v>1086</v>
      </c>
    </row>
    <row r="1795" spans="1:13" ht="15" thickTop="1" thickBot="1" x14ac:dyDescent="0.35">
      <c r="A1795" s="61">
        <v>1031</v>
      </c>
      <c r="B1795" s="62" t="s">
        <v>72</v>
      </c>
      <c r="C1795" s="63">
        <v>17343</v>
      </c>
      <c r="D1795" s="64" t="s">
        <v>749</v>
      </c>
      <c r="E1795" s="51" t="str">
        <f>IF(VLOOKUP(A1795,'חישוב בזב'!$H$2:$K$188,4,FALSE)=FALSE,"No","Yes")</f>
        <v>Yes</v>
      </c>
      <c r="F1795" s="74" t="s">
        <v>3054</v>
      </c>
      <c r="G1795" s="64"/>
      <c r="H1795" s="67">
        <v>11405</v>
      </c>
      <c r="I1795" s="68">
        <v>11405</v>
      </c>
      <c r="J1795" s="69">
        <v>8.7417799210872421E-2</v>
      </c>
      <c r="K1795" s="70">
        <v>997</v>
      </c>
      <c r="L1795" s="71">
        <v>8.7417799210872421E-2</v>
      </c>
      <c r="M1795" s="72">
        <v>997</v>
      </c>
    </row>
    <row r="1796" spans="1:13" ht="15" thickTop="1" thickBot="1" x14ac:dyDescent="0.35">
      <c r="A1796" s="61">
        <v>1031</v>
      </c>
      <c r="B1796" s="62" t="s">
        <v>72</v>
      </c>
      <c r="C1796" s="63">
        <v>17343</v>
      </c>
      <c r="D1796" s="64" t="s">
        <v>695</v>
      </c>
      <c r="E1796" s="51" t="str">
        <f>IF(VLOOKUP(A1796,'חישוב בזב'!$H$2:$K$188,4,FALSE)=FALSE,"No","Yes")</f>
        <v>Yes</v>
      </c>
      <c r="F1796" s="74" t="s">
        <v>3055</v>
      </c>
      <c r="G1796" s="64"/>
      <c r="H1796" s="67">
        <v>11405</v>
      </c>
      <c r="I1796" s="68">
        <v>11405</v>
      </c>
      <c r="J1796" s="69">
        <v>8.4436650591845686E-2</v>
      </c>
      <c r="K1796" s="70">
        <v>963</v>
      </c>
      <c r="L1796" s="71">
        <v>8.4436650591845686E-2</v>
      </c>
      <c r="M1796" s="72">
        <v>963</v>
      </c>
    </row>
    <row r="1797" spans="1:13" ht="15" thickTop="1" thickBot="1" x14ac:dyDescent="0.35">
      <c r="A1797" s="61">
        <v>1031</v>
      </c>
      <c r="B1797" s="62" t="s">
        <v>72</v>
      </c>
      <c r="C1797" s="63">
        <v>17343</v>
      </c>
      <c r="D1797" s="64" t="s">
        <v>596</v>
      </c>
      <c r="E1797" s="51" t="str">
        <f>IF(VLOOKUP(A1797,'חישוב בזב'!$H$2:$K$188,4,FALSE)=FALSE,"No","Yes")</f>
        <v>Yes</v>
      </c>
      <c r="F1797" s="74" t="s">
        <v>3056</v>
      </c>
      <c r="G1797" s="64"/>
      <c r="H1797" s="67">
        <v>11405</v>
      </c>
      <c r="I1797" s="68">
        <v>11405</v>
      </c>
      <c r="J1797" s="69">
        <v>8.2946076282332304E-2</v>
      </c>
      <c r="K1797" s="70">
        <v>946</v>
      </c>
      <c r="L1797" s="71">
        <v>8.2946076282332304E-2</v>
      </c>
      <c r="M1797" s="72">
        <v>945.99999999999989</v>
      </c>
    </row>
    <row r="1798" spans="1:13" ht="15" thickTop="1" thickBot="1" x14ac:dyDescent="0.35">
      <c r="A1798" s="61">
        <v>1031</v>
      </c>
      <c r="B1798" s="62" t="s">
        <v>72</v>
      </c>
      <c r="C1798" s="63">
        <v>17343</v>
      </c>
      <c r="D1798" s="64" t="s">
        <v>581</v>
      </c>
      <c r="E1798" s="51" t="str">
        <f>IF(VLOOKUP(A1798,'חישוב בזב'!$H$2:$K$188,4,FALSE)=FALSE,"No","Yes")</f>
        <v>Yes</v>
      </c>
      <c r="F1798" s="74" t="s">
        <v>1091</v>
      </c>
      <c r="G1798" s="64"/>
      <c r="H1798" s="67">
        <v>11405</v>
      </c>
      <c r="I1798" s="68">
        <v>11405</v>
      </c>
      <c r="J1798" s="69">
        <v>8.101709776413854E-2</v>
      </c>
      <c r="K1798" s="70">
        <v>924</v>
      </c>
      <c r="L1798" s="71">
        <v>8.101709776413854E-2</v>
      </c>
      <c r="M1798" s="72">
        <v>924</v>
      </c>
    </row>
    <row r="1799" spans="1:13" ht="15" thickTop="1" thickBot="1" x14ac:dyDescent="0.35">
      <c r="A1799" s="61">
        <v>1031</v>
      </c>
      <c r="B1799" s="62" t="s">
        <v>72</v>
      </c>
      <c r="C1799" s="63">
        <v>17343</v>
      </c>
      <c r="D1799" s="64" t="s">
        <v>636</v>
      </c>
      <c r="E1799" s="51" t="str">
        <f>IF(VLOOKUP(A1799,'חישוב בזב'!$H$2:$K$188,4,FALSE)=FALSE,"No","Yes")</f>
        <v>Yes</v>
      </c>
      <c r="F1799" s="74" t="s">
        <v>3057</v>
      </c>
      <c r="G1799" s="64"/>
      <c r="H1799" s="67">
        <v>11405</v>
      </c>
      <c r="I1799" s="68">
        <v>11405</v>
      </c>
      <c r="J1799" s="69">
        <v>7.163524769837791E-2</v>
      </c>
      <c r="K1799" s="70">
        <v>817</v>
      </c>
      <c r="L1799" s="71">
        <v>7.163524769837791E-2</v>
      </c>
      <c r="M1799" s="72">
        <v>817.00000000000011</v>
      </c>
    </row>
    <row r="1800" spans="1:13" ht="15" thickTop="1" thickBot="1" x14ac:dyDescent="0.35">
      <c r="A1800" s="61">
        <v>1031</v>
      </c>
      <c r="B1800" s="62" t="s">
        <v>72</v>
      </c>
      <c r="C1800" s="63">
        <v>17343</v>
      </c>
      <c r="D1800" s="64" t="s">
        <v>3058</v>
      </c>
      <c r="E1800" s="51" t="str">
        <f>IF(VLOOKUP(A1800,'חישוב בזב'!$H$2:$K$188,4,FALSE)=FALSE,"No","Yes")</f>
        <v>Yes</v>
      </c>
      <c r="F1800" s="74" t="s">
        <v>3059</v>
      </c>
      <c r="G1800" s="64" t="s">
        <v>3060</v>
      </c>
      <c r="H1800" s="67">
        <v>11405</v>
      </c>
      <c r="I1800" s="68">
        <v>11405</v>
      </c>
      <c r="J1800" s="69">
        <v>5.4186760192897851E-2</v>
      </c>
      <c r="K1800" s="70">
        <v>618</v>
      </c>
      <c r="L1800" s="71">
        <v>5.4186760192897851E-2</v>
      </c>
      <c r="M1800" s="72">
        <v>618</v>
      </c>
    </row>
    <row r="1801" spans="1:13" ht="15" thickTop="1" thickBot="1" x14ac:dyDescent="0.35">
      <c r="A1801" s="61">
        <v>1031</v>
      </c>
      <c r="B1801" s="62" t="s">
        <v>72</v>
      </c>
      <c r="C1801" s="63">
        <v>17343</v>
      </c>
      <c r="D1801" s="64" t="s">
        <v>604</v>
      </c>
      <c r="E1801" s="51" t="str">
        <f>IF(VLOOKUP(A1801,'חישוב בזב'!$H$2:$K$188,4,FALSE)=FALSE,"No","Yes")</f>
        <v>Yes</v>
      </c>
      <c r="F1801" s="74" t="s">
        <v>3061</v>
      </c>
      <c r="G1801" s="64"/>
      <c r="H1801" s="67">
        <v>11405</v>
      </c>
      <c r="I1801" s="68">
        <v>11405</v>
      </c>
      <c r="J1801" s="69">
        <v>5.1731696624287594E-2</v>
      </c>
      <c r="K1801" s="70">
        <v>590</v>
      </c>
      <c r="L1801" s="71">
        <v>5.1731696624287594E-2</v>
      </c>
      <c r="M1801" s="72">
        <v>590</v>
      </c>
    </row>
    <row r="1802" spans="1:13" ht="15" thickTop="1" thickBot="1" x14ac:dyDescent="0.35">
      <c r="A1802" s="61">
        <v>1031</v>
      </c>
      <c r="B1802" s="62" t="s">
        <v>72</v>
      </c>
      <c r="C1802" s="63">
        <v>17343</v>
      </c>
      <c r="D1802" s="64" t="s">
        <v>585</v>
      </c>
      <c r="E1802" s="51" t="str">
        <f>IF(VLOOKUP(A1802,'חישוב בזב'!$H$2:$K$188,4,FALSE)=FALSE,"No","Yes")</f>
        <v>Yes</v>
      </c>
      <c r="F1802" s="74" t="s">
        <v>3062</v>
      </c>
      <c r="G1802" s="64"/>
      <c r="H1802" s="67">
        <v>11405</v>
      </c>
      <c r="I1802" s="68">
        <v>11405</v>
      </c>
      <c r="J1802" s="69">
        <v>4.9978079789565977E-2</v>
      </c>
      <c r="K1802" s="70">
        <v>570</v>
      </c>
      <c r="L1802" s="71">
        <v>4.9978079789565977E-2</v>
      </c>
      <c r="M1802" s="72">
        <v>570</v>
      </c>
    </row>
    <row r="1803" spans="1:13" ht="15" thickTop="1" thickBot="1" x14ac:dyDescent="0.35">
      <c r="A1803" s="61">
        <v>1031</v>
      </c>
      <c r="B1803" s="62" t="s">
        <v>72</v>
      </c>
      <c r="C1803" s="63">
        <v>17343</v>
      </c>
      <c r="D1803" s="64" t="s">
        <v>503</v>
      </c>
      <c r="E1803" s="51" t="str">
        <f>IF(VLOOKUP(A1803,'חישוב בזב'!$H$2:$K$188,4,FALSE)=FALSE,"No","Yes")</f>
        <v>Yes</v>
      </c>
      <c r="F1803" s="74" t="s">
        <v>3063</v>
      </c>
      <c r="G1803" s="64" t="s">
        <v>3064</v>
      </c>
      <c r="H1803" s="67">
        <v>11405</v>
      </c>
      <c r="I1803" s="68">
        <v>11405</v>
      </c>
      <c r="J1803" s="69">
        <v>4.1823761508110478E-2</v>
      </c>
      <c r="K1803" s="70">
        <v>477</v>
      </c>
      <c r="L1803" s="71">
        <v>4.1823761508110478E-2</v>
      </c>
      <c r="M1803" s="72">
        <v>477</v>
      </c>
    </row>
    <row r="1804" spans="1:13" ht="15" thickTop="1" thickBot="1" x14ac:dyDescent="0.35">
      <c r="A1804" s="61">
        <v>1031</v>
      </c>
      <c r="B1804" s="62" t="s">
        <v>72</v>
      </c>
      <c r="C1804" s="63">
        <v>17343</v>
      </c>
      <c r="D1804" s="64" t="s">
        <v>711</v>
      </c>
      <c r="E1804" s="51" t="str">
        <f>IF(VLOOKUP(A1804,'חישוב בזב'!$H$2:$K$188,4,FALSE)=FALSE,"No","Yes")</f>
        <v>Yes</v>
      </c>
      <c r="F1804" s="74" t="s">
        <v>3065</v>
      </c>
      <c r="G1804" s="64"/>
      <c r="H1804" s="67">
        <v>11405</v>
      </c>
      <c r="I1804" s="68">
        <v>11405</v>
      </c>
      <c r="J1804" s="69">
        <v>3.3143358176238494E-2</v>
      </c>
      <c r="K1804" s="70">
        <v>378</v>
      </c>
      <c r="L1804" s="71">
        <v>3.3143358176238494E-2</v>
      </c>
      <c r="M1804" s="72">
        <v>378</v>
      </c>
    </row>
    <row r="1805" spans="1:13" ht="15" thickTop="1" thickBot="1" x14ac:dyDescent="0.35">
      <c r="A1805" s="61">
        <v>1031</v>
      </c>
      <c r="B1805" s="62" t="s">
        <v>72</v>
      </c>
      <c r="C1805" s="63">
        <v>17343</v>
      </c>
      <c r="D1805" s="64" t="s">
        <v>544</v>
      </c>
      <c r="E1805" s="51" t="str">
        <f>IF(VLOOKUP(A1805,'חישוב בזב'!$H$2:$K$188,4,FALSE)=FALSE,"No","Yes")</f>
        <v>Yes</v>
      </c>
      <c r="F1805" s="74" t="s">
        <v>3066</v>
      </c>
      <c r="G1805" s="64" t="s">
        <v>3067</v>
      </c>
      <c r="H1805" s="67">
        <v>11405</v>
      </c>
      <c r="I1805" s="68">
        <v>11405</v>
      </c>
      <c r="J1805" s="69">
        <v>1.6220955721174924E-2</v>
      </c>
      <c r="K1805" s="70">
        <v>185</v>
      </c>
      <c r="L1805" s="71">
        <v>1.6220955721174924E-2</v>
      </c>
      <c r="M1805" s="72">
        <v>185</v>
      </c>
    </row>
    <row r="1806" spans="1:13" ht="15" thickTop="1" thickBot="1" x14ac:dyDescent="0.35">
      <c r="A1806" s="61">
        <v>1031</v>
      </c>
      <c r="B1806" s="62" t="s">
        <v>72</v>
      </c>
      <c r="C1806" s="63">
        <v>17343</v>
      </c>
      <c r="D1806" s="64" t="s">
        <v>501</v>
      </c>
      <c r="E1806" s="51" t="str">
        <f>IF(VLOOKUP(A1806,'חישוב בזב'!$H$2:$K$188,4,FALSE)=FALSE,"No","Yes")</f>
        <v>Yes</v>
      </c>
      <c r="F1806" s="74" t="s">
        <v>3068</v>
      </c>
      <c r="G1806" s="64"/>
      <c r="H1806" s="67">
        <v>11405</v>
      </c>
      <c r="I1806" s="68">
        <v>11405</v>
      </c>
      <c r="J1806" s="69">
        <v>4.2963612450679523E-3</v>
      </c>
      <c r="K1806" s="70">
        <v>49</v>
      </c>
      <c r="L1806" s="71">
        <v>4.2963612450679523E-3</v>
      </c>
      <c r="M1806" s="72">
        <v>48.999999999999993</v>
      </c>
    </row>
    <row r="1807" spans="1:13" ht="15" hidden="1" thickTop="1" thickBot="1" x14ac:dyDescent="0.35">
      <c r="A1807" s="61">
        <v>1304</v>
      </c>
      <c r="B1807" s="62" t="s">
        <v>3069</v>
      </c>
      <c r="C1807" s="63">
        <v>13785</v>
      </c>
      <c r="D1807" s="64" t="s">
        <v>757</v>
      </c>
      <c r="E1807" s="51" t="str">
        <f>IF(VLOOKUP(A1807,'חישוב בזב'!$H$2:$K$188,4,FALSE)=FALSE,"No","Yes")</f>
        <v>No</v>
      </c>
      <c r="F1807" s="74" t="s">
        <v>3070</v>
      </c>
      <c r="G1807" s="64" t="s">
        <v>3071</v>
      </c>
      <c r="H1807" s="67">
        <v>7532</v>
      </c>
      <c r="I1807" s="68">
        <v>7532</v>
      </c>
      <c r="J1807" s="69">
        <v>0.40480616038236855</v>
      </c>
      <c r="K1807" s="70">
        <v>3049</v>
      </c>
      <c r="L1807" s="71">
        <v>0.40480616038236855</v>
      </c>
      <c r="M1807" s="72">
        <v>3049</v>
      </c>
    </row>
    <row r="1808" spans="1:13" ht="15" hidden="1" thickTop="1" thickBot="1" x14ac:dyDescent="0.35">
      <c r="A1808" s="61">
        <v>1304</v>
      </c>
      <c r="B1808" s="62" t="s">
        <v>3069</v>
      </c>
      <c r="C1808" s="63">
        <v>13785</v>
      </c>
      <c r="D1808" s="64" t="s">
        <v>611</v>
      </c>
      <c r="E1808" s="51" t="str">
        <f>IF(VLOOKUP(A1808,'חישוב בזב'!$H$2:$K$188,4,FALSE)=FALSE,"No","Yes")</f>
        <v>No</v>
      </c>
      <c r="F1808" s="74" t="s">
        <v>3072</v>
      </c>
      <c r="G1808" s="64"/>
      <c r="H1808" s="67">
        <v>7532</v>
      </c>
      <c r="I1808" s="68">
        <v>7532</v>
      </c>
      <c r="J1808" s="69">
        <v>0.2219861922464153</v>
      </c>
      <c r="K1808" s="70">
        <v>1672</v>
      </c>
      <c r="L1808" s="71">
        <v>0.2219861922464153</v>
      </c>
      <c r="M1808" s="72">
        <v>1672</v>
      </c>
    </row>
    <row r="1809" spans="1:13" ht="15" hidden="1" thickTop="1" thickBot="1" x14ac:dyDescent="0.35">
      <c r="A1809" s="61">
        <v>1304</v>
      </c>
      <c r="B1809" s="62" t="s">
        <v>3069</v>
      </c>
      <c r="C1809" s="63">
        <v>13785</v>
      </c>
      <c r="D1809" s="64" t="s">
        <v>585</v>
      </c>
      <c r="E1809" s="51" t="str">
        <f>IF(VLOOKUP(A1809,'חישוב בזב'!$H$2:$K$188,4,FALSE)=FALSE,"No","Yes")</f>
        <v>No</v>
      </c>
      <c r="F1809" s="74" t="s">
        <v>620</v>
      </c>
      <c r="G1809" s="64"/>
      <c r="H1809" s="67">
        <v>7532</v>
      </c>
      <c r="I1809" s="68">
        <v>7532</v>
      </c>
      <c r="J1809" s="69">
        <v>0.1090015932023367</v>
      </c>
      <c r="K1809" s="70">
        <v>821</v>
      </c>
      <c r="L1809" s="71">
        <v>0.1090015932023367</v>
      </c>
      <c r="M1809" s="72">
        <v>821</v>
      </c>
    </row>
    <row r="1810" spans="1:13" ht="15" hidden="1" thickTop="1" thickBot="1" x14ac:dyDescent="0.35">
      <c r="A1810" s="61">
        <v>1304</v>
      </c>
      <c r="B1810" s="62" t="s">
        <v>3069</v>
      </c>
      <c r="C1810" s="63">
        <v>13785</v>
      </c>
      <c r="D1810" s="64" t="s">
        <v>548</v>
      </c>
      <c r="E1810" s="51" t="str">
        <f>IF(VLOOKUP(A1810,'חישוב בזב'!$H$2:$K$188,4,FALSE)=FALSE,"No","Yes")</f>
        <v>No</v>
      </c>
      <c r="F1810" s="74" t="s">
        <v>3073</v>
      </c>
      <c r="G1810" s="64"/>
      <c r="H1810" s="67">
        <v>7532</v>
      </c>
      <c r="I1810" s="68">
        <v>7532</v>
      </c>
      <c r="J1810" s="69">
        <v>9.9176845459373345E-2</v>
      </c>
      <c r="K1810" s="70">
        <v>747</v>
      </c>
      <c r="L1810" s="71">
        <v>9.9176845459373345E-2</v>
      </c>
      <c r="M1810" s="72">
        <v>747</v>
      </c>
    </row>
    <row r="1811" spans="1:13" ht="15" hidden="1" thickTop="1" thickBot="1" x14ac:dyDescent="0.35">
      <c r="A1811" s="61">
        <v>1304</v>
      </c>
      <c r="B1811" s="62" t="s">
        <v>3069</v>
      </c>
      <c r="C1811" s="63">
        <v>13785</v>
      </c>
      <c r="D1811" s="64" t="s">
        <v>503</v>
      </c>
      <c r="E1811" s="51" t="str">
        <f>IF(VLOOKUP(A1811,'חישוב בזב'!$H$2:$K$188,4,FALSE)=FALSE,"No","Yes")</f>
        <v>No</v>
      </c>
      <c r="F1811" s="74" t="s">
        <v>3074</v>
      </c>
      <c r="G1811" s="64" t="s">
        <v>3075</v>
      </c>
      <c r="H1811" s="67">
        <v>7532</v>
      </c>
      <c r="I1811" s="68">
        <v>7532</v>
      </c>
      <c r="J1811" s="69">
        <v>9.4397238449283064E-2</v>
      </c>
      <c r="K1811" s="70">
        <v>711</v>
      </c>
      <c r="L1811" s="71">
        <v>9.4397238449283064E-2</v>
      </c>
      <c r="M1811" s="72">
        <v>711</v>
      </c>
    </row>
    <row r="1812" spans="1:13" ht="15" hidden="1" thickTop="1" thickBot="1" x14ac:dyDescent="0.35">
      <c r="A1812" s="61">
        <v>1304</v>
      </c>
      <c r="B1812" s="62" t="s">
        <v>3069</v>
      </c>
      <c r="C1812" s="63">
        <v>13785</v>
      </c>
      <c r="D1812" s="64" t="s">
        <v>518</v>
      </c>
      <c r="E1812" s="51" t="str">
        <f>IF(VLOOKUP(A1812,'חישוב בזב'!$H$2:$K$188,4,FALSE)=FALSE,"No","Yes")</f>
        <v>No</v>
      </c>
      <c r="F1812" s="74" t="s">
        <v>3076</v>
      </c>
      <c r="G1812" s="64"/>
      <c r="H1812" s="67">
        <v>7532</v>
      </c>
      <c r="I1812" s="68">
        <v>7532</v>
      </c>
      <c r="J1812" s="69">
        <v>3.1598513011152414E-2</v>
      </c>
      <c r="K1812" s="70">
        <v>238</v>
      </c>
      <c r="L1812" s="71">
        <v>3.1598513011152414E-2</v>
      </c>
      <c r="M1812" s="72">
        <v>237.99999999999997</v>
      </c>
    </row>
    <row r="1813" spans="1:13" ht="15" hidden="1" thickTop="1" thickBot="1" x14ac:dyDescent="0.35">
      <c r="A1813" s="61">
        <v>1304</v>
      </c>
      <c r="B1813" s="62" t="s">
        <v>3069</v>
      </c>
      <c r="C1813" s="63">
        <v>13785</v>
      </c>
      <c r="D1813" s="64" t="s">
        <v>868</v>
      </c>
      <c r="E1813" s="51" t="str">
        <f>IF(VLOOKUP(A1813,'חישוב בזב'!$H$2:$K$188,4,FALSE)=FALSE,"No","Yes")</f>
        <v>No</v>
      </c>
      <c r="F1813" s="74" t="s">
        <v>3077</v>
      </c>
      <c r="G1813" s="64"/>
      <c r="H1813" s="67">
        <v>7532</v>
      </c>
      <c r="I1813" s="68">
        <v>7532</v>
      </c>
      <c r="J1813" s="69">
        <v>2.4827403080191185E-2</v>
      </c>
      <c r="K1813" s="70">
        <v>187</v>
      </c>
      <c r="L1813" s="71">
        <v>2.4827403080191185E-2</v>
      </c>
      <c r="M1813" s="72">
        <v>187</v>
      </c>
    </row>
    <row r="1814" spans="1:13" ht="15" hidden="1" thickTop="1" thickBot="1" x14ac:dyDescent="0.35">
      <c r="A1814" s="61">
        <v>1304</v>
      </c>
      <c r="B1814" s="62" t="s">
        <v>3069</v>
      </c>
      <c r="C1814" s="63">
        <v>13785</v>
      </c>
      <c r="D1814" s="64" t="s">
        <v>3078</v>
      </c>
      <c r="E1814" s="51" t="str">
        <f>IF(VLOOKUP(A1814,'חישוב בזב'!$H$2:$K$188,4,FALSE)=FALSE,"No","Yes")</f>
        <v>No</v>
      </c>
      <c r="F1814" s="74" t="s">
        <v>3079</v>
      </c>
      <c r="G1814" s="64"/>
      <c r="H1814" s="67">
        <v>7532</v>
      </c>
      <c r="I1814" s="68">
        <v>7532</v>
      </c>
      <c r="J1814" s="69">
        <v>1.4206054168879448E-2</v>
      </c>
      <c r="K1814" s="70">
        <v>107</v>
      </c>
      <c r="L1814" s="71">
        <v>1.4206054168879448E-2</v>
      </c>
      <c r="M1814" s="72">
        <v>107</v>
      </c>
    </row>
    <row r="1815" spans="1:13" ht="15" hidden="1" thickTop="1" thickBot="1" x14ac:dyDescent="0.35">
      <c r="A1815" s="61">
        <v>812</v>
      </c>
      <c r="B1815" s="62" t="s">
        <v>3080</v>
      </c>
      <c r="C1815" s="63">
        <v>4883</v>
      </c>
      <c r="D1815" s="64" t="s">
        <v>533</v>
      </c>
      <c r="E1815" s="51" t="str">
        <f>IF(VLOOKUP(A1815,'חישוב בזב'!$H$2:$K$188,4,FALSE)=FALSE,"No","Yes")</f>
        <v>No</v>
      </c>
      <c r="F1815" s="74" t="s">
        <v>3081</v>
      </c>
      <c r="G1815" s="64" t="s">
        <v>3082</v>
      </c>
      <c r="H1815" s="67">
        <v>3478</v>
      </c>
      <c r="I1815" s="68">
        <v>3478</v>
      </c>
      <c r="J1815" s="69">
        <v>0.32489936745255893</v>
      </c>
      <c r="K1815" s="70">
        <v>1130</v>
      </c>
      <c r="L1815" s="71">
        <v>0.32489936745255893</v>
      </c>
      <c r="M1815" s="72">
        <v>1130</v>
      </c>
    </row>
    <row r="1816" spans="1:13" ht="15" hidden="1" thickTop="1" thickBot="1" x14ac:dyDescent="0.35">
      <c r="A1816" s="61">
        <v>812</v>
      </c>
      <c r="B1816" s="62" t="s">
        <v>3080</v>
      </c>
      <c r="C1816" s="63">
        <v>4883</v>
      </c>
      <c r="D1816" s="64" t="s">
        <v>548</v>
      </c>
      <c r="E1816" s="51" t="str">
        <f>IF(VLOOKUP(A1816,'חישוב בזב'!$H$2:$K$188,4,FALSE)=FALSE,"No","Yes")</f>
        <v>No</v>
      </c>
      <c r="F1816" s="74" t="s">
        <v>3083</v>
      </c>
      <c r="G1816" s="64" t="s">
        <v>3084</v>
      </c>
      <c r="H1816" s="67">
        <v>3478</v>
      </c>
      <c r="I1816" s="68">
        <v>3478</v>
      </c>
      <c r="J1816" s="69">
        <v>0.21276595744680851</v>
      </c>
      <c r="K1816" s="70">
        <v>740</v>
      </c>
      <c r="L1816" s="71">
        <v>0.21276595744680851</v>
      </c>
      <c r="M1816" s="72">
        <v>740</v>
      </c>
    </row>
    <row r="1817" spans="1:13" ht="15" hidden="1" thickTop="1" thickBot="1" x14ac:dyDescent="0.35">
      <c r="A1817" s="61">
        <v>812</v>
      </c>
      <c r="B1817" s="62" t="s">
        <v>3080</v>
      </c>
      <c r="C1817" s="63">
        <v>4883</v>
      </c>
      <c r="D1817" s="64" t="s">
        <v>581</v>
      </c>
      <c r="E1817" s="51" t="str">
        <f>IF(VLOOKUP(A1817,'חישוב בזב'!$H$2:$K$188,4,FALSE)=FALSE,"No","Yes")</f>
        <v>No</v>
      </c>
      <c r="F1817" s="74" t="s">
        <v>3085</v>
      </c>
      <c r="G1817" s="64"/>
      <c r="H1817" s="67">
        <v>3478</v>
      </c>
      <c r="I1817" s="68">
        <v>3478</v>
      </c>
      <c r="J1817" s="69">
        <v>0.14002300172512938</v>
      </c>
      <c r="K1817" s="70">
        <v>487</v>
      </c>
      <c r="L1817" s="71">
        <v>0.14002300172512938</v>
      </c>
      <c r="M1817" s="72">
        <v>487</v>
      </c>
    </row>
    <row r="1818" spans="1:13" ht="15" hidden="1" thickTop="1" thickBot="1" x14ac:dyDescent="0.35">
      <c r="A1818" s="61">
        <v>812</v>
      </c>
      <c r="B1818" s="62" t="s">
        <v>3080</v>
      </c>
      <c r="C1818" s="63">
        <v>4883</v>
      </c>
      <c r="D1818" s="64" t="s">
        <v>546</v>
      </c>
      <c r="E1818" s="51" t="str">
        <f>IF(VLOOKUP(A1818,'חישוב בזב'!$H$2:$K$188,4,FALSE)=FALSE,"No","Yes")</f>
        <v>No</v>
      </c>
      <c r="F1818" s="74" t="s">
        <v>547</v>
      </c>
      <c r="G1818" s="64"/>
      <c r="H1818" s="67">
        <v>3478</v>
      </c>
      <c r="I1818" s="68">
        <v>3478</v>
      </c>
      <c r="J1818" s="69">
        <v>9.8619896492236916E-2</v>
      </c>
      <c r="K1818" s="70">
        <v>343</v>
      </c>
      <c r="L1818" s="71">
        <v>9.8619896492236916E-2</v>
      </c>
      <c r="M1818" s="72">
        <v>343</v>
      </c>
    </row>
    <row r="1819" spans="1:13" ht="15" hidden="1" thickTop="1" thickBot="1" x14ac:dyDescent="0.35">
      <c r="A1819" s="61">
        <v>812</v>
      </c>
      <c r="B1819" s="62" t="s">
        <v>3080</v>
      </c>
      <c r="C1819" s="63">
        <v>4883</v>
      </c>
      <c r="D1819" s="64" t="s">
        <v>579</v>
      </c>
      <c r="E1819" s="51" t="str">
        <f>IF(VLOOKUP(A1819,'חישוב בזב'!$H$2:$K$188,4,FALSE)=FALSE,"No","Yes")</f>
        <v>No</v>
      </c>
      <c r="F1819" s="74" t="s">
        <v>3086</v>
      </c>
      <c r="G1819" s="64"/>
      <c r="H1819" s="67">
        <v>3478</v>
      </c>
      <c r="I1819" s="68">
        <v>3478</v>
      </c>
      <c r="J1819" s="69">
        <v>9.0281771132834962E-2</v>
      </c>
      <c r="K1819" s="70">
        <v>314</v>
      </c>
      <c r="L1819" s="71">
        <v>9.0281771132834962E-2</v>
      </c>
      <c r="M1819" s="72">
        <v>314</v>
      </c>
    </row>
    <row r="1820" spans="1:13" ht="15" hidden="1" thickTop="1" thickBot="1" x14ac:dyDescent="0.35">
      <c r="A1820" s="61">
        <v>812</v>
      </c>
      <c r="B1820" s="62" t="s">
        <v>3080</v>
      </c>
      <c r="C1820" s="63">
        <v>4883</v>
      </c>
      <c r="D1820" s="64" t="s">
        <v>567</v>
      </c>
      <c r="E1820" s="51" t="str">
        <f>IF(VLOOKUP(A1820,'חישוב בזב'!$H$2:$K$188,4,FALSE)=FALSE,"No","Yes")</f>
        <v>No</v>
      </c>
      <c r="F1820" s="74" t="s">
        <v>3087</v>
      </c>
      <c r="G1820" s="64" t="s">
        <v>3088</v>
      </c>
      <c r="H1820" s="67">
        <v>3478</v>
      </c>
      <c r="I1820" s="68">
        <v>3478</v>
      </c>
      <c r="J1820" s="69">
        <v>8.3668775158136865E-2</v>
      </c>
      <c r="K1820" s="70">
        <v>291</v>
      </c>
      <c r="L1820" s="71">
        <v>8.3668775158136865E-2</v>
      </c>
      <c r="M1820" s="72">
        <v>291</v>
      </c>
    </row>
    <row r="1821" spans="1:13" ht="15" hidden="1" thickTop="1" thickBot="1" x14ac:dyDescent="0.35">
      <c r="A1821" s="61">
        <v>812</v>
      </c>
      <c r="B1821" s="62" t="s">
        <v>3080</v>
      </c>
      <c r="C1821" s="63">
        <v>4883</v>
      </c>
      <c r="D1821" s="64" t="s">
        <v>501</v>
      </c>
      <c r="E1821" s="51" t="str">
        <f>IF(VLOOKUP(A1821,'חישוב בזב'!$H$2:$K$188,4,FALSE)=FALSE,"No","Yes")</f>
        <v>No</v>
      </c>
      <c r="F1821" s="74" t="s">
        <v>3089</v>
      </c>
      <c r="G1821" s="64" t="s">
        <v>3090</v>
      </c>
      <c r="H1821" s="67">
        <v>3478</v>
      </c>
      <c r="I1821" s="68">
        <v>3478</v>
      </c>
      <c r="J1821" s="69">
        <v>4.9741230592294419E-2</v>
      </c>
      <c r="K1821" s="70">
        <v>173</v>
      </c>
      <c r="L1821" s="71">
        <v>4.9741230592294419E-2</v>
      </c>
      <c r="M1821" s="72">
        <v>173</v>
      </c>
    </row>
    <row r="1822" spans="1:13" ht="15" hidden="1" thickTop="1" thickBot="1" x14ac:dyDescent="0.35">
      <c r="A1822" s="61">
        <v>538</v>
      </c>
      <c r="B1822" s="62" t="s">
        <v>3091</v>
      </c>
      <c r="C1822" s="63">
        <v>4242</v>
      </c>
      <c r="D1822" s="64" t="s">
        <v>1568</v>
      </c>
      <c r="E1822" s="51" t="str">
        <f>IF(VLOOKUP(A1822,'חישוב בזב'!$H$2:$K$188,4,FALSE)=FALSE,"No","Yes")</f>
        <v>No</v>
      </c>
      <c r="F1822" s="74" t="s">
        <v>3092</v>
      </c>
      <c r="G1822" s="64"/>
      <c r="H1822" s="67">
        <v>3907</v>
      </c>
      <c r="I1822" s="68">
        <v>3907</v>
      </c>
      <c r="J1822" s="69">
        <v>0.19042743793191708</v>
      </c>
      <c r="K1822" s="70">
        <v>744</v>
      </c>
      <c r="L1822" s="71">
        <v>0.19042743793191708</v>
      </c>
      <c r="M1822" s="72">
        <v>744</v>
      </c>
    </row>
    <row r="1823" spans="1:13" ht="15" hidden="1" thickTop="1" thickBot="1" x14ac:dyDescent="0.35">
      <c r="A1823" s="61">
        <v>538</v>
      </c>
      <c r="B1823" s="62" t="s">
        <v>3091</v>
      </c>
      <c r="C1823" s="63">
        <v>4242</v>
      </c>
      <c r="D1823" s="64" t="s">
        <v>3093</v>
      </c>
      <c r="E1823" s="51" t="str">
        <f>IF(VLOOKUP(A1823,'חישוב בזב'!$H$2:$K$188,4,FALSE)=FALSE,"No","Yes")</f>
        <v>No</v>
      </c>
      <c r="F1823" s="74" t="s">
        <v>1877</v>
      </c>
      <c r="G1823" s="64"/>
      <c r="H1823" s="67">
        <v>3907</v>
      </c>
      <c r="I1823" s="68">
        <v>3907</v>
      </c>
      <c r="J1823" s="69">
        <v>0.16969541847965192</v>
      </c>
      <c r="K1823" s="70">
        <v>663</v>
      </c>
      <c r="L1823" s="71">
        <v>0.16969541847965192</v>
      </c>
      <c r="M1823" s="72">
        <v>663</v>
      </c>
    </row>
    <row r="1824" spans="1:13" ht="15" hidden="1" thickTop="1" thickBot="1" x14ac:dyDescent="0.35">
      <c r="A1824" s="61">
        <v>538</v>
      </c>
      <c r="B1824" s="62" t="s">
        <v>3091</v>
      </c>
      <c r="C1824" s="63">
        <v>4242</v>
      </c>
      <c r="D1824" s="64" t="s">
        <v>506</v>
      </c>
      <c r="E1824" s="51" t="str">
        <f>IF(VLOOKUP(A1824,'חישוב בזב'!$H$2:$K$188,4,FALSE)=FALSE,"No","Yes")</f>
        <v>No</v>
      </c>
      <c r="F1824" s="74" t="s">
        <v>3094</v>
      </c>
      <c r="G1824" s="64"/>
      <c r="H1824" s="67">
        <v>3907</v>
      </c>
      <c r="I1824" s="68">
        <v>3907</v>
      </c>
      <c r="J1824" s="69">
        <v>0.16201689275659073</v>
      </c>
      <c r="K1824" s="70">
        <v>633</v>
      </c>
      <c r="L1824" s="71">
        <v>0.16201689275659073</v>
      </c>
      <c r="M1824" s="72">
        <v>633</v>
      </c>
    </row>
    <row r="1825" spans="1:13" ht="15" hidden="1" thickTop="1" thickBot="1" x14ac:dyDescent="0.35">
      <c r="A1825" s="61">
        <v>538</v>
      </c>
      <c r="B1825" s="62" t="s">
        <v>3091</v>
      </c>
      <c r="C1825" s="63">
        <v>4242</v>
      </c>
      <c r="D1825" s="64" t="s">
        <v>501</v>
      </c>
      <c r="E1825" s="51" t="str">
        <f>IF(VLOOKUP(A1825,'חישוב בזב'!$H$2:$K$188,4,FALSE)=FALSE,"No","Yes")</f>
        <v>No</v>
      </c>
      <c r="F1825" s="74" t="s">
        <v>3095</v>
      </c>
      <c r="G1825" s="64"/>
      <c r="H1825" s="67">
        <v>3907</v>
      </c>
      <c r="I1825" s="68">
        <v>3907</v>
      </c>
      <c r="J1825" s="69">
        <v>0.14717174302533914</v>
      </c>
      <c r="K1825" s="70">
        <v>575</v>
      </c>
      <c r="L1825" s="71">
        <v>0.14717174302533914</v>
      </c>
      <c r="M1825" s="72">
        <v>575</v>
      </c>
    </row>
    <row r="1826" spans="1:13" ht="15" hidden="1" thickTop="1" thickBot="1" x14ac:dyDescent="0.35">
      <c r="A1826" s="61">
        <v>538</v>
      </c>
      <c r="B1826" s="62" t="s">
        <v>3091</v>
      </c>
      <c r="C1826" s="63">
        <v>4242</v>
      </c>
      <c r="D1826" s="64" t="s">
        <v>1095</v>
      </c>
      <c r="E1826" s="51" t="str">
        <f>IF(VLOOKUP(A1826,'חישוב בזב'!$H$2:$K$188,4,FALSE)=FALSE,"No","Yes")</f>
        <v>No</v>
      </c>
      <c r="F1826" s="74" t="s">
        <v>3096</v>
      </c>
      <c r="G1826" s="64"/>
      <c r="H1826" s="67">
        <v>3907</v>
      </c>
      <c r="I1826" s="68">
        <v>3907</v>
      </c>
      <c r="J1826" s="69">
        <v>0.14589198873816228</v>
      </c>
      <c r="K1826" s="70">
        <v>570</v>
      </c>
      <c r="L1826" s="71">
        <v>0.14589198873816228</v>
      </c>
      <c r="M1826" s="72">
        <v>570</v>
      </c>
    </row>
    <row r="1827" spans="1:13" ht="15" hidden="1" thickTop="1" thickBot="1" x14ac:dyDescent="0.35">
      <c r="A1827" s="61">
        <v>538</v>
      </c>
      <c r="B1827" s="62" t="s">
        <v>3091</v>
      </c>
      <c r="C1827" s="63">
        <v>4242</v>
      </c>
      <c r="D1827" s="64" t="s">
        <v>3097</v>
      </c>
      <c r="E1827" s="51" t="str">
        <f>IF(VLOOKUP(A1827,'חישוב בזב'!$H$2:$K$188,4,FALSE)=FALSE,"No","Yes")</f>
        <v>No</v>
      </c>
      <c r="F1827" s="74" t="s">
        <v>3098</v>
      </c>
      <c r="G1827" s="64"/>
      <c r="H1827" s="67">
        <v>3907</v>
      </c>
      <c r="I1827" s="68">
        <v>3907</v>
      </c>
      <c r="J1827" s="69">
        <v>0.11185052469925774</v>
      </c>
      <c r="K1827" s="70">
        <v>437</v>
      </c>
      <c r="L1827" s="71">
        <v>0.11185052469925774</v>
      </c>
      <c r="M1827" s="72">
        <v>437</v>
      </c>
    </row>
    <row r="1828" spans="1:13" ht="15" hidden="1" thickTop="1" thickBot="1" x14ac:dyDescent="0.35">
      <c r="A1828" s="61">
        <v>538</v>
      </c>
      <c r="B1828" s="62" t="s">
        <v>3091</v>
      </c>
      <c r="C1828" s="63">
        <v>4242</v>
      </c>
      <c r="D1828" s="64" t="s">
        <v>598</v>
      </c>
      <c r="E1828" s="51" t="str">
        <f>IF(VLOOKUP(A1828,'חישוב בזב'!$H$2:$K$188,4,FALSE)=FALSE,"No","Yes")</f>
        <v>No</v>
      </c>
      <c r="F1828" s="74" t="s">
        <v>3099</v>
      </c>
      <c r="G1828" s="64"/>
      <c r="H1828" s="67">
        <v>3907</v>
      </c>
      <c r="I1828" s="68">
        <v>3907</v>
      </c>
      <c r="J1828" s="69">
        <v>6.1172254927054005E-2</v>
      </c>
      <c r="K1828" s="70">
        <v>239</v>
      </c>
      <c r="L1828" s="71">
        <v>6.1172254927054005E-2</v>
      </c>
      <c r="M1828" s="72">
        <v>239</v>
      </c>
    </row>
    <row r="1829" spans="1:13" ht="15" hidden="1" thickTop="1" thickBot="1" x14ac:dyDescent="0.35">
      <c r="A1829" s="61">
        <v>538</v>
      </c>
      <c r="B1829" s="62" t="s">
        <v>3091</v>
      </c>
      <c r="C1829" s="63">
        <v>4242</v>
      </c>
      <c r="D1829" s="64" t="s">
        <v>857</v>
      </c>
      <c r="E1829" s="51" t="str">
        <f>IF(VLOOKUP(A1829,'חישוב בזב'!$H$2:$K$188,4,FALSE)=FALSE,"No","Yes")</f>
        <v>No</v>
      </c>
      <c r="F1829" s="74" t="s">
        <v>517</v>
      </c>
      <c r="G1829" s="64" t="s">
        <v>3100</v>
      </c>
      <c r="H1829" s="67">
        <v>3907</v>
      </c>
      <c r="I1829" s="68">
        <v>3907</v>
      </c>
      <c r="J1829" s="69">
        <v>4.3511645764013306E-3</v>
      </c>
      <c r="K1829" s="70">
        <v>17</v>
      </c>
      <c r="L1829" s="71">
        <v>4.3511645764013306E-3</v>
      </c>
      <c r="M1829" s="72">
        <v>17</v>
      </c>
    </row>
    <row r="1830" spans="1:13" ht="15" hidden="1" thickTop="1" thickBot="1" x14ac:dyDescent="0.35">
      <c r="A1830" s="61">
        <v>538</v>
      </c>
      <c r="B1830" s="62" t="s">
        <v>3091</v>
      </c>
      <c r="C1830" s="63">
        <v>4242</v>
      </c>
      <c r="D1830" s="64" t="s">
        <v>533</v>
      </c>
      <c r="E1830" s="51" t="str">
        <f>IF(VLOOKUP(A1830,'חישוב בזב'!$H$2:$K$188,4,FALSE)=FALSE,"No","Yes")</f>
        <v>No</v>
      </c>
      <c r="F1830" s="74" t="s">
        <v>3101</v>
      </c>
      <c r="G1830" s="64" t="s">
        <v>3102</v>
      </c>
      <c r="H1830" s="67">
        <v>3907</v>
      </c>
      <c r="I1830" s="68">
        <v>3907</v>
      </c>
      <c r="J1830" s="69">
        <v>4.0952137189659583E-3</v>
      </c>
      <c r="K1830" s="70">
        <v>16</v>
      </c>
      <c r="L1830" s="71">
        <v>4.0952137189659583E-3</v>
      </c>
      <c r="M1830" s="72">
        <v>15.999999999999998</v>
      </c>
    </row>
    <row r="1831" spans="1:13" ht="15" hidden="1" thickTop="1" thickBot="1" x14ac:dyDescent="0.35">
      <c r="A1831" s="61">
        <v>538</v>
      </c>
      <c r="B1831" s="62" t="s">
        <v>3091</v>
      </c>
      <c r="C1831" s="63">
        <v>4242</v>
      </c>
      <c r="D1831" s="64" t="s">
        <v>583</v>
      </c>
      <c r="E1831" s="51" t="str">
        <f>IF(VLOOKUP(A1831,'חישוב בזב'!$H$2:$K$188,4,FALSE)=FALSE,"No","Yes")</f>
        <v>No</v>
      </c>
      <c r="F1831" s="74" t="s">
        <v>1058</v>
      </c>
      <c r="G1831" s="64"/>
      <c r="H1831" s="67">
        <v>3907</v>
      </c>
      <c r="I1831" s="68">
        <v>3907</v>
      </c>
      <c r="J1831" s="69">
        <v>3.3273611466598414E-3</v>
      </c>
      <c r="K1831" s="70">
        <v>13</v>
      </c>
      <c r="L1831" s="71">
        <v>3.3273611466598414E-3</v>
      </c>
      <c r="M1831" s="72">
        <v>13</v>
      </c>
    </row>
    <row r="1832" spans="1:13" ht="15" thickTop="1" thickBot="1" x14ac:dyDescent="0.35">
      <c r="A1832" s="61">
        <v>8800</v>
      </c>
      <c r="B1832" s="62" t="s">
        <v>73</v>
      </c>
      <c r="C1832" s="63">
        <v>25722</v>
      </c>
      <c r="D1832" s="64" t="s">
        <v>518</v>
      </c>
      <c r="E1832" s="51" t="str">
        <f>IF(VLOOKUP(A1832,'חישוב בזב'!$H$2:$K$188,4,FALSE)=FALSE,"No","Yes")</f>
        <v>Yes</v>
      </c>
      <c r="F1832" s="74" t="s">
        <v>1118</v>
      </c>
      <c r="G1832" s="64"/>
      <c r="H1832" s="67">
        <v>19838</v>
      </c>
      <c r="I1832" s="68">
        <v>19838</v>
      </c>
      <c r="J1832" s="69">
        <v>0.12904526665994556</v>
      </c>
      <c r="K1832" s="70">
        <v>2560</v>
      </c>
      <c r="L1832" s="71">
        <v>0.12904526665994556</v>
      </c>
      <c r="M1832" s="72">
        <v>2560</v>
      </c>
    </row>
    <row r="1833" spans="1:13" ht="15" thickTop="1" thickBot="1" x14ac:dyDescent="0.35">
      <c r="A1833" s="61">
        <v>8800</v>
      </c>
      <c r="B1833" s="62" t="s">
        <v>73</v>
      </c>
      <c r="C1833" s="63">
        <v>25722</v>
      </c>
      <c r="D1833" s="64" t="s">
        <v>522</v>
      </c>
      <c r="E1833" s="51" t="str">
        <f>IF(VLOOKUP(A1833,'חישוב בזב'!$H$2:$K$188,4,FALSE)=FALSE,"No","Yes")</f>
        <v>Yes</v>
      </c>
      <c r="F1833" s="74" t="s">
        <v>3103</v>
      </c>
      <c r="G1833" s="64"/>
      <c r="H1833" s="67">
        <v>19838</v>
      </c>
      <c r="I1833" s="68">
        <v>19838</v>
      </c>
      <c r="J1833" s="69">
        <v>9.8901098901098897E-2</v>
      </c>
      <c r="K1833" s="70">
        <v>1962</v>
      </c>
      <c r="L1833" s="71">
        <v>9.8901098901098897E-2</v>
      </c>
      <c r="M1833" s="72">
        <v>1962</v>
      </c>
    </row>
    <row r="1834" spans="1:13" ht="15" thickTop="1" thickBot="1" x14ac:dyDescent="0.35">
      <c r="A1834" s="61">
        <v>8800</v>
      </c>
      <c r="B1834" s="62" t="s">
        <v>73</v>
      </c>
      <c r="C1834" s="63">
        <v>25722</v>
      </c>
      <c r="D1834" s="64" t="s">
        <v>506</v>
      </c>
      <c r="E1834" s="51" t="str">
        <f>IF(VLOOKUP(A1834,'חישוב בזב'!$H$2:$K$188,4,FALSE)=FALSE,"No","Yes")</f>
        <v>Yes</v>
      </c>
      <c r="F1834" s="74" t="s">
        <v>1868</v>
      </c>
      <c r="G1834" s="64"/>
      <c r="H1834" s="67">
        <v>19838</v>
      </c>
      <c r="I1834" s="68">
        <v>19838</v>
      </c>
      <c r="J1834" s="69">
        <v>9.6582316765803006E-2</v>
      </c>
      <c r="K1834" s="70">
        <v>1916</v>
      </c>
      <c r="L1834" s="71">
        <v>9.6582316765803006E-2</v>
      </c>
      <c r="M1834" s="72">
        <v>1916</v>
      </c>
    </row>
    <row r="1835" spans="1:13" ht="15" thickTop="1" thickBot="1" x14ac:dyDescent="0.35">
      <c r="A1835" s="61">
        <v>8800</v>
      </c>
      <c r="B1835" s="62" t="s">
        <v>73</v>
      </c>
      <c r="C1835" s="63">
        <v>25722</v>
      </c>
      <c r="D1835" s="64" t="s">
        <v>525</v>
      </c>
      <c r="E1835" s="51" t="str">
        <f>IF(VLOOKUP(A1835,'חישוב בזב'!$H$2:$K$188,4,FALSE)=FALSE,"No","Yes")</f>
        <v>Yes</v>
      </c>
      <c r="F1835" s="74" t="s">
        <v>3104</v>
      </c>
      <c r="G1835" s="64"/>
      <c r="H1835" s="67">
        <v>19838</v>
      </c>
      <c r="I1835" s="68">
        <v>19838</v>
      </c>
      <c r="J1835" s="69">
        <v>8.4030648250831744E-2</v>
      </c>
      <c r="K1835" s="70">
        <v>1667</v>
      </c>
      <c r="L1835" s="71">
        <v>8.4030648250831744E-2</v>
      </c>
      <c r="M1835" s="72">
        <v>1667.0000000000002</v>
      </c>
    </row>
    <row r="1836" spans="1:13" ht="15" thickTop="1" thickBot="1" x14ac:dyDescent="0.35">
      <c r="A1836" s="61">
        <v>8800</v>
      </c>
      <c r="B1836" s="62" t="s">
        <v>73</v>
      </c>
      <c r="C1836" s="63">
        <v>25722</v>
      </c>
      <c r="D1836" s="64" t="s">
        <v>989</v>
      </c>
      <c r="E1836" s="51" t="str">
        <f>IF(VLOOKUP(A1836,'חישוב בזב'!$H$2:$K$188,4,FALSE)=FALSE,"No","Yes")</f>
        <v>Yes</v>
      </c>
      <c r="F1836" s="74" t="s">
        <v>3105</v>
      </c>
      <c r="G1836" s="64"/>
      <c r="H1836" s="67">
        <v>19838</v>
      </c>
      <c r="I1836" s="68">
        <v>19838</v>
      </c>
      <c r="J1836" s="69">
        <v>8.3728198407097484E-2</v>
      </c>
      <c r="K1836" s="70">
        <v>1661</v>
      </c>
      <c r="L1836" s="71">
        <v>8.3728198407097484E-2</v>
      </c>
      <c r="M1836" s="72">
        <v>1661</v>
      </c>
    </row>
    <row r="1837" spans="1:13" ht="15" thickTop="1" thickBot="1" x14ac:dyDescent="0.35">
      <c r="A1837" s="61">
        <v>8800</v>
      </c>
      <c r="B1837" s="62" t="s">
        <v>73</v>
      </c>
      <c r="C1837" s="63">
        <v>25722</v>
      </c>
      <c r="D1837" s="64" t="s">
        <v>598</v>
      </c>
      <c r="E1837" s="51" t="str">
        <f>IF(VLOOKUP(A1837,'חישוב בזב'!$H$2:$K$188,4,FALSE)=FALSE,"No","Yes")</f>
        <v>Yes</v>
      </c>
      <c r="F1837" s="74" t="s">
        <v>3106</v>
      </c>
      <c r="G1837" s="64"/>
      <c r="H1837" s="67">
        <v>19838</v>
      </c>
      <c r="I1837" s="68">
        <v>19838</v>
      </c>
      <c r="J1837" s="69">
        <v>8.1409416271801593E-2</v>
      </c>
      <c r="K1837" s="70">
        <v>1615</v>
      </c>
      <c r="L1837" s="71">
        <v>8.1409416271801593E-2</v>
      </c>
      <c r="M1837" s="72">
        <v>1615</v>
      </c>
    </row>
    <row r="1838" spans="1:13" ht="15" thickTop="1" thickBot="1" x14ac:dyDescent="0.35">
      <c r="A1838" s="61">
        <v>8800</v>
      </c>
      <c r="B1838" s="62" t="s">
        <v>73</v>
      </c>
      <c r="C1838" s="63">
        <v>25722</v>
      </c>
      <c r="D1838" s="64" t="s">
        <v>3078</v>
      </c>
      <c r="E1838" s="51" t="str">
        <f>IF(VLOOKUP(A1838,'חישוב בזב'!$H$2:$K$188,4,FALSE)=FALSE,"No","Yes")</f>
        <v>Yes</v>
      </c>
      <c r="F1838" s="74" t="s">
        <v>846</v>
      </c>
      <c r="G1838" s="64"/>
      <c r="H1838" s="67">
        <v>19838</v>
      </c>
      <c r="I1838" s="68">
        <v>19838</v>
      </c>
      <c r="J1838" s="69">
        <v>7.7830426454279664E-2</v>
      </c>
      <c r="K1838" s="70">
        <v>1544</v>
      </c>
      <c r="L1838" s="71">
        <v>7.7830426454279664E-2</v>
      </c>
      <c r="M1838" s="72">
        <v>1544</v>
      </c>
    </row>
    <row r="1839" spans="1:13" ht="15" thickTop="1" thickBot="1" x14ac:dyDescent="0.35">
      <c r="A1839" s="61">
        <v>8800</v>
      </c>
      <c r="B1839" s="62" t="s">
        <v>73</v>
      </c>
      <c r="C1839" s="63">
        <v>25722</v>
      </c>
      <c r="D1839" s="64" t="s">
        <v>679</v>
      </c>
      <c r="E1839" s="51" t="str">
        <f>IF(VLOOKUP(A1839,'חישוב בזב'!$H$2:$K$188,4,FALSE)=FALSE,"No","Yes")</f>
        <v>Yes</v>
      </c>
      <c r="F1839" s="74" t="s">
        <v>3107</v>
      </c>
      <c r="G1839" s="64"/>
      <c r="H1839" s="67">
        <v>19838</v>
      </c>
      <c r="I1839" s="68">
        <v>19838</v>
      </c>
      <c r="J1839" s="69">
        <v>7.621736062103035E-2</v>
      </c>
      <c r="K1839" s="70">
        <v>1512</v>
      </c>
      <c r="L1839" s="71">
        <v>7.621736062103035E-2</v>
      </c>
      <c r="M1839" s="72">
        <v>1512</v>
      </c>
    </row>
    <row r="1840" spans="1:13" ht="15" thickTop="1" thickBot="1" x14ac:dyDescent="0.35">
      <c r="A1840" s="61">
        <v>8800</v>
      </c>
      <c r="B1840" s="62" t="s">
        <v>73</v>
      </c>
      <c r="C1840" s="63">
        <v>25722</v>
      </c>
      <c r="D1840" s="64" t="s">
        <v>495</v>
      </c>
      <c r="E1840" s="51" t="str">
        <f>IF(VLOOKUP(A1840,'חישוב בזב'!$H$2:$K$188,4,FALSE)=FALSE,"No","Yes")</f>
        <v>Yes</v>
      </c>
      <c r="F1840" s="74" t="s">
        <v>3108</v>
      </c>
      <c r="G1840" s="64"/>
      <c r="H1840" s="67">
        <v>19838</v>
      </c>
      <c r="I1840" s="68">
        <v>19838</v>
      </c>
      <c r="J1840" s="69">
        <v>7.450347817320295E-2</v>
      </c>
      <c r="K1840" s="70">
        <v>1478</v>
      </c>
      <c r="L1840" s="71">
        <v>7.450347817320295E-2</v>
      </c>
      <c r="M1840" s="72">
        <v>1478.0000000000002</v>
      </c>
    </row>
    <row r="1841" spans="1:13" ht="15" thickTop="1" thickBot="1" x14ac:dyDescent="0.35">
      <c r="A1841" s="61">
        <v>8800</v>
      </c>
      <c r="B1841" s="62" t="s">
        <v>73</v>
      </c>
      <c r="C1841" s="63">
        <v>25722</v>
      </c>
      <c r="D1841" s="64" t="s">
        <v>1030</v>
      </c>
      <c r="E1841" s="51" t="str">
        <f>IF(VLOOKUP(A1841,'חישוב בזב'!$H$2:$K$188,4,FALSE)=FALSE,"No","Yes")</f>
        <v>Yes</v>
      </c>
      <c r="F1841" s="74" t="s">
        <v>3109</v>
      </c>
      <c r="G1841" s="64"/>
      <c r="H1841" s="67">
        <v>19838</v>
      </c>
      <c r="I1841" s="68">
        <v>19838</v>
      </c>
      <c r="J1841" s="69">
        <v>4.9198507914104246E-2</v>
      </c>
      <c r="K1841" s="70">
        <v>976</v>
      </c>
      <c r="L1841" s="71">
        <v>4.9198507914104246E-2</v>
      </c>
      <c r="M1841" s="72">
        <v>976</v>
      </c>
    </row>
    <row r="1842" spans="1:13" ht="15" thickTop="1" thickBot="1" x14ac:dyDescent="0.35">
      <c r="A1842" s="61">
        <v>8800</v>
      </c>
      <c r="B1842" s="62" t="s">
        <v>73</v>
      </c>
      <c r="C1842" s="63">
        <v>25722</v>
      </c>
      <c r="D1842" s="64" t="s">
        <v>1606</v>
      </c>
      <c r="E1842" s="51" t="str">
        <f>IF(VLOOKUP(A1842,'חישוב בזב'!$H$2:$K$188,4,FALSE)=FALSE,"No","Yes")</f>
        <v>Yes</v>
      </c>
      <c r="F1842" s="74" t="s">
        <v>3110</v>
      </c>
      <c r="G1842" s="64"/>
      <c r="H1842" s="67">
        <v>19838</v>
      </c>
      <c r="I1842" s="68">
        <v>19838</v>
      </c>
      <c r="J1842" s="69">
        <v>4.4409718721645328E-2</v>
      </c>
      <c r="K1842" s="70">
        <v>881</v>
      </c>
      <c r="L1842" s="71">
        <v>4.4409718721645328E-2</v>
      </c>
      <c r="M1842" s="72">
        <v>881</v>
      </c>
    </row>
    <row r="1843" spans="1:13" ht="15" thickTop="1" thickBot="1" x14ac:dyDescent="0.35">
      <c r="A1843" s="61">
        <v>8800</v>
      </c>
      <c r="B1843" s="62" t="s">
        <v>73</v>
      </c>
      <c r="C1843" s="63">
        <v>25722</v>
      </c>
      <c r="D1843" s="64" t="s">
        <v>920</v>
      </c>
      <c r="E1843" s="51" t="str">
        <f>IF(VLOOKUP(A1843,'חישוב בזב'!$H$2:$K$188,4,FALSE)=FALSE,"No","Yes")</f>
        <v>Yes</v>
      </c>
      <c r="F1843" s="74" t="s">
        <v>882</v>
      </c>
      <c r="G1843" s="64"/>
      <c r="H1843" s="67">
        <v>19838</v>
      </c>
      <c r="I1843" s="68">
        <v>19838</v>
      </c>
      <c r="J1843" s="69">
        <v>4.0427462445811073E-2</v>
      </c>
      <c r="K1843" s="70">
        <v>802</v>
      </c>
      <c r="L1843" s="71">
        <v>4.0427462445811073E-2</v>
      </c>
      <c r="M1843" s="72">
        <v>802.00000000000011</v>
      </c>
    </row>
    <row r="1844" spans="1:13" ht="15" thickTop="1" thickBot="1" x14ac:dyDescent="0.35">
      <c r="A1844" s="61">
        <v>8800</v>
      </c>
      <c r="B1844" s="62" t="s">
        <v>73</v>
      </c>
      <c r="C1844" s="63">
        <v>25722</v>
      </c>
      <c r="D1844" s="64" t="s">
        <v>823</v>
      </c>
      <c r="E1844" s="51" t="str">
        <f>IF(VLOOKUP(A1844,'חישוב בזב'!$H$2:$K$188,4,FALSE)=FALSE,"No","Yes")</f>
        <v>Yes</v>
      </c>
      <c r="F1844" s="74" t="s">
        <v>3111</v>
      </c>
      <c r="G1844" s="64"/>
      <c r="H1844" s="67">
        <v>19838</v>
      </c>
      <c r="I1844" s="68">
        <v>19838</v>
      </c>
      <c r="J1844" s="69">
        <v>2.8833551769331587E-2</v>
      </c>
      <c r="K1844" s="70">
        <v>572</v>
      </c>
      <c r="L1844" s="71">
        <v>2.8833551769331587E-2</v>
      </c>
      <c r="M1844" s="72">
        <v>572</v>
      </c>
    </row>
    <row r="1845" spans="1:13" ht="15" thickTop="1" thickBot="1" x14ac:dyDescent="0.35">
      <c r="A1845" s="61">
        <v>8800</v>
      </c>
      <c r="B1845" s="62" t="s">
        <v>73</v>
      </c>
      <c r="C1845" s="63">
        <v>25722</v>
      </c>
      <c r="D1845" s="64" t="s">
        <v>755</v>
      </c>
      <c r="E1845" s="51" t="str">
        <f>IF(VLOOKUP(A1845,'חישוב בזב'!$H$2:$K$188,4,FALSE)=FALSE,"No","Yes")</f>
        <v>Yes</v>
      </c>
      <c r="F1845" s="74" t="s">
        <v>3112</v>
      </c>
      <c r="G1845" s="64"/>
      <c r="H1845" s="67">
        <v>19838</v>
      </c>
      <c r="I1845" s="68">
        <v>19838</v>
      </c>
      <c r="J1845" s="69">
        <v>2.1020264139530193E-2</v>
      </c>
      <c r="K1845" s="70">
        <v>417</v>
      </c>
      <c r="L1845" s="71">
        <v>2.1020264139530193E-2</v>
      </c>
      <c r="M1845" s="72">
        <v>417</v>
      </c>
    </row>
    <row r="1846" spans="1:13" ht="15" thickTop="1" thickBot="1" x14ac:dyDescent="0.35">
      <c r="A1846" s="61">
        <v>8800</v>
      </c>
      <c r="B1846" s="62" t="s">
        <v>73</v>
      </c>
      <c r="C1846" s="63">
        <v>25722</v>
      </c>
      <c r="D1846" s="64" t="s">
        <v>579</v>
      </c>
      <c r="E1846" s="51" t="str">
        <f>IF(VLOOKUP(A1846,'חישוב בזב'!$H$2:$K$188,4,FALSE)=FALSE,"No","Yes")</f>
        <v>Yes</v>
      </c>
      <c r="F1846" s="74" t="s">
        <v>3113</v>
      </c>
      <c r="G1846" s="64"/>
      <c r="H1846" s="67">
        <v>19838</v>
      </c>
      <c r="I1846" s="68">
        <v>19838</v>
      </c>
      <c r="J1846" s="69">
        <v>1.3862284504486339E-2</v>
      </c>
      <c r="K1846" s="70">
        <v>275</v>
      </c>
      <c r="L1846" s="71">
        <v>1.3862284504486339E-2</v>
      </c>
      <c r="M1846" s="72">
        <v>275</v>
      </c>
    </row>
    <row r="1847" spans="1:13" ht="15" thickTop="1" thickBot="1" x14ac:dyDescent="0.35">
      <c r="A1847" s="61">
        <v>8800</v>
      </c>
      <c r="B1847" s="62" t="s">
        <v>73</v>
      </c>
      <c r="C1847" s="63">
        <v>25722</v>
      </c>
      <c r="D1847" s="64" t="s">
        <v>562</v>
      </c>
      <c r="E1847" s="51" t="str">
        <f>IF(VLOOKUP(A1847,'חישוב בזב'!$H$2:$K$188,4,FALSE)=FALSE,"No","Yes")</f>
        <v>Yes</v>
      </c>
      <c r="F1847" s="74" t="s">
        <v>3114</v>
      </c>
      <c r="G1847" s="64" t="s">
        <v>3115</v>
      </c>
      <c r="H1847" s="67">
        <v>19838</v>
      </c>
      <c r="I1847" s="68">
        <v>19838</v>
      </c>
      <c r="J1847" s="69">
        <v>0</v>
      </c>
      <c r="K1847" s="70">
        <v>0</v>
      </c>
      <c r="L1847" s="71">
        <v>0</v>
      </c>
      <c r="M1847" s="72">
        <v>0</v>
      </c>
    </row>
    <row r="1848" spans="1:13" ht="15" thickTop="1" thickBot="1" x14ac:dyDescent="0.35">
      <c r="A1848" s="61">
        <v>8800</v>
      </c>
      <c r="B1848" s="62" t="s">
        <v>73</v>
      </c>
      <c r="C1848" s="63">
        <v>25722</v>
      </c>
      <c r="D1848" s="64" t="s">
        <v>746</v>
      </c>
      <c r="E1848" s="51" t="str">
        <f>IF(VLOOKUP(A1848,'חישוב בזב'!$H$2:$K$188,4,FALSE)=FALSE,"No","Yes")</f>
        <v>Yes</v>
      </c>
      <c r="F1848" s="74" t="s">
        <v>3116</v>
      </c>
      <c r="G1848" s="64" t="s">
        <v>3117</v>
      </c>
      <c r="H1848" s="67">
        <v>19838</v>
      </c>
      <c r="I1848" s="68">
        <v>19838</v>
      </c>
      <c r="J1848" s="69">
        <v>0</v>
      </c>
      <c r="K1848" s="70"/>
      <c r="L1848" s="71">
        <v>0</v>
      </c>
      <c r="M1848" s="72">
        <v>0</v>
      </c>
    </row>
    <row r="1849" spans="1:13" ht="15" thickTop="1" thickBot="1" x14ac:dyDescent="0.35">
      <c r="A1849" s="61">
        <v>8800</v>
      </c>
      <c r="B1849" s="62" t="s">
        <v>73</v>
      </c>
      <c r="C1849" s="63">
        <v>25722</v>
      </c>
      <c r="D1849" s="64" t="s">
        <v>583</v>
      </c>
      <c r="E1849" s="51" t="str">
        <f>IF(VLOOKUP(A1849,'חישוב בזב'!$H$2:$K$188,4,FALSE)=FALSE,"No","Yes")</f>
        <v>Yes</v>
      </c>
      <c r="F1849" s="74" t="s">
        <v>2242</v>
      </c>
      <c r="G1849" s="64" t="s">
        <v>3118</v>
      </c>
      <c r="H1849" s="67">
        <v>19838</v>
      </c>
      <c r="I1849" s="68">
        <v>19838</v>
      </c>
      <c r="J1849" s="69">
        <v>0</v>
      </c>
      <c r="K1849" s="70"/>
      <c r="L1849" s="71">
        <v>0</v>
      </c>
      <c r="M1849" s="72">
        <v>0</v>
      </c>
    </row>
    <row r="1850" spans="1:13" ht="15" thickTop="1" thickBot="1" x14ac:dyDescent="0.35">
      <c r="A1850" s="61">
        <v>5000</v>
      </c>
      <c r="B1850" s="62" t="s">
        <v>171</v>
      </c>
      <c r="C1850" s="63">
        <v>411141</v>
      </c>
      <c r="D1850" s="64" t="s">
        <v>1095</v>
      </c>
      <c r="E1850" s="51" t="str">
        <f>IF(VLOOKUP(A1850,'חישוב בזב'!$H$2:$K$188,4,FALSE)=FALSE,"No","Yes")</f>
        <v>Yes</v>
      </c>
      <c r="F1850" s="74" t="s">
        <v>3119</v>
      </c>
      <c r="G1850" s="64" t="s">
        <v>3120</v>
      </c>
      <c r="H1850" s="67">
        <v>136996</v>
      </c>
      <c r="I1850" s="68">
        <v>136996</v>
      </c>
      <c r="J1850" s="69">
        <v>0.16280767321673625</v>
      </c>
      <c r="K1850" s="70">
        <v>22304</v>
      </c>
      <c r="L1850" s="71">
        <v>0.16280767321673625</v>
      </c>
      <c r="M1850" s="72">
        <v>22304</v>
      </c>
    </row>
    <row r="1851" spans="1:13" ht="15" thickTop="1" thickBot="1" x14ac:dyDescent="0.35">
      <c r="A1851" s="61">
        <v>5000</v>
      </c>
      <c r="B1851" s="62" t="s">
        <v>171</v>
      </c>
      <c r="C1851" s="63">
        <v>411141</v>
      </c>
      <c r="D1851" s="64" t="s">
        <v>2072</v>
      </c>
      <c r="E1851" s="51" t="str">
        <f>IF(VLOOKUP(A1851,'חישוב בזב'!$H$2:$K$188,4,FALSE)=FALSE,"No","Yes")</f>
        <v>Yes</v>
      </c>
      <c r="F1851" s="74" t="s">
        <v>3121</v>
      </c>
      <c r="G1851" s="64" t="s">
        <v>3122</v>
      </c>
      <c r="H1851" s="67">
        <v>136996</v>
      </c>
      <c r="I1851" s="68">
        <v>136996</v>
      </c>
      <c r="J1851" s="69">
        <v>0.1370915939151508</v>
      </c>
      <c r="K1851" s="70">
        <v>18781</v>
      </c>
      <c r="L1851" s="71">
        <v>0.1370915939151508</v>
      </c>
      <c r="M1851" s="72">
        <v>18781</v>
      </c>
    </row>
    <row r="1852" spans="1:13" ht="15" thickTop="1" thickBot="1" x14ac:dyDescent="0.35">
      <c r="A1852" s="61">
        <v>5000</v>
      </c>
      <c r="B1852" s="62" t="s">
        <v>171</v>
      </c>
      <c r="C1852" s="63">
        <v>411141</v>
      </c>
      <c r="D1852" s="64" t="s">
        <v>746</v>
      </c>
      <c r="E1852" s="51" t="str">
        <f>IF(VLOOKUP(A1852,'חישוב בזב'!$H$2:$K$188,4,FALSE)=FALSE,"No","Yes")</f>
        <v>Yes</v>
      </c>
      <c r="F1852" s="74" t="s">
        <v>3123</v>
      </c>
      <c r="G1852" s="64"/>
      <c r="H1852" s="67">
        <v>136996</v>
      </c>
      <c r="I1852" s="68">
        <v>136996</v>
      </c>
      <c r="J1852" s="69">
        <v>0.11625156938888727</v>
      </c>
      <c r="K1852" s="70">
        <v>15926</v>
      </c>
      <c r="L1852" s="71">
        <v>0.11625156938888727</v>
      </c>
      <c r="M1852" s="72">
        <v>15926</v>
      </c>
    </row>
    <row r="1853" spans="1:13" ht="15" thickTop="1" thickBot="1" x14ac:dyDescent="0.35">
      <c r="A1853" s="61">
        <v>5000</v>
      </c>
      <c r="B1853" s="62" t="s">
        <v>171</v>
      </c>
      <c r="C1853" s="63">
        <v>411141</v>
      </c>
      <c r="D1853" s="64" t="s">
        <v>3124</v>
      </c>
      <c r="E1853" s="51" t="str">
        <f>IF(VLOOKUP(A1853,'חישוב בזב'!$H$2:$K$188,4,FALSE)=FALSE,"No","Yes")</f>
        <v>Yes</v>
      </c>
      <c r="F1853" s="74" t="s">
        <v>3125</v>
      </c>
      <c r="G1853" s="64"/>
      <c r="H1853" s="67">
        <v>136996</v>
      </c>
      <c r="I1853" s="68">
        <v>136996</v>
      </c>
      <c r="J1853" s="69">
        <v>9.4265526000759145E-2</v>
      </c>
      <c r="K1853" s="70">
        <v>12914</v>
      </c>
      <c r="L1853" s="71">
        <v>9.4265526000759145E-2</v>
      </c>
      <c r="M1853" s="72">
        <v>12914</v>
      </c>
    </row>
    <row r="1854" spans="1:13" ht="15" thickTop="1" thickBot="1" x14ac:dyDescent="0.35">
      <c r="A1854" s="61">
        <v>5000</v>
      </c>
      <c r="B1854" s="62" t="s">
        <v>171</v>
      </c>
      <c r="C1854" s="63">
        <v>411141</v>
      </c>
      <c r="D1854" s="64" t="s">
        <v>1024</v>
      </c>
      <c r="E1854" s="51" t="str">
        <f>IF(VLOOKUP(A1854,'חישוב בזב'!$H$2:$K$188,4,FALSE)=FALSE,"No","Yes")</f>
        <v>Yes</v>
      </c>
      <c r="F1854" s="74" t="s">
        <v>3126</v>
      </c>
      <c r="G1854" s="64" t="s">
        <v>3127</v>
      </c>
      <c r="H1854" s="67">
        <v>136996</v>
      </c>
      <c r="I1854" s="68">
        <v>136996</v>
      </c>
      <c r="J1854" s="69">
        <v>6.1432450582498757E-2</v>
      </c>
      <c r="K1854" s="70">
        <v>8416</v>
      </c>
      <c r="L1854" s="71">
        <v>6.1432450582498757E-2</v>
      </c>
      <c r="M1854" s="72">
        <v>8416</v>
      </c>
    </row>
    <row r="1855" spans="1:13" ht="15" thickTop="1" thickBot="1" x14ac:dyDescent="0.35">
      <c r="A1855" s="61">
        <v>5000</v>
      </c>
      <c r="B1855" s="62" t="s">
        <v>171</v>
      </c>
      <c r="C1855" s="63">
        <v>411141</v>
      </c>
      <c r="D1855" s="64" t="s">
        <v>585</v>
      </c>
      <c r="E1855" s="51" t="str">
        <f>IF(VLOOKUP(A1855,'חישוב בזב'!$H$2:$K$188,4,FALSE)=FALSE,"No","Yes")</f>
        <v>Yes</v>
      </c>
      <c r="F1855" s="74" t="s">
        <v>3128</v>
      </c>
      <c r="G1855" s="64"/>
      <c r="H1855" s="67">
        <v>136996</v>
      </c>
      <c r="I1855" s="68">
        <v>136996</v>
      </c>
      <c r="J1855" s="69">
        <v>6.0556512598907999E-2</v>
      </c>
      <c r="K1855" s="70">
        <v>8296</v>
      </c>
      <c r="L1855" s="71">
        <v>6.0556512598907999E-2</v>
      </c>
      <c r="M1855" s="72">
        <v>8296</v>
      </c>
    </row>
    <row r="1856" spans="1:13" ht="15" thickTop="1" thickBot="1" x14ac:dyDescent="0.35">
      <c r="A1856" s="61">
        <v>5000</v>
      </c>
      <c r="B1856" s="62" t="s">
        <v>171</v>
      </c>
      <c r="C1856" s="63">
        <v>411141</v>
      </c>
      <c r="D1856" s="64" t="s">
        <v>572</v>
      </c>
      <c r="E1856" s="51" t="str">
        <f>IF(VLOOKUP(A1856,'חישוב בזב'!$H$2:$K$188,4,FALSE)=FALSE,"No","Yes")</f>
        <v>Yes</v>
      </c>
      <c r="F1856" s="74" t="s">
        <v>3129</v>
      </c>
      <c r="G1856" s="64"/>
      <c r="H1856" s="67">
        <v>136996</v>
      </c>
      <c r="I1856" s="68">
        <v>136996</v>
      </c>
      <c r="J1856" s="69">
        <v>4.003036585009781E-2</v>
      </c>
      <c r="K1856" s="70">
        <v>5484</v>
      </c>
      <c r="L1856" s="71">
        <v>4.003036585009781E-2</v>
      </c>
      <c r="M1856" s="72">
        <v>5484</v>
      </c>
    </row>
    <row r="1857" spans="1:13" ht="15" thickTop="1" thickBot="1" x14ac:dyDescent="0.35">
      <c r="A1857" s="61">
        <v>5000</v>
      </c>
      <c r="B1857" s="62" t="s">
        <v>171</v>
      </c>
      <c r="C1857" s="63">
        <v>411141</v>
      </c>
      <c r="D1857" s="64" t="s">
        <v>730</v>
      </c>
      <c r="E1857" s="51" t="str">
        <f>IF(VLOOKUP(A1857,'חישוב בזב'!$H$2:$K$188,4,FALSE)=FALSE,"No","Yes")</f>
        <v>Yes</v>
      </c>
      <c r="F1857" s="74" t="s">
        <v>3130</v>
      </c>
      <c r="G1857" s="64"/>
      <c r="H1857" s="67">
        <v>136996</v>
      </c>
      <c r="I1857" s="68">
        <v>136996</v>
      </c>
      <c r="J1857" s="69">
        <v>3.9059534584951386E-2</v>
      </c>
      <c r="K1857" s="70">
        <v>5351</v>
      </c>
      <c r="L1857" s="71">
        <v>3.9059534584951386E-2</v>
      </c>
      <c r="M1857" s="72">
        <v>5351</v>
      </c>
    </row>
    <row r="1858" spans="1:13" ht="15" thickTop="1" thickBot="1" x14ac:dyDescent="0.35">
      <c r="A1858" s="61">
        <v>5000</v>
      </c>
      <c r="B1858" s="62" t="s">
        <v>171</v>
      </c>
      <c r="C1858" s="63">
        <v>411141</v>
      </c>
      <c r="D1858" s="64" t="s">
        <v>567</v>
      </c>
      <c r="E1858" s="51" t="str">
        <f>IF(VLOOKUP(A1858,'חישוב בזב'!$H$2:$K$188,4,FALSE)=FALSE,"No","Yes")</f>
        <v>Yes</v>
      </c>
      <c r="F1858" s="74" t="s">
        <v>3131</v>
      </c>
      <c r="G1858" s="64"/>
      <c r="H1858" s="67">
        <v>136996</v>
      </c>
      <c r="I1858" s="68">
        <v>136996</v>
      </c>
      <c r="J1858" s="69">
        <v>3.5636076965750822E-2</v>
      </c>
      <c r="K1858" s="70">
        <v>4882</v>
      </c>
      <c r="L1858" s="71">
        <v>3.5636076965750822E-2</v>
      </c>
      <c r="M1858" s="72">
        <v>4882</v>
      </c>
    </row>
    <row r="1859" spans="1:13" ht="15" thickTop="1" thickBot="1" x14ac:dyDescent="0.35">
      <c r="A1859" s="61">
        <v>5000</v>
      </c>
      <c r="B1859" s="62" t="s">
        <v>171</v>
      </c>
      <c r="C1859" s="63">
        <v>411141</v>
      </c>
      <c r="D1859" s="64" t="s">
        <v>1646</v>
      </c>
      <c r="E1859" s="51" t="str">
        <f>IF(VLOOKUP(A1859,'חישוב בזב'!$H$2:$K$188,4,FALSE)=FALSE,"No","Yes")</f>
        <v>Yes</v>
      </c>
      <c r="F1859" s="74" t="s">
        <v>3132</v>
      </c>
      <c r="G1859" s="64"/>
      <c r="H1859" s="67">
        <v>136996</v>
      </c>
      <c r="I1859" s="68">
        <v>136996</v>
      </c>
      <c r="J1859" s="69">
        <v>3.4044789628894276E-2</v>
      </c>
      <c r="K1859" s="70">
        <v>4664</v>
      </c>
      <c r="L1859" s="71">
        <v>3.4044789628894276E-2</v>
      </c>
      <c r="M1859" s="72">
        <v>4664</v>
      </c>
    </row>
    <row r="1860" spans="1:13" ht="15" thickTop="1" thickBot="1" x14ac:dyDescent="0.35">
      <c r="A1860" s="61">
        <v>5000</v>
      </c>
      <c r="B1860" s="62" t="s">
        <v>171</v>
      </c>
      <c r="C1860" s="63">
        <v>411141</v>
      </c>
      <c r="D1860" s="64" t="s">
        <v>1488</v>
      </c>
      <c r="E1860" s="51" t="str">
        <f>IF(VLOOKUP(A1860,'חישוב בזב'!$H$2:$K$188,4,FALSE)=FALSE,"No","Yes")</f>
        <v>Yes</v>
      </c>
      <c r="F1860" s="74" t="s">
        <v>3133</v>
      </c>
      <c r="G1860" s="64"/>
      <c r="H1860" s="67">
        <v>136996</v>
      </c>
      <c r="I1860" s="68">
        <v>136996</v>
      </c>
      <c r="J1860" s="69">
        <v>3.2635989371952466E-2</v>
      </c>
      <c r="K1860" s="70">
        <v>4471</v>
      </c>
      <c r="L1860" s="71">
        <v>3.2635989371952466E-2</v>
      </c>
      <c r="M1860" s="72">
        <v>4471</v>
      </c>
    </row>
    <row r="1861" spans="1:13" ht="15" thickTop="1" thickBot="1" x14ac:dyDescent="0.35">
      <c r="A1861" s="61">
        <v>5000</v>
      </c>
      <c r="B1861" s="62" t="s">
        <v>171</v>
      </c>
      <c r="C1861" s="63">
        <v>411141</v>
      </c>
      <c r="D1861" s="64" t="s">
        <v>579</v>
      </c>
      <c r="E1861" s="51" t="str">
        <f>IF(VLOOKUP(A1861,'חישוב בזב'!$H$2:$K$188,4,FALSE)=FALSE,"No","Yes")</f>
        <v>Yes</v>
      </c>
      <c r="F1861" s="74" t="s">
        <v>3134</v>
      </c>
      <c r="G1861" s="64"/>
      <c r="H1861" s="67">
        <v>136996</v>
      </c>
      <c r="I1861" s="68">
        <v>136996</v>
      </c>
      <c r="J1861" s="69">
        <v>2.8606674647434962E-2</v>
      </c>
      <c r="K1861" s="70">
        <v>3919</v>
      </c>
      <c r="L1861" s="71">
        <v>2.8606674647434962E-2</v>
      </c>
      <c r="M1861" s="72">
        <v>3919</v>
      </c>
    </row>
    <row r="1862" spans="1:13" ht="15" thickTop="1" thickBot="1" x14ac:dyDescent="0.35">
      <c r="A1862" s="61">
        <v>5000</v>
      </c>
      <c r="B1862" s="62" t="s">
        <v>171</v>
      </c>
      <c r="C1862" s="63">
        <v>411141</v>
      </c>
      <c r="D1862" s="64" t="s">
        <v>544</v>
      </c>
      <c r="E1862" s="51" t="str">
        <f>IF(VLOOKUP(A1862,'חישוב בזב'!$H$2:$K$188,4,FALSE)=FALSE,"No","Yes")</f>
        <v>Yes</v>
      </c>
      <c r="F1862" s="74" t="s">
        <v>3135</v>
      </c>
      <c r="G1862" s="64"/>
      <c r="H1862" s="67">
        <v>136996</v>
      </c>
      <c r="I1862" s="68">
        <v>136996</v>
      </c>
      <c r="J1862" s="69">
        <v>2.6285438990919441E-2</v>
      </c>
      <c r="K1862" s="70">
        <v>3601</v>
      </c>
      <c r="L1862" s="71">
        <v>2.6285438990919441E-2</v>
      </c>
      <c r="M1862" s="72">
        <v>3601</v>
      </c>
    </row>
    <row r="1863" spans="1:13" ht="15" thickTop="1" thickBot="1" x14ac:dyDescent="0.35">
      <c r="A1863" s="61">
        <v>5000</v>
      </c>
      <c r="B1863" s="62" t="s">
        <v>171</v>
      </c>
      <c r="C1863" s="63">
        <v>411141</v>
      </c>
      <c r="D1863" s="64" t="s">
        <v>525</v>
      </c>
      <c r="E1863" s="51" t="str">
        <f>IF(VLOOKUP(A1863,'חישוב בזב'!$H$2:$K$188,4,FALSE)=FALSE,"No","Yes")</f>
        <v>Yes</v>
      </c>
      <c r="F1863" s="74" t="s">
        <v>3136</v>
      </c>
      <c r="G1863" s="64"/>
      <c r="H1863" s="67">
        <v>136996</v>
      </c>
      <c r="I1863" s="68">
        <v>136996</v>
      </c>
      <c r="J1863" s="69">
        <v>2.198604338812812E-2</v>
      </c>
      <c r="K1863" s="70">
        <v>3012</v>
      </c>
      <c r="L1863" s="71">
        <v>2.198604338812812E-2</v>
      </c>
      <c r="M1863" s="72">
        <v>3012</v>
      </c>
    </row>
    <row r="1864" spans="1:13" ht="15" thickTop="1" thickBot="1" x14ac:dyDescent="0.35">
      <c r="A1864" s="61">
        <v>5000</v>
      </c>
      <c r="B1864" s="62" t="s">
        <v>171</v>
      </c>
      <c r="C1864" s="63">
        <v>411141</v>
      </c>
      <c r="D1864" s="64" t="s">
        <v>495</v>
      </c>
      <c r="E1864" s="51" t="str">
        <f>IF(VLOOKUP(A1864,'חישוב בזב'!$H$2:$K$188,4,FALSE)=FALSE,"No","Yes")</f>
        <v>Yes</v>
      </c>
      <c r="F1864" s="74" t="s">
        <v>3137</v>
      </c>
      <c r="G1864" s="64"/>
      <c r="H1864" s="67">
        <v>136996</v>
      </c>
      <c r="I1864" s="68">
        <v>136996</v>
      </c>
      <c r="J1864" s="69">
        <v>2.1402084732400947E-2</v>
      </c>
      <c r="K1864" s="70">
        <v>2932</v>
      </c>
      <c r="L1864" s="71">
        <v>2.1402084732400947E-2</v>
      </c>
      <c r="M1864" s="72">
        <v>2932</v>
      </c>
    </row>
    <row r="1865" spans="1:13" ht="15" thickTop="1" thickBot="1" x14ac:dyDescent="0.35">
      <c r="A1865" s="61">
        <v>5000</v>
      </c>
      <c r="B1865" s="62" t="s">
        <v>171</v>
      </c>
      <c r="C1865" s="63">
        <v>411141</v>
      </c>
      <c r="D1865" s="64" t="s">
        <v>533</v>
      </c>
      <c r="E1865" s="51" t="str">
        <f>IF(VLOOKUP(A1865,'חישוב בזב'!$H$2:$K$188,4,FALSE)=FALSE,"No","Yes")</f>
        <v>Yes</v>
      </c>
      <c r="F1865" s="74" t="s">
        <v>3138</v>
      </c>
      <c r="G1865" s="64"/>
      <c r="H1865" s="67">
        <v>136996</v>
      </c>
      <c r="I1865" s="68">
        <v>136996</v>
      </c>
      <c r="J1865" s="69">
        <v>2.0372857601681799E-2</v>
      </c>
      <c r="K1865" s="70">
        <v>2791</v>
      </c>
      <c r="L1865" s="71">
        <v>2.0372857601681799E-2</v>
      </c>
      <c r="M1865" s="72">
        <v>2791</v>
      </c>
    </row>
    <row r="1866" spans="1:13" ht="15" thickTop="1" thickBot="1" x14ac:dyDescent="0.35">
      <c r="A1866" s="61">
        <v>5000</v>
      </c>
      <c r="B1866" s="62" t="s">
        <v>171</v>
      </c>
      <c r="C1866" s="63">
        <v>411141</v>
      </c>
      <c r="D1866" s="64" t="s">
        <v>772</v>
      </c>
      <c r="E1866" s="51" t="str">
        <f>IF(VLOOKUP(A1866,'חישוב בזב'!$H$2:$K$188,4,FALSE)=FALSE,"No","Yes")</f>
        <v>Yes</v>
      </c>
      <c r="F1866" s="74" t="s">
        <v>3139</v>
      </c>
      <c r="G1866" s="64"/>
      <c r="H1866" s="67">
        <v>136996</v>
      </c>
      <c r="I1866" s="68">
        <v>136996</v>
      </c>
      <c r="J1866" s="69">
        <v>1.9314432538176298E-2</v>
      </c>
      <c r="K1866" s="70">
        <v>2646</v>
      </c>
      <c r="L1866" s="71">
        <v>1.9314432538176298E-2</v>
      </c>
      <c r="M1866" s="72">
        <v>2646</v>
      </c>
    </row>
    <row r="1867" spans="1:13" ht="15" thickTop="1" thickBot="1" x14ac:dyDescent="0.35">
      <c r="A1867" s="61">
        <v>5000</v>
      </c>
      <c r="B1867" s="62" t="s">
        <v>171</v>
      </c>
      <c r="C1867" s="63">
        <v>411141</v>
      </c>
      <c r="D1867" s="64" t="s">
        <v>823</v>
      </c>
      <c r="E1867" s="51" t="str">
        <f>IF(VLOOKUP(A1867,'חישוב בזב'!$H$2:$K$188,4,FALSE)=FALSE,"No","Yes")</f>
        <v>Yes</v>
      </c>
      <c r="F1867" s="74" t="s">
        <v>3140</v>
      </c>
      <c r="G1867" s="64"/>
      <c r="H1867" s="67">
        <v>136996</v>
      </c>
      <c r="I1867" s="68">
        <v>136996</v>
      </c>
      <c r="J1867" s="69">
        <v>1.602236561651435E-2</v>
      </c>
      <c r="K1867" s="70">
        <v>2195</v>
      </c>
      <c r="L1867" s="71">
        <v>1.602236561651435E-2</v>
      </c>
      <c r="M1867" s="72">
        <v>2195</v>
      </c>
    </row>
    <row r="1868" spans="1:13" ht="15" thickTop="1" thickBot="1" x14ac:dyDescent="0.35">
      <c r="A1868" s="61">
        <v>5000</v>
      </c>
      <c r="B1868" s="62" t="s">
        <v>171</v>
      </c>
      <c r="C1868" s="63">
        <v>411141</v>
      </c>
      <c r="D1868" s="64" t="s">
        <v>583</v>
      </c>
      <c r="E1868" s="51" t="str">
        <f>IF(VLOOKUP(A1868,'חישוב בזב'!$H$2:$K$188,4,FALSE)=FALSE,"No","Yes")</f>
        <v>Yes</v>
      </c>
      <c r="F1868" s="74" t="s">
        <v>3141</v>
      </c>
      <c r="G1868" s="64"/>
      <c r="H1868" s="67">
        <v>136996</v>
      </c>
      <c r="I1868" s="68">
        <v>136996</v>
      </c>
      <c r="J1868" s="69">
        <v>1.3584338228853398E-2</v>
      </c>
      <c r="K1868" s="70">
        <v>1861</v>
      </c>
      <c r="L1868" s="71">
        <v>1.3584338228853398E-2</v>
      </c>
      <c r="M1868" s="72">
        <v>1861</v>
      </c>
    </row>
    <row r="1869" spans="1:13" ht="15" thickTop="1" thickBot="1" x14ac:dyDescent="0.35">
      <c r="A1869" s="61">
        <v>5000</v>
      </c>
      <c r="B1869" s="62" t="s">
        <v>171</v>
      </c>
      <c r="C1869" s="63">
        <v>411141</v>
      </c>
      <c r="D1869" s="64" t="s">
        <v>1519</v>
      </c>
      <c r="E1869" s="51" t="str">
        <f>IF(VLOOKUP(A1869,'חישוב בזב'!$H$2:$K$188,4,FALSE)=FALSE,"No","Yes")</f>
        <v>Yes</v>
      </c>
      <c r="F1869" s="74" t="s">
        <v>3142</v>
      </c>
      <c r="G1869" s="64"/>
      <c r="H1869" s="67">
        <v>136996</v>
      </c>
      <c r="I1869" s="68">
        <v>136996</v>
      </c>
      <c r="J1869" s="69">
        <v>9.4455312563870471E-3</v>
      </c>
      <c r="K1869" s="70">
        <v>1294</v>
      </c>
      <c r="L1869" s="71">
        <v>9.4455312563870471E-3</v>
      </c>
      <c r="M1869" s="72">
        <v>1294</v>
      </c>
    </row>
    <row r="1870" spans="1:13" ht="15" thickTop="1" thickBot="1" x14ac:dyDescent="0.35">
      <c r="A1870" s="61">
        <v>5000</v>
      </c>
      <c r="B1870" s="62" t="s">
        <v>171</v>
      </c>
      <c r="C1870" s="63">
        <v>411141</v>
      </c>
      <c r="D1870" s="64" t="s">
        <v>501</v>
      </c>
      <c r="E1870" s="51" t="str">
        <f>IF(VLOOKUP(A1870,'חישוב בזב'!$H$2:$K$188,4,FALSE)=FALSE,"No","Yes")</f>
        <v>Yes</v>
      </c>
      <c r="F1870" s="74" t="s">
        <v>3143</v>
      </c>
      <c r="G1870" s="64"/>
      <c r="H1870" s="67">
        <v>136996</v>
      </c>
      <c r="I1870" s="68">
        <v>136996</v>
      </c>
      <c r="J1870" s="69">
        <v>6.8469152384011212E-3</v>
      </c>
      <c r="K1870" s="70">
        <v>938</v>
      </c>
      <c r="L1870" s="71">
        <v>6.8469152384011212E-3</v>
      </c>
      <c r="M1870" s="72">
        <v>938</v>
      </c>
    </row>
    <row r="1871" spans="1:13" ht="14.5" thickTop="1" x14ac:dyDescent="0.3">
      <c r="A1871" s="61">
        <v>5000</v>
      </c>
      <c r="B1871" s="62" t="s">
        <v>171</v>
      </c>
      <c r="C1871" s="63">
        <v>411141</v>
      </c>
      <c r="D1871" s="64" t="s">
        <v>825</v>
      </c>
      <c r="E1871" s="51" t="str">
        <f>IF(VLOOKUP(A1871,'חישוב בזב'!$H$2:$K$188,4,FALSE)=FALSE,"No","Yes")</f>
        <v>Yes</v>
      </c>
      <c r="F1871" s="74" t="s">
        <v>3144</v>
      </c>
      <c r="G1871" s="64"/>
      <c r="H1871" s="67">
        <v>136996</v>
      </c>
      <c r="I1871" s="68">
        <v>136996</v>
      </c>
      <c r="J1871" s="69">
        <v>2.3212356565155186E-3</v>
      </c>
      <c r="K1871" s="70">
        <v>318</v>
      </c>
      <c r="L1871" s="71">
        <v>2.3212356565155186E-3</v>
      </c>
      <c r="M1871" s="72">
        <v>318</v>
      </c>
    </row>
    <row r="1872" spans="1:13" ht="14.5" hidden="1" thickTop="1" x14ac:dyDescent="0.3">
      <c r="A1872" s="61">
        <v>154</v>
      </c>
      <c r="B1872" s="62" t="s">
        <v>3145</v>
      </c>
      <c r="C1872" s="63">
        <v>7902</v>
      </c>
      <c r="D1872" s="64" t="s">
        <v>611</v>
      </c>
      <c r="E1872" s="51" t="str">
        <f>IF(VLOOKUP(A1872,'חישוב בזב'!$H$2:$K$188,4,FALSE)=FALSE,"No","Yes")</f>
        <v>No</v>
      </c>
      <c r="F1872" s="74" t="s">
        <v>1002</v>
      </c>
      <c r="G1872" s="64" t="s">
        <v>3146</v>
      </c>
      <c r="H1872" s="67">
        <v>5079</v>
      </c>
      <c r="I1872" s="68">
        <v>5079</v>
      </c>
      <c r="J1872" s="69">
        <v>0.34239023429809018</v>
      </c>
      <c r="K1872" s="70">
        <v>1739</v>
      </c>
      <c r="L1872" s="71">
        <v>0.34239023429809018</v>
      </c>
      <c r="M1872" s="72">
        <v>1739</v>
      </c>
    </row>
    <row r="1873" spans="1:13" ht="14.5" hidden="1" thickTop="1" x14ac:dyDescent="0.3">
      <c r="A1873" s="61">
        <v>154</v>
      </c>
      <c r="B1873" s="62" t="s">
        <v>3145</v>
      </c>
      <c r="C1873" s="63">
        <v>7902</v>
      </c>
      <c r="D1873" s="64" t="s">
        <v>544</v>
      </c>
      <c r="E1873" s="51" t="str">
        <f>IF(VLOOKUP(A1873,'חישוב בזב'!$H$2:$K$188,4,FALSE)=FALSE,"No","Yes")</f>
        <v>No</v>
      </c>
      <c r="F1873" s="74" t="s">
        <v>3147</v>
      </c>
      <c r="G1873" s="64" t="s">
        <v>3148</v>
      </c>
      <c r="H1873" s="67">
        <v>5079</v>
      </c>
      <c r="I1873" s="68">
        <v>5079</v>
      </c>
      <c r="J1873" s="69">
        <v>0.27367592045678285</v>
      </c>
      <c r="K1873" s="70">
        <v>1390</v>
      </c>
      <c r="L1873" s="71">
        <v>0.27367592045678285</v>
      </c>
      <c r="M1873" s="72">
        <v>1390</v>
      </c>
    </row>
    <row r="1874" spans="1:13" ht="14.5" hidden="1" thickTop="1" x14ac:dyDescent="0.3">
      <c r="A1874" s="61">
        <v>154</v>
      </c>
      <c r="B1874" s="62" t="s">
        <v>3145</v>
      </c>
      <c r="C1874" s="63">
        <v>7902</v>
      </c>
      <c r="D1874" s="64" t="s">
        <v>749</v>
      </c>
      <c r="E1874" s="51" t="str">
        <f>IF(VLOOKUP(A1874,'חישוב בזב'!$H$2:$K$188,4,FALSE)=FALSE,"No","Yes")</f>
        <v>No</v>
      </c>
      <c r="F1874" s="74" t="s">
        <v>3149</v>
      </c>
      <c r="G1874" s="64"/>
      <c r="H1874" s="67">
        <v>5079</v>
      </c>
      <c r="I1874" s="68">
        <v>5079</v>
      </c>
      <c r="J1874" s="69">
        <v>0.14451663713329396</v>
      </c>
      <c r="K1874" s="70">
        <v>734</v>
      </c>
      <c r="L1874" s="71">
        <v>0.14451663713329396</v>
      </c>
      <c r="M1874" s="72">
        <v>734</v>
      </c>
    </row>
    <row r="1875" spans="1:13" ht="14.5" hidden="1" thickTop="1" x14ac:dyDescent="0.3">
      <c r="A1875" s="61">
        <v>154</v>
      </c>
      <c r="B1875" s="62" t="s">
        <v>3145</v>
      </c>
      <c r="C1875" s="63">
        <v>7902</v>
      </c>
      <c r="D1875" s="64" t="s">
        <v>730</v>
      </c>
      <c r="E1875" s="51" t="str">
        <f>IF(VLOOKUP(A1875,'חישוב בזב'!$H$2:$K$188,4,FALSE)=FALSE,"No","Yes")</f>
        <v>No</v>
      </c>
      <c r="F1875" s="74" t="s">
        <v>3150</v>
      </c>
      <c r="G1875" s="64" t="s">
        <v>3151</v>
      </c>
      <c r="H1875" s="67">
        <v>5079</v>
      </c>
      <c r="I1875" s="68">
        <v>5079</v>
      </c>
      <c r="J1875" s="69">
        <v>6.8517424689899589E-2</v>
      </c>
      <c r="K1875" s="70">
        <v>348</v>
      </c>
      <c r="L1875" s="71">
        <v>6.8517424689899589E-2</v>
      </c>
      <c r="M1875" s="72">
        <v>348</v>
      </c>
    </row>
    <row r="1876" spans="1:13" ht="14.5" hidden="1" thickTop="1" x14ac:dyDescent="0.3">
      <c r="A1876" s="61">
        <v>154</v>
      </c>
      <c r="B1876" s="62" t="s">
        <v>3145</v>
      </c>
      <c r="C1876" s="63">
        <v>7902</v>
      </c>
      <c r="D1876" s="64" t="s">
        <v>711</v>
      </c>
      <c r="E1876" s="51" t="str">
        <f>IF(VLOOKUP(A1876,'חישוב בזב'!$H$2:$K$188,4,FALSE)=FALSE,"No","Yes")</f>
        <v>No</v>
      </c>
      <c r="F1876" s="74" t="s">
        <v>3152</v>
      </c>
      <c r="G1876" s="64"/>
      <c r="H1876" s="67">
        <v>5079</v>
      </c>
      <c r="I1876" s="68">
        <v>5079</v>
      </c>
      <c r="J1876" s="69">
        <v>6.7336089781453043E-2</v>
      </c>
      <c r="K1876" s="70">
        <v>342</v>
      </c>
      <c r="L1876" s="71">
        <v>6.7336089781453043E-2</v>
      </c>
      <c r="M1876" s="72">
        <v>342</v>
      </c>
    </row>
    <row r="1877" spans="1:13" ht="14.5" hidden="1" thickTop="1" x14ac:dyDescent="0.3">
      <c r="A1877" s="61">
        <v>154</v>
      </c>
      <c r="B1877" s="62" t="s">
        <v>3145</v>
      </c>
      <c r="C1877" s="63">
        <v>7902</v>
      </c>
      <c r="D1877" s="64" t="s">
        <v>825</v>
      </c>
      <c r="E1877" s="51" t="str">
        <f>IF(VLOOKUP(A1877,'חישוב בזב'!$H$2:$K$188,4,FALSE)=FALSE,"No","Yes")</f>
        <v>No</v>
      </c>
      <c r="F1877" s="74" t="s">
        <v>3153</v>
      </c>
      <c r="G1877" s="64" t="s">
        <v>3154</v>
      </c>
      <c r="H1877" s="67">
        <v>5079</v>
      </c>
      <c r="I1877" s="68">
        <v>5079</v>
      </c>
      <c r="J1877" s="69">
        <v>4.2921835006891118E-2</v>
      </c>
      <c r="K1877" s="70">
        <v>218</v>
      </c>
      <c r="L1877" s="71">
        <v>4.2921835006891118E-2</v>
      </c>
      <c r="M1877" s="72">
        <v>218</v>
      </c>
    </row>
    <row r="1878" spans="1:13" ht="14.5" hidden="1" thickTop="1" x14ac:dyDescent="0.3">
      <c r="A1878" s="61">
        <v>154</v>
      </c>
      <c r="B1878" s="62" t="s">
        <v>3145</v>
      </c>
      <c r="C1878" s="63">
        <v>7902</v>
      </c>
      <c r="D1878" s="64" t="s">
        <v>498</v>
      </c>
      <c r="E1878" s="51" t="str">
        <f>IF(VLOOKUP(A1878,'חישוב בזב'!$H$2:$K$188,4,FALSE)=FALSE,"No","Yes")</f>
        <v>No</v>
      </c>
      <c r="F1878" s="74" t="s">
        <v>620</v>
      </c>
      <c r="G1878" s="64" t="s">
        <v>3155</v>
      </c>
      <c r="H1878" s="67">
        <v>5079</v>
      </c>
      <c r="I1878" s="68">
        <v>5079</v>
      </c>
      <c r="J1878" s="69">
        <v>4.0559165189998032E-2</v>
      </c>
      <c r="K1878" s="70">
        <v>206</v>
      </c>
      <c r="L1878" s="71">
        <v>4.0559165189998032E-2</v>
      </c>
      <c r="M1878" s="72">
        <v>206</v>
      </c>
    </row>
    <row r="1879" spans="1:13" ht="14.5" hidden="1" thickTop="1" x14ac:dyDescent="0.3">
      <c r="A1879" s="61">
        <v>154</v>
      </c>
      <c r="B1879" s="62" t="s">
        <v>3145</v>
      </c>
      <c r="C1879" s="63">
        <v>7902</v>
      </c>
      <c r="D1879" s="64" t="s">
        <v>572</v>
      </c>
      <c r="E1879" s="51" t="str">
        <f>IF(VLOOKUP(A1879,'חישוב בזב'!$H$2:$K$188,4,FALSE)=FALSE,"No","Yes")</f>
        <v>No</v>
      </c>
      <c r="F1879" s="74" t="s">
        <v>3156</v>
      </c>
      <c r="G1879" s="64" t="s">
        <v>3157</v>
      </c>
      <c r="H1879" s="67">
        <v>5079</v>
      </c>
      <c r="I1879" s="68">
        <v>5079</v>
      </c>
      <c r="J1879" s="69">
        <v>2.008269344359126E-2</v>
      </c>
      <c r="K1879" s="70">
        <v>102</v>
      </c>
      <c r="L1879" s="71">
        <v>2.008269344359126E-2</v>
      </c>
      <c r="M1879" s="72">
        <v>102.00000000000001</v>
      </c>
    </row>
    <row r="1880" spans="1:13" ht="14.5" hidden="1" thickTop="1" x14ac:dyDescent="0.3">
      <c r="A1880" s="61">
        <v>1054</v>
      </c>
      <c r="B1880" s="62" t="s">
        <v>3158</v>
      </c>
      <c r="C1880" s="63">
        <v>7714</v>
      </c>
      <c r="D1880" s="64" t="s">
        <v>794</v>
      </c>
      <c r="E1880" s="51" t="str">
        <f>IF(VLOOKUP(A1880,'חישוב בזב'!$H$2:$K$188,4,FALSE)=FALSE,"No","Yes")</f>
        <v>No</v>
      </c>
      <c r="F1880" s="74" t="s">
        <v>3159</v>
      </c>
      <c r="G1880" s="64" t="s">
        <v>3160</v>
      </c>
      <c r="H1880" s="67">
        <v>5971</v>
      </c>
      <c r="I1880" s="68">
        <v>5971</v>
      </c>
      <c r="J1880" s="69">
        <v>0.3565566906715793</v>
      </c>
      <c r="K1880" s="70">
        <v>2129</v>
      </c>
      <c r="L1880" s="71">
        <v>0.3565566906715793</v>
      </c>
      <c r="M1880" s="72">
        <v>2129</v>
      </c>
    </row>
    <row r="1881" spans="1:13" ht="14.5" hidden="1" thickTop="1" x14ac:dyDescent="0.3">
      <c r="A1881" s="61">
        <v>1054</v>
      </c>
      <c r="B1881" s="62" t="s">
        <v>3158</v>
      </c>
      <c r="C1881" s="63">
        <v>7714</v>
      </c>
      <c r="D1881" s="64" t="s">
        <v>495</v>
      </c>
      <c r="E1881" s="51" t="str">
        <f>IF(VLOOKUP(A1881,'חישוב בזב'!$H$2:$K$188,4,FALSE)=FALSE,"No","Yes")</f>
        <v>No</v>
      </c>
      <c r="F1881" s="74" t="s">
        <v>882</v>
      </c>
      <c r="G1881" s="64" t="s">
        <v>3161</v>
      </c>
      <c r="H1881" s="67">
        <v>5971</v>
      </c>
      <c r="I1881" s="68">
        <v>5971</v>
      </c>
      <c r="J1881" s="69">
        <v>0.270306481326411</v>
      </c>
      <c r="K1881" s="70">
        <v>1614</v>
      </c>
      <c r="L1881" s="71">
        <v>0.270306481326411</v>
      </c>
      <c r="M1881" s="72">
        <v>1614</v>
      </c>
    </row>
    <row r="1882" spans="1:13" ht="14.5" hidden="1" thickTop="1" x14ac:dyDescent="0.3">
      <c r="A1882" s="61">
        <v>1054</v>
      </c>
      <c r="B1882" s="62" t="s">
        <v>3158</v>
      </c>
      <c r="C1882" s="63">
        <v>7714</v>
      </c>
      <c r="D1882" s="64" t="s">
        <v>711</v>
      </c>
      <c r="E1882" s="51" t="str">
        <f>IF(VLOOKUP(A1882,'חישוב בזב'!$H$2:$K$188,4,FALSE)=FALSE,"No","Yes")</f>
        <v>No</v>
      </c>
      <c r="F1882" s="74" t="s">
        <v>3162</v>
      </c>
      <c r="G1882" s="64" t="s">
        <v>3163</v>
      </c>
      <c r="H1882" s="67">
        <v>5971</v>
      </c>
      <c r="I1882" s="68">
        <v>5971</v>
      </c>
      <c r="J1882" s="69">
        <v>0.15826494724501758</v>
      </c>
      <c r="K1882" s="70">
        <v>945</v>
      </c>
      <c r="L1882" s="71">
        <v>0.15826494724501758</v>
      </c>
      <c r="M1882" s="72">
        <v>945</v>
      </c>
    </row>
    <row r="1883" spans="1:13" ht="14.5" hidden="1" thickTop="1" x14ac:dyDescent="0.3">
      <c r="A1883" s="61">
        <v>1054</v>
      </c>
      <c r="B1883" s="62" t="s">
        <v>3158</v>
      </c>
      <c r="C1883" s="63">
        <v>7714</v>
      </c>
      <c r="D1883" s="64" t="s">
        <v>3164</v>
      </c>
      <c r="E1883" s="51" t="str">
        <f>IF(VLOOKUP(A1883,'חישוב בזב'!$H$2:$K$188,4,FALSE)=FALSE,"No","Yes")</f>
        <v>No</v>
      </c>
      <c r="F1883" s="74" t="s">
        <v>3165</v>
      </c>
      <c r="G1883" s="64"/>
      <c r="H1883" s="67">
        <v>5971</v>
      </c>
      <c r="I1883" s="68">
        <v>5971</v>
      </c>
      <c r="J1883" s="69">
        <v>9.6968681962820297E-2</v>
      </c>
      <c r="K1883" s="70">
        <v>579</v>
      </c>
      <c r="L1883" s="71">
        <v>9.6968681962820297E-2</v>
      </c>
      <c r="M1883" s="72">
        <v>579</v>
      </c>
    </row>
    <row r="1884" spans="1:13" ht="14.5" hidden="1" thickTop="1" x14ac:dyDescent="0.3">
      <c r="A1884" s="61">
        <v>1054</v>
      </c>
      <c r="B1884" s="62" t="s">
        <v>3158</v>
      </c>
      <c r="C1884" s="63">
        <v>7714</v>
      </c>
      <c r="D1884" s="64" t="s">
        <v>506</v>
      </c>
      <c r="E1884" s="51" t="str">
        <f>IF(VLOOKUP(A1884,'חישוב בזב'!$H$2:$K$188,4,FALSE)=FALSE,"No","Yes")</f>
        <v>No</v>
      </c>
      <c r="F1884" s="74" t="s">
        <v>3166</v>
      </c>
      <c r="G1884" s="64" t="s">
        <v>3167</v>
      </c>
      <c r="H1884" s="67">
        <v>5971</v>
      </c>
      <c r="I1884" s="68">
        <v>5971</v>
      </c>
      <c r="J1884" s="69">
        <v>8.3068162786802874E-2</v>
      </c>
      <c r="K1884" s="70">
        <v>496</v>
      </c>
      <c r="L1884" s="71">
        <v>8.3068162786802874E-2</v>
      </c>
      <c r="M1884" s="72">
        <v>495.99999999999994</v>
      </c>
    </row>
    <row r="1885" spans="1:13" ht="14.5" hidden="1" thickTop="1" x14ac:dyDescent="0.3">
      <c r="A1885" s="61">
        <v>1054</v>
      </c>
      <c r="B1885" s="62" t="s">
        <v>3158</v>
      </c>
      <c r="C1885" s="63">
        <v>7714</v>
      </c>
      <c r="D1885" s="64" t="s">
        <v>679</v>
      </c>
      <c r="E1885" s="51" t="str">
        <f>IF(VLOOKUP(A1885,'חישוב בזב'!$H$2:$K$188,4,FALSE)=FALSE,"No","Yes")</f>
        <v>No</v>
      </c>
      <c r="F1885" s="74" t="s">
        <v>3168</v>
      </c>
      <c r="G1885" s="64" t="s">
        <v>3169</v>
      </c>
      <c r="H1885" s="67">
        <v>5971</v>
      </c>
      <c r="I1885" s="68">
        <v>5971</v>
      </c>
      <c r="J1885" s="69">
        <v>3.4835036007368952E-2</v>
      </c>
      <c r="K1885" s="70">
        <v>208</v>
      </c>
      <c r="L1885" s="71">
        <v>3.4835036007368952E-2</v>
      </c>
      <c r="M1885" s="72">
        <v>208.00000000000003</v>
      </c>
    </row>
    <row r="1886" spans="1:13" hidden="1" x14ac:dyDescent="0.3">
      <c r="A1886" s="75"/>
      <c r="B1886" s="75"/>
      <c r="C1886" s="75"/>
      <c r="D1886" s="75"/>
      <c r="E1886" s="75"/>
      <c r="F1886" s="75"/>
      <c r="G1886" s="75"/>
      <c r="H1886" s="75"/>
      <c r="I1886" s="75"/>
      <c r="J1886" s="75"/>
      <c r="K1886" s="75" t="s">
        <v>3170</v>
      </c>
      <c r="L1886" s="75"/>
      <c r="M1886" s="75"/>
    </row>
  </sheetData>
  <autoFilter ref="A1:M1886">
    <filterColumn colId="2">
      <customFilters>
        <customFilter operator="notEqual" val=" "/>
      </customFilters>
    </filterColumn>
    <filterColumn colId="4">
      <filters>
        <filter val="Yes"/>
      </filters>
    </filterColumn>
  </autoFilter>
  <conditionalFormatting sqref="I1162:I1321 I1323:I1510 I1013:I1160 I1512:I1821 I1823:I1885 I3:I265 I267:I1011">
    <cfRule type="cellIs" dxfId="27" priority="6" stopIfTrue="1" operator="equal">
      <formula>I2</formula>
    </cfRule>
    <cfRule type="cellIs" dxfId="26" priority="7" stopIfTrue="1" operator="lessThan">
      <formula>H3</formula>
    </cfRule>
    <cfRule type="cellIs" dxfId="25" priority="8" stopIfTrue="1" operator="greaterThan">
      <formula>H3</formula>
    </cfRule>
  </conditionalFormatting>
  <conditionalFormatting sqref="J1 J3:J1885">
    <cfRule type="cellIs" dxfId="24" priority="4" stopIfTrue="1" operator="equal">
      <formula>0</formula>
    </cfRule>
    <cfRule type="cellIs" dxfId="23" priority="5" stopIfTrue="1" operator="greaterThanOrEqual">
      <formula>0.4</formula>
    </cfRule>
  </conditionalFormatting>
  <conditionalFormatting sqref="K1 K3:K1885">
    <cfRule type="cellIs" dxfId="22" priority="10" stopIfTrue="1" operator="equal">
      <formula>0</formula>
    </cfRule>
  </conditionalFormatting>
  <conditionalFormatting sqref="C1823:C1885 H1013:H1160 H1162:H1510 H1823:H1885 H1512:H1821 C3:C265 C267:C1821 H23:H265 H267:H1011">
    <cfRule type="cellIs" dxfId="21" priority="9" stopIfTrue="1" operator="equal">
      <formula>C2</formula>
    </cfRule>
  </conditionalFormatting>
  <conditionalFormatting sqref="H3:H22">
    <cfRule type="cellIs" dxfId="20" priority="3" stopIfTrue="1" operator="equal">
      <formula>H2</formula>
    </cfRule>
  </conditionalFormatting>
  <conditionalFormatting sqref="H1161 H1511 H1012">
    <cfRule type="cellIs" dxfId="19" priority="11" stopIfTrue="1" operator="equal">
      <formula>#REF!</formula>
    </cfRule>
  </conditionalFormatting>
  <conditionalFormatting sqref="I1161 I1322 I1511 I1012">
    <cfRule type="cellIs" dxfId="18" priority="12" stopIfTrue="1" operator="equal">
      <formula>#REF!</formula>
    </cfRule>
    <cfRule type="cellIs" dxfId="17" priority="13" stopIfTrue="1" operator="lessThan">
      <formula>H1012</formula>
    </cfRule>
    <cfRule type="cellIs" dxfId="16" priority="14" stopIfTrue="1" operator="greaterThan">
      <formula>H1012</formula>
    </cfRule>
  </conditionalFormatting>
  <conditionalFormatting sqref="C1 H1">
    <cfRule type="cellIs" dxfId="15" priority="15" stopIfTrue="1" operator="equal">
      <formula>C1821</formula>
    </cfRule>
  </conditionalFormatting>
  <conditionalFormatting sqref="C1822 H1822">
    <cfRule type="cellIs" dxfId="14" priority="16" stopIfTrue="1" operator="equal">
      <formula>C1</formula>
    </cfRule>
  </conditionalFormatting>
  <conditionalFormatting sqref="I1822">
    <cfRule type="cellIs" dxfId="13" priority="17" stopIfTrue="1" operator="equal">
      <formula>I1</formula>
    </cfRule>
    <cfRule type="cellIs" dxfId="12" priority="18" stopIfTrue="1" operator="lessThan">
      <formula>H1822</formula>
    </cfRule>
    <cfRule type="cellIs" dxfId="11" priority="19" stopIfTrue="1" operator="greaterThan">
      <formula>H1822</formula>
    </cfRule>
  </conditionalFormatting>
  <conditionalFormatting sqref="I1">
    <cfRule type="cellIs" dxfId="10" priority="1" stopIfTrue="1" operator="equal">
      <formula>0</formula>
    </cfRule>
    <cfRule type="cellIs" dxfId="9" priority="2" stopIfTrue="1" operator="greaterThanOrEqual">
      <formula>0.4</formula>
    </cfRule>
  </conditionalFormatting>
  <conditionalFormatting sqref="I266">
    <cfRule type="cellIs" dxfId="8" priority="20" stopIfTrue="1" operator="equal">
      <formula>I264</formula>
    </cfRule>
    <cfRule type="cellIs" dxfId="7" priority="21" stopIfTrue="1" operator="lessThan">
      <formula>H266</formula>
    </cfRule>
    <cfRule type="cellIs" dxfId="6" priority="22" stopIfTrue="1" operator="greaterThan">
      <formula>H266</formula>
    </cfRule>
  </conditionalFormatting>
  <conditionalFormatting sqref="C266 H266">
    <cfRule type="cellIs" dxfId="5" priority="23" stopIfTrue="1" operator="equal">
      <formula>C264</formula>
    </cfRule>
  </conditionalFormatting>
  <dataValidations count="1">
    <dataValidation type="whole" operator="lessThanOrEqual" allowBlank="1" showInputMessage="1" showErrorMessage="1" sqref="I3:I1885 I1">
      <formula1>D1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84"/>
  <sheetViews>
    <sheetView rightToLeft="1" workbookViewId="0">
      <selection activeCell="J190" sqref="J190"/>
    </sheetView>
  </sheetViews>
  <sheetFormatPr defaultRowHeight="14" x14ac:dyDescent="0.3"/>
  <cols>
    <col min="1" max="1" width="8.1640625" bestFit="1" customWidth="1"/>
    <col min="8" max="8" width="8.1640625" bestFit="1" customWidth="1"/>
    <col min="9" max="9" width="15.83203125" bestFit="1" customWidth="1"/>
    <col min="10" max="10" width="9.75" bestFit="1" customWidth="1"/>
    <col min="11" max="11" width="8.75" style="22"/>
  </cols>
  <sheetData>
    <row r="1" spans="1:11" ht="25.5" thickBot="1" x14ac:dyDescent="0.35">
      <c r="A1" s="42" t="s">
        <v>479</v>
      </c>
      <c r="B1" s="43" t="s">
        <v>480</v>
      </c>
      <c r="C1" s="44" t="s">
        <v>481</v>
      </c>
      <c r="H1" s="42" t="s">
        <v>479</v>
      </c>
      <c r="I1" s="43" t="s">
        <v>480</v>
      </c>
      <c r="J1" s="44" t="s">
        <v>481</v>
      </c>
      <c r="K1" s="76" t="s">
        <v>152</v>
      </c>
    </row>
    <row r="2" spans="1:11" ht="14.5" thickTop="1" x14ac:dyDescent="0.3">
      <c r="A2" s="51">
        <v>472</v>
      </c>
      <c r="B2" s="51" t="s">
        <v>491</v>
      </c>
      <c r="C2" s="52">
        <v>4617</v>
      </c>
      <c r="H2" s="51">
        <v>472</v>
      </c>
      <c r="I2" s="51" t="s">
        <v>491</v>
      </c>
      <c r="J2" s="52">
        <v>4617</v>
      </c>
      <c r="K2" s="22" t="b">
        <f>IFERROR(MATCH(H2,'נתוני 2011'!$C$2:$BY$2,0),FALSE)</f>
        <v>0</v>
      </c>
    </row>
    <row r="3" spans="1:11" x14ac:dyDescent="0.3">
      <c r="A3" s="61">
        <v>472</v>
      </c>
      <c r="B3" s="62" t="s">
        <v>491</v>
      </c>
      <c r="C3" s="63">
        <v>4617</v>
      </c>
      <c r="H3" s="61">
        <v>473</v>
      </c>
      <c r="I3" s="62" t="s">
        <v>505</v>
      </c>
      <c r="J3" s="63">
        <v>8354</v>
      </c>
      <c r="K3" s="22" t="b">
        <f>IFERROR(MATCH(H3,'נתוני 2011'!$C$2:$BY$2,0),FALSE)</f>
        <v>0</v>
      </c>
    </row>
    <row r="4" spans="1:11" x14ac:dyDescent="0.3">
      <c r="A4" s="61">
        <v>472</v>
      </c>
      <c r="B4" s="62" t="s">
        <v>491</v>
      </c>
      <c r="C4" s="63">
        <v>4617</v>
      </c>
      <c r="H4" s="61">
        <v>182</v>
      </c>
      <c r="I4" s="62" t="s">
        <v>538</v>
      </c>
      <c r="J4" s="63">
        <v>9172</v>
      </c>
      <c r="K4" s="22" t="b">
        <f>IFERROR(MATCH(H4,'נתוני 2011'!$C$2:$BY$2,0),FALSE)</f>
        <v>0</v>
      </c>
    </row>
    <row r="5" spans="1:11" x14ac:dyDescent="0.3">
      <c r="A5" s="61">
        <v>472</v>
      </c>
      <c r="B5" s="62" t="s">
        <v>491</v>
      </c>
      <c r="C5" s="63">
        <v>4617</v>
      </c>
      <c r="H5" s="61">
        <v>2710</v>
      </c>
      <c r="I5" s="62" t="s">
        <v>1</v>
      </c>
      <c r="J5" s="63">
        <v>30305</v>
      </c>
      <c r="K5" s="22">
        <f>IFERROR(MATCH(H5,'נתוני 2011'!$C$2:$BY$2,0),FALSE)</f>
        <v>1</v>
      </c>
    </row>
    <row r="6" spans="1:11" x14ac:dyDescent="0.3">
      <c r="A6" s="61">
        <v>472</v>
      </c>
      <c r="B6" s="62" t="s">
        <v>491</v>
      </c>
      <c r="C6" s="63">
        <v>4617</v>
      </c>
      <c r="H6" s="61">
        <v>31</v>
      </c>
      <c r="I6" s="62" t="s">
        <v>2</v>
      </c>
      <c r="J6" s="63">
        <v>19226</v>
      </c>
      <c r="K6" s="22">
        <f>IFERROR(MATCH(H6,'נתוני 2011'!$C$2:$BY$2,0),FALSE)</f>
        <v>2</v>
      </c>
    </row>
    <row r="7" spans="1:11" x14ac:dyDescent="0.3">
      <c r="A7" s="61">
        <v>473</v>
      </c>
      <c r="B7" s="62" t="s">
        <v>505</v>
      </c>
      <c r="C7" s="63">
        <v>8354</v>
      </c>
      <c r="H7" s="61">
        <v>2400</v>
      </c>
      <c r="I7" s="62" t="s">
        <v>3</v>
      </c>
      <c r="J7" s="63">
        <v>26759</v>
      </c>
      <c r="K7" s="22">
        <f>IFERROR(MATCH(H7,'נתוני 2011'!$C$2:$BY$2,0),FALSE)</f>
        <v>3</v>
      </c>
    </row>
    <row r="8" spans="1:11" x14ac:dyDescent="0.3">
      <c r="A8" s="61">
        <v>473</v>
      </c>
      <c r="B8" s="62" t="s">
        <v>505</v>
      </c>
      <c r="C8" s="63">
        <v>8354</v>
      </c>
      <c r="H8" s="61">
        <v>1020</v>
      </c>
      <c r="I8" s="62" t="s">
        <v>4</v>
      </c>
      <c r="J8" s="63">
        <v>14677</v>
      </c>
      <c r="K8" s="22">
        <f>IFERROR(MATCH(H8,'נתוני 2011'!$C$2:$BY$2,0),FALSE)</f>
        <v>4</v>
      </c>
    </row>
    <row r="9" spans="1:11" x14ac:dyDescent="0.3">
      <c r="A9" s="61">
        <v>473</v>
      </c>
      <c r="B9" s="62" t="s">
        <v>505</v>
      </c>
      <c r="C9" s="63">
        <v>8354</v>
      </c>
      <c r="H9" s="61">
        <v>3760</v>
      </c>
      <c r="I9" s="62" t="s">
        <v>618</v>
      </c>
      <c r="J9" s="63">
        <v>5442</v>
      </c>
      <c r="K9" s="22" t="b">
        <f>IFERROR(MATCH(H9,'נתוני 2011'!$C$2:$BY$2,0),FALSE)</f>
        <v>0</v>
      </c>
    </row>
    <row r="10" spans="1:11" x14ac:dyDescent="0.3">
      <c r="A10" s="61">
        <v>473</v>
      </c>
      <c r="B10" s="62" t="s">
        <v>505</v>
      </c>
      <c r="C10" s="63">
        <v>8354</v>
      </c>
      <c r="H10" s="61">
        <v>565</v>
      </c>
      <c r="I10" s="62" t="s">
        <v>625</v>
      </c>
      <c r="J10" s="63">
        <v>9553</v>
      </c>
      <c r="K10" s="22" t="b">
        <f>IFERROR(MATCH(H10,'נתוני 2011'!$C$2:$BY$2,0),FALSE)</f>
        <v>0</v>
      </c>
    </row>
    <row r="11" spans="1:11" x14ac:dyDescent="0.3">
      <c r="A11" s="61">
        <v>473</v>
      </c>
      <c r="B11" s="62" t="s">
        <v>505</v>
      </c>
      <c r="C11" s="63">
        <v>8354</v>
      </c>
      <c r="H11" s="61">
        <v>2600</v>
      </c>
      <c r="I11" s="62" t="s">
        <v>5</v>
      </c>
      <c r="J11" s="63">
        <v>48242</v>
      </c>
      <c r="K11" s="22">
        <f>IFERROR(MATCH(H11,'נתוני 2011'!$C$2:$BY$2,0),FALSE)</f>
        <v>5</v>
      </c>
    </row>
    <row r="12" spans="1:11" x14ac:dyDescent="0.3">
      <c r="A12" s="61">
        <v>473</v>
      </c>
      <c r="B12" s="62" t="s">
        <v>505</v>
      </c>
      <c r="C12" s="63">
        <v>8354</v>
      </c>
      <c r="H12" s="61">
        <v>478</v>
      </c>
      <c r="I12" s="62" t="s">
        <v>651</v>
      </c>
      <c r="J12" s="63">
        <v>8237</v>
      </c>
      <c r="K12" s="22" t="b">
        <f>IFERROR(MATCH(H12,'נתוני 2011'!$C$2:$BY$2,0),FALSE)</f>
        <v>0</v>
      </c>
    </row>
    <row r="13" spans="1:11" x14ac:dyDescent="0.3">
      <c r="A13" s="61">
        <v>473</v>
      </c>
      <c r="B13" s="62" t="s">
        <v>505</v>
      </c>
      <c r="C13" s="63">
        <v>8354</v>
      </c>
      <c r="H13" s="61">
        <v>41</v>
      </c>
      <c r="I13" s="62" t="s">
        <v>672</v>
      </c>
      <c r="J13" s="63">
        <v>2421</v>
      </c>
      <c r="K13" s="22" t="b">
        <f>IFERROR(MATCH(H13,'נתוני 2011'!$C$2:$BY$2,0),FALSE)</f>
        <v>0</v>
      </c>
    </row>
    <row r="14" spans="1:11" x14ac:dyDescent="0.3">
      <c r="A14" s="61">
        <v>473</v>
      </c>
      <c r="B14" s="62" t="s">
        <v>505</v>
      </c>
      <c r="C14" s="63">
        <v>8354</v>
      </c>
      <c r="H14" s="61">
        <v>1309</v>
      </c>
      <c r="I14" s="62" t="s">
        <v>6</v>
      </c>
      <c r="J14" s="63">
        <v>16987</v>
      </c>
      <c r="K14" s="22">
        <f>IFERROR(MATCH(H14,'נתוני 2011'!$C$2:$BY$2,0),FALSE)</f>
        <v>6</v>
      </c>
    </row>
    <row r="15" spans="1:11" x14ac:dyDescent="0.3">
      <c r="A15" s="61">
        <v>473</v>
      </c>
      <c r="B15" s="62" t="s">
        <v>505</v>
      </c>
      <c r="C15" s="63">
        <v>8354</v>
      </c>
      <c r="H15" s="61">
        <v>3750</v>
      </c>
      <c r="I15" s="62" t="s">
        <v>694</v>
      </c>
      <c r="J15" s="63">
        <v>5423</v>
      </c>
      <c r="K15" s="22" t="b">
        <f>IFERROR(MATCH(H15,'נתוני 2011'!$C$2:$BY$2,0),FALSE)</f>
        <v>0</v>
      </c>
    </row>
    <row r="16" spans="1:11" x14ac:dyDescent="0.3">
      <c r="A16" s="61">
        <v>473</v>
      </c>
      <c r="B16" s="62" t="s">
        <v>505</v>
      </c>
      <c r="C16" s="63">
        <v>8354</v>
      </c>
      <c r="H16" s="61">
        <v>3560</v>
      </c>
      <c r="I16" s="62" t="s">
        <v>702</v>
      </c>
      <c r="J16" s="63">
        <v>2472</v>
      </c>
      <c r="K16" s="22" t="b">
        <f>IFERROR(MATCH(H16,'נתוני 2011'!$C$2:$BY$2,0),FALSE)</f>
        <v>0</v>
      </c>
    </row>
    <row r="17" spans="1:11" x14ac:dyDescent="0.3">
      <c r="A17" s="61">
        <v>473</v>
      </c>
      <c r="B17" s="62" t="s">
        <v>505</v>
      </c>
      <c r="C17" s="63">
        <v>8354</v>
      </c>
      <c r="H17" s="61">
        <v>3650</v>
      </c>
      <c r="I17" s="62" t="s">
        <v>721</v>
      </c>
      <c r="J17" s="63">
        <v>5931</v>
      </c>
      <c r="K17" s="22" t="b">
        <f>IFERROR(MATCH(H17,'נתוני 2011'!$C$2:$BY$2,0),FALSE)</f>
        <v>0</v>
      </c>
    </row>
    <row r="18" spans="1:11" x14ac:dyDescent="0.3">
      <c r="A18" s="61">
        <v>473</v>
      </c>
      <c r="B18" s="62" t="s">
        <v>505</v>
      </c>
      <c r="C18" s="63">
        <v>8354</v>
      </c>
      <c r="H18" s="61">
        <v>3570</v>
      </c>
      <c r="I18" s="62" t="s">
        <v>7</v>
      </c>
      <c r="J18" s="63">
        <v>14441</v>
      </c>
      <c r="K18" s="22">
        <f>IFERROR(MATCH(H18,'נתוני 2011'!$C$2:$BY$2,0),FALSE)</f>
        <v>7</v>
      </c>
    </row>
    <row r="19" spans="1:11" x14ac:dyDescent="0.3">
      <c r="A19" s="61">
        <v>473</v>
      </c>
      <c r="B19" s="62" t="s">
        <v>505</v>
      </c>
      <c r="C19" s="63">
        <v>8354</v>
      </c>
      <c r="H19" s="61">
        <v>70</v>
      </c>
      <c r="I19" s="62" t="s">
        <v>8</v>
      </c>
      <c r="J19" s="63">
        <v>172983</v>
      </c>
      <c r="K19" s="22">
        <f>IFERROR(MATCH(H19,'נתוני 2011'!$C$2:$BY$2,0),FALSE)</f>
        <v>8</v>
      </c>
    </row>
    <row r="20" spans="1:11" x14ac:dyDescent="0.3">
      <c r="A20" s="61">
        <v>473</v>
      </c>
      <c r="B20" s="62" t="s">
        <v>505</v>
      </c>
      <c r="C20" s="63">
        <v>8354</v>
      </c>
      <c r="H20" s="61">
        <v>7100</v>
      </c>
      <c r="I20" s="62" t="s">
        <v>9</v>
      </c>
      <c r="J20" s="63">
        <v>101550</v>
      </c>
      <c r="K20" s="22">
        <f>IFERROR(MATCH(H20,'נתוני 2011'!$C$2:$BY$2,0),FALSE)</f>
        <v>9</v>
      </c>
    </row>
    <row r="21" spans="1:11" x14ac:dyDescent="0.3">
      <c r="A21" s="61">
        <v>182</v>
      </c>
      <c r="B21" s="62" t="s">
        <v>538</v>
      </c>
      <c r="C21" s="63">
        <v>9172</v>
      </c>
      <c r="H21" s="61">
        <v>2530</v>
      </c>
      <c r="I21" s="62" t="s">
        <v>807</v>
      </c>
      <c r="J21" s="63">
        <v>10449</v>
      </c>
      <c r="K21" s="22" t="b">
        <f>IFERROR(MATCH(H21,'נתוני 2011'!$C$2:$BY$2,0),FALSE)</f>
        <v>0</v>
      </c>
    </row>
    <row r="22" spans="1:11" x14ac:dyDescent="0.3">
      <c r="A22" s="61">
        <v>182</v>
      </c>
      <c r="B22" s="62" t="s">
        <v>538</v>
      </c>
      <c r="C22" s="63">
        <v>9172</v>
      </c>
      <c r="H22" s="61">
        <v>9000</v>
      </c>
      <c r="I22" s="62" t="s">
        <v>10</v>
      </c>
      <c r="J22" s="63">
        <v>159762</v>
      </c>
      <c r="K22" s="22">
        <f>IFERROR(MATCH(H22,'נתוני 2011'!$C$2:$BY$2,0),FALSE)</f>
        <v>11</v>
      </c>
    </row>
    <row r="23" spans="1:11" x14ac:dyDescent="0.3">
      <c r="A23" s="61">
        <v>182</v>
      </c>
      <c r="B23" s="62" t="s">
        <v>538</v>
      </c>
      <c r="C23" s="63">
        <v>9172</v>
      </c>
      <c r="H23" s="61">
        <v>482</v>
      </c>
      <c r="I23" s="62" t="s">
        <v>845</v>
      </c>
      <c r="J23" s="63">
        <v>5511</v>
      </c>
      <c r="K23" s="22" t="b">
        <f>IFERROR(MATCH(H23,'נתוני 2011'!$C$2:$BY$2,0),FALSE)</f>
        <v>0</v>
      </c>
    </row>
    <row r="24" spans="1:11" x14ac:dyDescent="0.3">
      <c r="A24" s="61">
        <v>182</v>
      </c>
      <c r="B24" s="62" t="s">
        <v>538</v>
      </c>
      <c r="C24" s="63">
        <v>9172</v>
      </c>
      <c r="H24" s="61">
        <v>998</v>
      </c>
      <c r="I24" s="62" t="s">
        <v>864</v>
      </c>
      <c r="J24" s="63">
        <v>5482</v>
      </c>
      <c r="K24" s="22" t="b">
        <f>IFERROR(MATCH(H24,'נתוני 2011'!$C$2:$BY$2,0),FALSE)</f>
        <v>0</v>
      </c>
    </row>
    <row r="25" spans="1:11" x14ac:dyDescent="0.3">
      <c r="A25" s="61">
        <v>182</v>
      </c>
      <c r="B25" s="62" t="s">
        <v>538</v>
      </c>
      <c r="C25" s="63">
        <v>9172</v>
      </c>
      <c r="H25" s="61">
        <v>3574</v>
      </c>
      <c r="I25" s="62" t="s">
        <v>888</v>
      </c>
      <c r="J25" s="63">
        <v>3230</v>
      </c>
      <c r="K25" s="22" t="b">
        <f>IFERROR(MATCH(H25,'נתוני 2011'!$C$2:$BY$2,0),FALSE)</f>
        <v>0</v>
      </c>
    </row>
    <row r="26" spans="1:11" x14ac:dyDescent="0.3">
      <c r="A26" s="61">
        <v>2710</v>
      </c>
      <c r="B26" s="62" t="s">
        <v>1</v>
      </c>
      <c r="C26" s="63">
        <v>30305</v>
      </c>
      <c r="H26" s="61">
        <v>3652</v>
      </c>
      <c r="I26" s="62" t="s">
        <v>900</v>
      </c>
      <c r="J26" s="63">
        <v>2973</v>
      </c>
      <c r="K26" s="22" t="b">
        <f>IFERROR(MATCH(H26,'נתוני 2011'!$C$2:$BY$2,0),FALSE)</f>
        <v>0</v>
      </c>
    </row>
    <row r="27" spans="1:11" x14ac:dyDescent="0.3">
      <c r="A27" s="61">
        <v>2710</v>
      </c>
      <c r="B27" s="62" t="s">
        <v>1</v>
      </c>
      <c r="C27" s="63">
        <v>30305</v>
      </c>
      <c r="H27" s="61">
        <v>480</v>
      </c>
      <c r="I27" s="62" t="s">
        <v>910</v>
      </c>
      <c r="J27" s="63">
        <v>7827</v>
      </c>
      <c r="K27" s="22" t="b">
        <f>IFERROR(MATCH(H27,'נתוני 2011'!$C$2:$BY$2,0),FALSE)</f>
        <v>0</v>
      </c>
    </row>
    <row r="28" spans="1:11" x14ac:dyDescent="0.3">
      <c r="A28" s="61">
        <v>2710</v>
      </c>
      <c r="B28" s="62" t="s">
        <v>1</v>
      </c>
      <c r="C28" s="63">
        <v>30305</v>
      </c>
      <c r="H28" s="61">
        <v>466</v>
      </c>
      <c r="I28" s="62" t="s">
        <v>941</v>
      </c>
      <c r="J28" s="63">
        <v>4935</v>
      </c>
      <c r="K28" s="22" t="b">
        <f>IFERROR(MATCH(H28,'נתוני 2011'!$C$2:$BY$2,0),FALSE)</f>
        <v>0</v>
      </c>
    </row>
    <row r="29" spans="1:11" x14ac:dyDescent="0.3">
      <c r="A29" s="61">
        <v>2710</v>
      </c>
      <c r="B29" s="62" t="s">
        <v>1</v>
      </c>
      <c r="C29" s="63">
        <v>30305</v>
      </c>
      <c r="H29" s="61">
        <v>9200</v>
      </c>
      <c r="I29" s="62" t="s">
        <v>11</v>
      </c>
      <c r="J29" s="63">
        <v>13605</v>
      </c>
      <c r="K29" s="22">
        <f>IFERROR(MATCH(H29,'נתוני 2011'!$C$2:$BY$2,0),FALSE)</f>
        <v>12</v>
      </c>
    </row>
    <row r="30" spans="1:11" x14ac:dyDescent="0.3">
      <c r="A30" s="61">
        <v>2710</v>
      </c>
      <c r="B30" s="62" t="s">
        <v>1</v>
      </c>
      <c r="C30" s="63">
        <v>30305</v>
      </c>
      <c r="H30" s="61">
        <v>2610</v>
      </c>
      <c r="I30" s="62" t="s">
        <v>12</v>
      </c>
      <c r="J30" s="63">
        <v>50466</v>
      </c>
      <c r="K30" s="22">
        <f>IFERROR(MATCH(H30,'נתוני 2011'!$C$2:$BY$2,0),FALSE)</f>
        <v>13</v>
      </c>
    </row>
    <row r="31" spans="1:11" x14ac:dyDescent="0.3">
      <c r="A31" s="61">
        <v>2710</v>
      </c>
      <c r="B31" s="62" t="s">
        <v>1</v>
      </c>
      <c r="C31" s="63">
        <v>30305</v>
      </c>
      <c r="H31" s="61">
        <v>3780</v>
      </c>
      <c r="I31" s="62" t="s">
        <v>977</v>
      </c>
      <c r="J31" s="63">
        <v>18574</v>
      </c>
      <c r="K31" s="22">
        <f>IFERROR(MATCH(H31,'נתוני 2011'!$C$2:$BY$2,0),FALSE)</f>
        <v>14</v>
      </c>
    </row>
    <row r="32" spans="1:11" x14ac:dyDescent="0.3">
      <c r="A32" s="61">
        <v>2710</v>
      </c>
      <c r="B32" s="62" t="s">
        <v>1</v>
      </c>
      <c r="C32" s="63">
        <v>30305</v>
      </c>
      <c r="H32" s="61">
        <v>6100</v>
      </c>
      <c r="I32" s="62" t="s">
        <v>14</v>
      </c>
      <c r="J32" s="63">
        <v>103308</v>
      </c>
      <c r="K32" s="22">
        <f>IFERROR(MATCH(H32,'נתוני 2011'!$C$2:$BY$2,0),FALSE)</f>
        <v>15</v>
      </c>
    </row>
    <row r="33" spans="1:11" x14ac:dyDescent="0.3">
      <c r="A33" s="61">
        <v>2710</v>
      </c>
      <c r="B33" s="62" t="s">
        <v>1</v>
      </c>
      <c r="C33" s="63">
        <v>30305</v>
      </c>
      <c r="H33" s="61">
        <v>1066</v>
      </c>
      <c r="I33" s="62" t="s">
        <v>1001</v>
      </c>
      <c r="J33" s="63">
        <v>5890</v>
      </c>
      <c r="K33" s="22" t="b">
        <f>IFERROR(MATCH(H33,'נתוני 2011'!$C$2:$BY$2,0),FALSE)</f>
        <v>0</v>
      </c>
    </row>
    <row r="34" spans="1:11" x14ac:dyDescent="0.3">
      <c r="A34" s="61">
        <v>2710</v>
      </c>
      <c r="B34" s="62" t="s">
        <v>1</v>
      </c>
      <c r="C34" s="63">
        <v>30305</v>
      </c>
      <c r="H34" s="61">
        <v>9800</v>
      </c>
      <c r="I34" s="62" t="s">
        <v>1014</v>
      </c>
      <c r="J34" s="63">
        <v>9197</v>
      </c>
      <c r="K34" s="22" t="b">
        <f>IFERROR(MATCH(H34,'נתוני 2011'!$C$2:$BY$2,0),FALSE)</f>
        <v>0</v>
      </c>
    </row>
    <row r="35" spans="1:11" x14ac:dyDescent="0.3">
      <c r="A35" s="61">
        <v>31</v>
      </c>
      <c r="B35" s="62" t="s">
        <v>2</v>
      </c>
      <c r="C35" s="63">
        <v>19226</v>
      </c>
      <c r="H35" s="61">
        <v>1326</v>
      </c>
      <c r="I35" s="62" t="s">
        <v>1029</v>
      </c>
      <c r="J35" s="63">
        <v>5521</v>
      </c>
      <c r="K35" s="22" t="b">
        <f>IFERROR(MATCH(H35,'נתוני 2011'!$C$2:$BY$2,0),FALSE)</f>
        <v>0</v>
      </c>
    </row>
    <row r="36" spans="1:11" x14ac:dyDescent="0.3">
      <c r="A36" s="61">
        <v>31</v>
      </c>
      <c r="B36" s="62" t="s">
        <v>2</v>
      </c>
      <c r="C36" s="63">
        <v>19226</v>
      </c>
      <c r="H36" s="61">
        <v>944</v>
      </c>
      <c r="I36" s="62" t="s">
        <v>1051</v>
      </c>
      <c r="J36" s="63">
        <v>4609</v>
      </c>
      <c r="K36" s="22" t="b">
        <f>IFERROR(MATCH(H36,'נתוני 2011'!$C$2:$BY$2,0),FALSE)</f>
        <v>0</v>
      </c>
    </row>
    <row r="37" spans="1:11" x14ac:dyDescent="0.3">
      <c r="A37" s="61">
        <v>31</v>
      </c>
      <c r="B37" s="62" t="s">
        <v>2</v>
      </c>
      <c r="C37" s="63">
        <v>19226</v>
      </c>
      <c r="H37" s="61">
        <v>483</v>
      </c>
      <c r="I37" s="62" t="s">
        <v>1065</v>
      </c>
      <c r="J37" s="63">
        <v>4848</v>
      </c>
      <c r="K37" s="22" t="b">
        <f>IFERROR(MATCH(H37,'נתוני 2011'!$C$2:$BY$2,0),FALSE)</f>
        <v>0</v>
      </c>
    </row>
    <row r="38" spans="1:11" x14ac:dyDescent="0.3">
      <c r="A38" s="61">
        <v>31</v>
      </c>
      <c r="B38" s="62" t="s">
        <v>2</v>
      </c>
      <c r="C38" s="63">
        <v>19226</v>
      </c>
      <c r="H38" s="61">
        <v>6200</v>
      </c>
      <c r="I38" s="62" t="s">
        <v>15</v>
      </c>
      <c r="J38" s="63">
        <v>129545</v>
      </c>
      <c r="K38" s="22">
        <f>IFERROR(MATCH(H38,'נתוני 2011'!$C$2:$BY$2,0),FALSE)</f>
        <v>16</v>
      </c>
    </row>
    <row r="39" spans="1:11" x14ac:dyDescent="0.3">
      <c r="A39" s="61">
        <v>31</v>
      </c>
      <c r="B39" s="62" t="s">
        <v>2</v>
      </c>
      <c r="C39" s="63">
        <v>19226</v>
      </c>
      <c r="H39" s="61">
        <v>1292</v>
      </c>
      <c r="I39" s="62" t="s">
        <v>1099</v>
      </c>
      <c r="J39" s="63">
        <v>12533</v>
      </c>
      <c r="K39" s="22" t="b">
        <f>IFERROR(MATCH(H39,'נתוני 2011'!$C$2:$BY$2,0),FALSE)</f>
        <v>0</v>
      </c>
    </row>
    <row r="40" spans="1:11" x14ac:dyDescent="0.3">
      <c r="A40" s="61">
        <v>31</v>
      </c>
      <c r="B40" s="62" t="s">
        <v>2</v>
      </c>
      <c r="C40" s="63">
        <v>19226</v>
      </c>
      <c r="H40" s="61">
        <v>485</v>
      </c>
      <c r="I40" s="62" t="s">
        <v>1123</v>
      </c>
      <c r="J40" s="63">
        <v>4223</v>
      </c>
      <c r="K40" s="22" t="b">
        <f>IFERROR(MATCH(H40,'נתוני 2011'!$C$2:$BY$2,0),FALSE)</f>
        <v>0</v>
      </c>
    </row>
    <row r="41" spans="1:11" x14ac:dyDescent="0.3">
      <c r="A41" s="61">
        <v>31</v>
      </c>
      <c r="B41" s="62" t="s">
        <v>2</v>
      </c>
      <c r="C41" s="63">
        <v>19226</v>
      </c>
      <c r="H41" s="61">
        <v>627</v>
      </c>
      <c r="I41" s="62" t="s">
        <v>1145</v>
      </c>
      <c r="J41" s="63">
        <v>5612</v>
      </c>
      <c r="K41" s="22" t="b">
        <f>IFERROR(MATCH(H41,'נתוני 2011'!$C$2:$BY$2,0),FALSE)</f>
        <v>0</v>
      </c>
    </row>
    <row r="42" spans="1:11" x14ac:dyDescent="0.3">
      <c r="A42" s="61">
        <v>31</v>
      </c>
      <c r="B42" s="62" t="s">
        <v>2</v>
      </c>
      <c r="C42" s="63">
        <v>19226</v>
      </c>
      <c r="H42" s="61">
        <v>541</v>
      </c>
      <c r="I42" s="62" t="s">
        <v>1158</v>
      </c>
      <c r="J42" s="63">
        <v>7832</v>
      </c>
      <c r="K42" s="22" t="b">
        <f>IFERROR(MATCH(H42,'נתוני 2011'!$C$2:$BY$2,0),FALSE)</f>
        <v>0</v>
      </c>
    </row>
    <row r="43" spans="1:11" x14ac:dyDescent="0.3">
      <c r="A43" s="61">
        <v>31</v>
      </c>
      <c r="B43" s="62" t="s">
        <v>2</v>
      </c>
      <c r="C43" s="63">
        <v>19226</v>
      </c>
      <c r="H43" s="61">
        <v>487</v>
      </c>
      <c r="I43" s="62" t="s">
        <v>1172</v>
      </c>
      <c r="J43" s="63">
        <v>2319</v>
      </c>
      <c r="K43" s="22" t="b">
        <f>IFERROR(MATCH(H43,'נתוני 2011'!$C$2:$BY$2,0),FALSE)</f>
        <v>0</v>
      </c>
    </row>
    <row r="44" spans="1:11" x14ac:dyDescent="0.3">
      <c r="A44" s="61">
        <v>31</v>
      </c>
      <c r="B44" s="62" t="s">
        <v>2</v>
      </c>
      <c r="C44" s="63">
        <v>19226</v>
      </c>
      <c r="H44" s="61">
        <v>3730</v>
      </c>
      <c r="I44" s="62" t="s">
        <v>1187</v>
      </c>
      <c r="J44" s="63">
        <v>9892</v>
      </c>
      <c r="K44" s="22" t="b">
        <f>IFERROR(MATCH(H44,'נתוני 2011'!$C$2:$BY$2,0),FALSE)</f>
        <v>0</v>
      </c>
    </row>
    <row r="45" spans="1:11" x14ac:dyDescent="0.3">
      <c r="A45" s="61">
        <v>2400</v>
      </c>
      <c r="B45" s="62" t="s">
        <v>3</v>
      </c>
      <c r="C45" s="63">
        <v>26759</v>
      </c>
      <c r="H45" s="61">
        <v>681</v>
      </c>
      <c r="I45" s="62" t="s">
        <v>16</v>
      </c>
      <c r="J45" s="63">
        <v>16529</v>
      </c>
      <c r="K45" s="22">
        <f>IFERROR(MATCH(H45,'נתוני 2011'!$C$2:$BY$2,0),FALSE)</f>
        <v>17</v>
      </c>
    </row>
    <row r="46" spans="1:11" x14ac:dyDescent="0.3">
      <c r="A46" s="61">
        <v>2400</v>
      </c>
      <c r="B46" s="62" t="s">
        <v>3</v>
      </c>
      <c r="C46" s="63">
        <v>26759</v>
      </c>
      <c r="H46" s="61">
        <v>6300</v>
      </c>
      <c r="I46" s="62" t="s">
        <v>17</v>
      </c>
      <c r="J46" s="63">
        <v>46431</v>
      </c>
      <c r="K46" s="22">
        <f>IFERROR(MATCH(H46,'נתוני 2011'!$C$2:$BY$2,0),FALSE)</f>
        <v>18</v>
      </c>
    </row>
    <row r="47" spans="1:11" x14ac:dyDescent="0.3">
      <c r="A47" s="61">
        <v>2400</v>
      </c>
      <c r="B47" s="62" t="s">
        <v>3</v>
      </c>
      <c r="C47" s="63">
        <v>26759</v>
      </c>
      <c r="H47" s="61">
        <v>2550</v>
      </c>
      <c r="I47" s="62" t="s">
        <v>1218</v>
      </c>
      <c r="J47" s="63">
        <v>15325</v>
      </c>
      <c r="K47" s="22" t="b">
        <f>IFERROR(MATCH(H47,'נתוני 2011'!$C$2:$BY$2,0),FALSE)</f>
        <v>0</v>
      </c>
    </row>
    <row r="48" spans="1:11" x14ac:dyDescent="0.3">
      <c r="A48" s="61">
        <v>2400</v>
      </c>
      <c r="B48" s="62" t="s">
        <v>3</v>
      </c>
      <c r="C48" s="63">
        <v>26759</v>
      </c>
      <c r="H48" s="61">
        <v>166</v>
      </c>
      <c r="I48" s="62" t="s">
        <v>1230</v>
      </c>
      <c r="J48" s="63">
        <v>14168</v>
      </c>
      <c r="K48" s="22" t="b">
        <f>IFERROR(MATCH(H48,'נתוני 2011'!$C$2:$BY$2,0),FALSE)</f>
        <v>0</v>
      </c>
    </row>
    <row r="49" spans="1:11" x14ac:dyDescent="0.3">
      <c r="A49" s="61">
        <v>2400</v>
      </c>
      <c r="B49" s="62" t="s">
        <v>3</v>
      </c>
      <c r="C49" s="63">
        <v>26759</v>
      </c>
      <c r="H49" s="61">
        <v>229</v>
      </c>
      <c r="I49" s="62" t="s">
        <v>1247</v>
      </c>
      <c r="J49" s="63">
        <v>11360</v>
      </c>
      <c r="K49" s="22" t="b">
        <f>IFERROR(MATCH(H49,'נתוני 2011'!$C$2:$BY$2,0),FALSE)</f>
        <v>0</v>
      </c>
    </row>
    <row r="50" spans="1:11" x14ac:dyDescent="0.3">
      <c r="A50" s="61">
        <v>2400</v>
      </c>
      <c r="B50" s="62" t="s">
        <v>3</v>
      </c>
      <c r="C50" s="63">
        <v>26759</v>
      </c>
      <c r="H50" s="61">
        <v>494</v>
      </c>
      <c r="I50" s="62" t="s">
        <v>1257</v>
      </c>
      <c r="J50" s="63">
        <v>11565</v>
      </c>
      <c r="K50" s="22" t="b">
        <f>IFERROR(MATCH(H50,'נתוני 2011'!$C$2:$BY$2,0),FALSE)</f>
        <v>0</v>
      </c>
    </row>
    <row r="51" spans="1:11" x14ac:dyDescent="0.3">
      <c r="A51" s="61">
        <v>2400</v>
      </c>
      <c r="B51" s="62" t="s">
        <v>3</v>
      </c>
      <c r="C51" s="63">
        <v>26759</v>
      </c>
      <c r="H51" s="61">
        <v>489</v>
      </c>
      <c r="I51" s="62" t="s">
        <v>1274</v>
      </c>
      <c r="J51" s="63">
        <v>6067</v>
      </c>
      <c r="K51" s="22" t="b">
        <f>IFERROR(MATCH(H51,'נתוני 2011'!$C$2:$BY$2,0),FALSE)</f>
        <v>0</v>
      </c>
    </row>
    <row r="52" spans="1:11" x14ac:dyDescent="0.3">
      <c r="A52" s="61">
        <v>2400</v>
      </c>
      <c r="B52" s="62" t="s">
        <v>3</v>
      </c>
      <c r="C52" s="63">
        <v>26759</v>
      </c>
      <c r="H52" s="61">
        <v>490</v>
      </c>
      <c r="I52" s="62" t="s">
        <v>1293</v>
      </c>
      <c r="J52" s="63">
        <v>7105</v>
      </c>
      <c r="K52" s="22" t="b">
        <f>IFERROR(MATCH(H52,'נתוני 2011'!$C$2:$BY$2,0),FALSE)</f>
        <v>0</v>
      </c>
    </row>
    <row r="53" spans="1:11" x14ac:dyDescent="0.3">
      <c r="A53" s="61">
        <v>2400</v>
      </c>
      <c r="B53" s="62" t="s">
        <v>3</v>
      </c>
      <c r="C53" s="63">
        <v>26759</v>
      </c>
      <c r="H53" s="61">
        <v>492</v>
      </c>
      <c r="I53" s="62" t="s">
        <v>1312</v>
      </c>
      <c r="J53" s="63">
        <v>6460</v>
      </c>
      <c r="K53" s="22" t="b">
        <f>IFERROR(MATCH(H53,'נתוני 2011'!$C$2:$BY$2,0),FALSE)</f>
        <v>0</v>
      </c>
    </row>
    <row r="54" spans="1:11" x14ac:dyDescent="0.3">
      <c r="A54" s="61">
        <v>1020</v>
      </c>
      <c r="B54" s="62" t="s">
        <v>4</v>
      </c>
      <c r="C54" s="63">
        <v>14677</v>
      </c>
      <c r="H54" s="61">
        <v>2200</v>
      </c>
      <c r="I54" s="62" t="s">
        <v>18</v>
      </c>
      <c r="J54" s="63">
        <v>28266</v>
      </c>
      <c r="K54" s="22">
        <f>IFERROR(MATCH(H54,'נתוני 2011'!$C$2:$BY$2,0),FALSE)</f>
        <v>19</v>
      </c>
    </row>
    <row r="55" spans="1:11" x14ac:dyDescent="0.3">
      <c r="A55" s="61">
        <v>1020</v>
      </c>
      <c r="B55" s="62" t="s">
        <v>4</v>
      </c>
      <c r="C55" s="63">
        <v>14677</v>
      </c>
      <c r="H55" s="61">
        <v>9700</v>
      </c>
      <c r="I55" s="62" t="s">
        <v>19</v>
      </c>
      <c r="J55" s="63">
        <v>38865</v>
      </c>
      <c r="K55" s="22">
        <f>IFERROR(MATCH(H55,'נתוני 2011'!$C$2:$BY$2,0),FALSE)</f>
        <v>20</v>
      </c>
    </row>
    <row r="56" spans="1:11" x14ac:dyDescent="0.3">
      <c r="A56" s="61">
        <v>1020</v>
      </c>
      <c r="B56" s="62" t="s">
        <v>4</v>
      </c>
      <c r="C56" s="63">
        <v>14677</v>
      </c>
      <c r="H56" s="61">
        <v>3769</v>
      </c>
      <c r="I56" s="62" t="s">
        <v>1354</v>
      </c>
      <c r="J56" s="63">
        <v>2671</v>
      </c>
      <c r="K56" s="22" t="b">
        <f>IFERROR(MATCH(H56,'נתוני 2011'!$C$2:$BY$2,0),FALSE)</f>
        <v>0</v>
      </c>
    </row>
    <row r="57" spans="1:11" x14ac:dyDescent="0.3">
      <c r="A57" s="61">
        <v>1020</v>
      </c>
      <c r="B57" s="62" t="s">
        <v>4</v>
      </c>
      <c r="C57" s="63">
        <v>14677</v>
      </c>
      <c r="H57" s="61">
        <v>6400</v>
      </c>
      <c r="I57" s="62" t="s">
        <v>1362</v>
      </c>
      <c r="J57" s="63">
        <v>79544</v>
      </c>
      <c r="K57" s="22">
        <f>IFERROR(MATCH(H57,'נתוני 2011'!$C$2:$BY$2,0),FALSE)</f>
        <v>21</v>
      </c>
    </row>
    <row r="58" spans="1:11" x14ac:dyDescent="0.3">
      <c r="A58" s="61">
        <v>1020</v>
      </c>
      <c r="B58" s="62" t="s">
        <v>4</v>
      </c>
      <c r="C58" s="63">
        <v>14677</v>
      </c>
      <c r="H58" s="61">
        <v>9300</v>
      </c>
      <c r="I58" s="62" t="s">
        <v>1390</v>
      </c>
      <c r="J58" s="63">
        <v>15325</v>
      </c>
      <c r="K58" s="22" t="b">
        <f>IFERROR(MATCH(H58,'נתוני 2011'!$C$2:$BY$2,0),FALSE)</f>
        <v>0</v>
      </c>
    </row>
    <row r="59" spans="1:11" x14ac:dyDescent="0.3">
      <c r="A59" s="61">
        <v>1020</v>
      </c>
      <c r="B59" s="62" t="s">
        <v>4</v>
      </c>
      <c r="C59" s="63">
        <v>14677</v>
      </c>
      <c r="H59" s="61">
        <v>1290</v>
      </c>
      <c r="I59" s="62" t="s">
        <v>1401</v>
      </c>
      <c r="J59" s="63">
        <v>4133</v>
      </c>
      <c r="K59" s="22" t="b">
        <f>IFERROR(MATCH(H59,'נתוני 2011'!$C$2:$BY$2,0),FALSE)</f>
        <v>0</v>
      </c>
    </row>
    <row r="60" spans="1:11" x14ac:dyDescent="0.3">
      <c r="A60" s="61">
        <v>1020</v>
      </c>
      <c r="B60" s="62" t="s">
        <v>4</v>
      </c>
      <c r="C60" s="63">
        <v>14677</v>
      </c>
      <c r="H60" s="61">
        <v>975</v>
      </c>
      <c r="I60" s="62" t="s">
        <v>1420</v>
      </c>
      <c r="J60" s="63">
        <v>4584</v>
      </c>
      <c r="K60" s="22" t="b">
        <f>IFERROR(MATCH(H60,'נתוני 2011'!$C$2:$BY$2,0),FALSE)</f>
        <v>0</v>
      </c>
    </row>
    <row r="61" spans="1:11" x14ac:dyDescent="0.3">
      <c r="A61" s="61">
        <v>1020</v>
      </c>
      <c r="B61" s="62" t="s">
        <v>4</v>
      </c>
      <c r="C61" s="63">
        <v>14677</v>
      </c>
      <c r="H61" s="61">
        <v>6500</v>
      </c>
      <c r="I61" s="62" t="s">
        <v>21</v>
      </c>
      <c r="J61" s="63">
        <v>70027</v>
      </c>
      <c r="K61" s="22">
        <f>IFERROR(MATCH(H61,'נתוני 2011'!$C$2:$BY$2,0),FALSE)</f>
        <v>22</v>
      </c>
    </row>
    <row r="62" spans="1:11" x14ac:dyDescent="0.3">
      <c r="A62" s="61">
        <v>3760</v>
      </c>
      <c r="B62" s="62" t="s">
        <v>618</v>
      </c>
      <c r="C62" s="63">
        <v>5442</v>
      </c>
      <c r="H62" s="61">
        <v>6600</v>
      </c>
      <c r="I62" s="62" t="s">
        <v>22</v>
      </c>
      <c r="J62" s="63">
        <v>158422</v>
      </c>
      <c r="K62" s="22">
        <f>IFERROR(MATCH(H62,'נתוני 2011'!$C$2:$BY$2,0),FALSE)</f>
        <v>23</v>
      </c>
    </row>
    <row r="63" spans="1:11" x14ac:dyDescent="0.3">
      <c r="A63" s="61">
        <v>3760</v>
      </c>
      <c r="B63" s="62" t="s">
        <v>618</v>
      </c>
      <c r="C63" s="63">
        <v>5442</v>
      </c>
      <c r="H63" s="61">
        <v>1303</v>
      </c>
      <c r="I63" s="62" t="s">
        <v>1474</v>
      </c>
      <c r="J63" s="63">
        <v>6074</v>
      </c>
      <c r="K63" s="22" t="b">
        <f>IFERROR(MATCH(H63,'נתוני 2011'!$C$2:$BY$2,0),FALSE)</f>
        <v>0</v>
      </c>
    </row>
    <row r="64" spans="1:11" x14ac:dyDescent="0.3">
      <c r="A64" s="61">
        <v>565</v>
      </c>
      <c r="B64" s="62" t="s">
        <v>625</v>
      </c>
      <c r="C64" s="63">
        <v>9553</v>
      </c>
      <c r="H64" s="61">
        <v>496</v>
      </c>
      <c r="I64" s="62" t="s">
        <v>1480</v>
      </c>
      <c r="J64" s="63">
        <v>4102</v>
      </c>
      <c r="K64" s="22" t="b">
        <f>IFERROR(MATCH(H64,'נתוני 2011'!$C$2:$BY$2,0),FALSE)</f>
        <v>0</v>
      </c>
    </row>
    <row r="65" spans="1:11" x14ac:dyDescent="0.3">
      <c r="A65" s="61">
        <v>565</v>
      </c>
      <c r="B65" s="62" t="s">
        <v>625</v>
      </c>
      <c r="C65" s="63">
        <v>9553</v>
      </c>
      <c r="H65" s="61">
        <v>4000</v>
      </c>
      <c r="I65" s="62" t="s">
        <v>23</v>
      </c>
      <c r="J65" s="63">
        <v>250108</v>
      </c>
      <c r="K65" s="22">
        <f>IFERROR(MATCH(H65,'נתוני 2011'!$C$2:$BY$2,0),FALSE)</f>
        <v>24</v>
      </c>
    </row>
    <row r="66" spans="1:11" x14ac:dyDescent="0.3">
      <c r="A66" s="61">
        <v>565</v>
      </c>
      <c r="B66" s="62" t="s">
        <v>625</v>
      </c>
      <c r="C66" s="63">
        <v>9553</v>
      </c>
      <c r="H66" s="61">
        <v>2034</v>
      </c>
      <c r="I66" s="62" t="s">
        <v>1523</v>
      </c>
      <c r="J66" s="63">
        <v>7013</v>
      </c>
      <c r="K66" s="22" t="b">
        <f>IFERROR(MATCH(H66,'נתוני 2011'!$C$2:$BY$2,0),FALSE)</f>
        <v>0</v>
      </c>
    </row>
    <row r="67" spans="1:11" x14ac:dyDescent="0.3">
      <c r="A67" s="61">
        <v>565</v>
      </c>
      <c r="B67" s="62" t="s">
        <v>625</v>
      </c>
      <c r="C67" s="63">
        <v>9553</v>
      </c>
      <c r="H67" s="61">
        <v>1247</v>
      </c>
      <c r="I67" s="62" t="s">
        <v>1540</v>
      </c>
      <c r="J67" s="63">
        <v>629</v>
      </c>
      <c r="K67" s="22" t="b">
        <f>IFERROR(MATCH(H67,'נתוני 2011'!$C$2:$BY$2,0),FALSE)</f>
        <v>0</v>
      </c>
    </row>
    <row r="68" spans="1:11" x14ac:dyDescent="0.3">
      <c r="A68" s="61">
        <v>565</v>
      </c>
      <c r="B68" s="62" t="s">
        <v>625</v>
      </c>
      <c r="C68" s="63">
        <v>9553</v>
      </c>
      <c r="H68" s="61">
        <v>6700</v>
      </c>
      <c r="I68" s="62" t="s">
        <v>24</v>
      </c>
      <c r="J68" s="63">
        <v>34123</v>
      </c>
      <c r="K68" s="22">
        <f>IFERROR(MATCH(H68,'נתוני 2011'!$C$2:$BY$2,0),FALSE)</f>
        <v>25</v>
      </c>
    </row>
    <row r="69" spans="1:11" x14ac:dyDescent="0.3">
      <c r="A69" s="61">
        <v>565</v>
      </c>
      <c r="B69" s="62" t="s">
        <v>625</v>
      </c>
      <c r="C69" s="63">
        <v>9553</v>
      </c>
      <c r="H69" s="61">
        <v>962</v>
      </c>
      <c r="I69" s="62" t="s">
        <v>1559</v>
      </c>
      <c r="J69" s="63">
        <v>3869</v>
      </c>
      <c r="K69" s="22" t="b">
        <f>IFERROR(MATCH(H69,'נתוני 2011'!$C$2:$BY$2,0),FALSE)</f>
        <v>0</v>
      </c>
    </row>
    <row r="70" spans="1:11" x14ac:dyDescent="0.3">
      <c r="A70" s="61">
        <v>2600</v>
      </c>
      <c r="B70" s="62" t="s">
        <v>5</v>
      </c>
      <c r="C70" s="63">
        <v>48242</v>
      </c>
      <c r="H70" s="61">
        <v>498</v>
      </c>
      <c r="I70" s="62" t="s">
        <v>1565</v>
      </c>
      <c r="J70" s="63">
        <v>8134</v>
      </c>
      <c r="K70" s="22" t="b">
        <f>IFERROR(MATCH(H70,'נתוני 2011'!$C$2:$BY$2,0),FALSE)</f>
        <v>0</v>
      </c>
    </row>
    <row r="71" spans="1:11" x14ac:dyDescent="0.3">
      <c r="A71" s="61">
        <v>2600</v>
      </c>
      <c r="B71" s="62" t="s">
        <v>5</v>
      </c>
      <c r="C71" s="63">
        <v>48242</v>
      </c>
      <c r="H71" s="61">
        <v>2720</v>
      </c>
      <c r="I71" s="62" t="s">
        <v>26</v>
      </c>
      <c r="J71" s="63">
        <v>16395</v>
      </c>
      <c r="K71" s="22">
        <f>IFERROR(MATCH(H71,'נתוני 2011'!$C$2:$BY$2,0),FALSE)</f>
        <v>27</v>
      </c>
    </row>
    <row r="72" spans="1:11" x14ac:dyDescent="0.3">
      <c r="A72" s="61">
        <v>2600</v>
      </c>
      <c r="B72" s="62" t="s">
        <v>5</v>
      </c>
      <c r="C72" s="63">
        <v>48242</v>
      </c>
      <c r="H72" s="61">
        <v>2100</v>
      </c>
      <c r="I72" s="62" t="s">
        <v>27</v>
      </c>
      <c r="J72" s="63">
        <v>16320</v>
      </c>
      <c r="K72" s="22">
        <f>IFERROR(MATCH(H72,'נתוני 2011'!$C$2:$BY$2,0),FALSE)</f>
        <v>28</v>
      </c>
    </row>
    <row r="73" spans="1:11" x14ac:dyDescent="0.3">
      <c r="A73" s="61">
        <v>2600</v>
      </c>
      <c r="B73" s="62" t="s">
        <v>5</v>
      </c>
      <c r="C73" s="63">
        <v>48242</v>
      </c>
      <c r="H73" s="61">
        <v>8900</v>
      </c>
      <c r="I73" s="62" t="s">
        <v>28</v>
      </c>
      <c r="J73" s="63">
        <v>19719</v>
      </c>
      <c r="K73" s="22">
        <f>IFERROR(MATCH(H73,'נתוני 2011'!$C$2:$BY$2,0),FALSE)</f>
        <v>29</v>
      </c>
    </row>
    <row r="74" spans="1:11" x14ac:dyDescent="0.3">
      <c r="A74" s="61">
        <v>2600</v>
      </c>
      <c r="B74" s="62" t="s">
        <v>5</v>
      </c>
      <c r="C74" s="63">
        <v>48242</v>
      </c>
      <c r="H74" s="61">
        <v>1295</v>
      </c>
      <c r="I74" s="62" t="s">
        <v>1655</v>
      </c>
      <c r="J74" s="63">
        <v>3994</v>
      </c>
      <c r="K74" s="22" t="b">
        <f>IFERROR(MATCH(H74,'נתוני 2011'!$C$2:$BY$2,0),FALSE)</f>
        <v>0</v>
      </c>
    </row>
    <row r="75" spans="1:11" x14ac:dyDescent="0.3">
      <c r="A75" s="61">
        <v>2600</v>
      </c>
      <c r="B75" s="62" t="s">
        <v>5</v>
      </c>
      <c r="C75" s="63">
        <v>48242</v>
      </c>
      <c r="H75" s="61">
        <v>46</v>
      </c>
      <c r="I75" s="62" t="s">
        <v>1668</v>
      </c>
      <c r="J75" s="63">
        <v>2404</v>
      </c>
      <c r="K75" s="22" t="b">
        <f>IFERROR(MATCH(H75,'נתוני 2011'!$C$2:$BY$2,0),FALSE)</f>
        <v>0</v>
      </c>
    </row>
    <row r="76" spans="1:11" x14ac:dyDescent="0.3">
      <c r="A76" s="61">
        <v>2600</v>
      </c>
      <c r="B76" s="62" t="s">
        <v>5</v>
      </c>
      <c r="C76" s="63">
        <v>48242</v>
      </c>
      <c r="H76" s="61">
        <v>2660</v>
      </c>
      <c r="I76" s="62" t="s">
        <v>29</v>
      </c>
      <c r="J76" s="63">
        <v>27839</v>
      </c>
      <c r="K76" s="22">
        <f>IFERROR(MATCH(H76,'נתוני 2011'!$C$2:$BY$2,0),FALSE)</f>
        <v>30</v>
      </c>
    </row>
    <row r="77" spans="1:11" x14ac:dyDescent="0.3">
      <c r="A77" s="61">
        <v>2600</v>
      </c>
      <c r="B77" s="62" t="s">
        <v>5</v>
      </c>
      <c r="C77" s="63">
        <v>48242</v>
      </c>
      <c r="H77" s="61">
        <v>9400</v>
      </c>
      <c r="I77" s="62" t="s">
        <v>1688</v>
      </c>
      <c r="J77" s="63">
        <v>22222</v>
      </c>
      <c r="K77" s="22">
        <f>IFERROR(MATCH(H77,'נתוני 2011'!$C$2:$BY$2,0),FALSE)</f>
        <v>31</v>
      </c>
    </row>
    <row r="78" spans="1:11" x14ac:dyDescent="0.3">
      <c r="A78" s="61">
        <v>2600</v>
      </c>
      <c r="B78" s="62" t="s">
        <v>5</v>
      </c>
      <c r="C78" s="63">
        <v>48242</v>
      </c>
      <c r="H78" s="61">
        <v>29</v>
      </c>
      <c r="I78" s="62" t="s">
        <v>1709</v>
      </c>
      <c r="J78" s="63">
        <v>1145</v>
      </c>
      <c r="K78" s="22" t="b">
        <f>IFERROR(MATCH(H78,'נתוני 2011'!$C$2:$BY$2,0),FALSE)</f>
        <v>0</v>
      </c>
    </row>
    <row r="79" spans="1:11" x14ac:dyDescent="0.3">
      <c r="A79" s="61">
        <v>2600</v>
      </c>
      <c r="B79" s="62" t="s">
        <v>5</v>
      </c>
      <c r="C79" s="63">
        <v>48242</v>
      </c>
      <c r="H79" s="61">
        <v>499</v>
      </c>
      <c r="I79" s="62" t="s">
        <v>1717</v>
      </c>
      <c r="J79" s="63">
        <v>11611</v>
      </c>
      <c r="K79" s="22" t="b">
        <f>IFERROR(MATCH(H79,'נתוני 2011'!$C$2:$BY$2,0),FALSE)</f>
        <v>0</v>
      </c>
    </row>
    <row r="80" spans="1:11" x14ac:dyDescent="0.3">
      <c r="A80" s="61">
        <v>2600</v>
      </c>
      <c r="B80" s="62" t="s">
        <v>5</v>
      </c>
      <c r="C80" s="63">
        <v>48242</v>
      </c>
      <c r="H80" s="61">
        <v>240</v>
      </c>
      <c r="I80" s="62" t="s">
        <v>31</v>
      </c>
      <c r="J80" s="63">
        <v>15377</v>
      </c>
      <c r="K80" s="22">
        <f>IFERROR(MATCH(H80,'נתוני 2011'!$C$2:$BY$2,0),FALSE)</f>
        <v>32</v>
      </c>
    </row>
    <row r="81" spans="1:11" x14ac:dyDescent="0.3">
      <c r="A81" s="61">
        <v>2600</v>
      </c>
      <c r="B81" s="62" t="s">
        <v>5</v>
      </c>
      <c r="C81" s="63">
        <v>48242</v>
      </c>
      <c r="H81" s="61">
        <v>3000</v>
      </c>
      <c r="I81" s="62" t="s">
        <v>32</v>
      </c>
      <c r="J81" s="63">
        <v>576406</v>
      </c>
      <c r="K81" s="22">
        <f>IFERROR(MATCH(H81,'נתוני 2011'!$C$2:$BY$2,0),FALSE)</f>
        <v>33</v>
      </c>
    </row>
    <row r="82" spans="1:11" x14ac:dyDescent="0.3">
      <c r="A82" s="61">
        <v>478</v>
      </c>
      <c r="B82" s="62" t="s">
        <v>651</v>
      </c>
      <c r="C82" s="63">
        <v>8237</v>
      </c>
      <c r="H82" s="61">
        <v>502</v>
      </c>
      <c r="I82" s="62" t="s">
        <v>1758</v>
      </c>
      <c r="J82" s="63">
        <v>9352</v>
      </c>
      <c r="K82" s="22" t="b">
        <f>IFERROR(MATCH(H82,'נתוני 2011'!$C$2:$BY$2,0),FALSE)</f>
        <v>0</v>
      </c>
    </row>
    <row r="83" spans="1:11" x14ac:dyDescent="0.3">
      <c r="A83" s="61">
        <v>478</v>
      </c>
      <c r="B83" s="62" t="s">
        <v>651</v>
      </c>
      <c r="C83" s="63">
        <v>8237</v>
      </c>
      <c r="H83" s="61">
        <v>504</v>
      </c>
      <c r="I83" s="62" t="s">
        <v>1774</v>
      </c>
      <c r="J83" s="63">
        <v>6972</v>
      </c>
      <c r="K83" s="22" t="b">
        <f>IFERROR(MATCH(H83,'נתוני 2011'!$C$2:$BY$2,0),FALSE)</f>
        <v>0</v>
      </c>
    </row>
    <row r="84" spans="1:11" x14ac:dyDescent="0.3">
      <c r="A84" s="61">
        <v>478</v>
      </c>
      <c r="B84" s="62" t="s">
        <v>651</v>
      </c>
      <c r="C84" s="63">
        <v>8237</v>
      </c>
      <c r="H84" s="61">
        <v>505</v>
      </c>
      <c r="I84" s="62" t="s">
        <v>1788</v>
      </c>
      <c r="J84" s="63">
        <v>2237</v>
      </c>
      <c r="K84" s="22" t="b">
        <f>IFERROR(MATCH(H84,'נתוני 2011'!$C$2:$BY$2,0),FALSE)</f>
        <v>0</v>
      </c>
    </row>
    <row r="85" spans="1:11" x14ac:dyDescent="0.3">
      <c r="A85" s="61">
        <v>478</v>
      </c>
      <c r="B85" s="62" t="s">
        <v>651</v>
      </c>
      <c r="C85" s="63">
        <v>8237</v>
      </c>
      <c r="H85" s="61">
        <v>1224</v>
      </c>
      <c r="I85" s="62" t="s">
        <v>1805</v>
      </c>
      <c r="J85" s="63">
        <v>7986</v>
      </c>
      <c r="K85" s="22" t="b">
        <f>IFERROR(MATCH(H85,'נתוני 2011'!$C$2:$BY$2,0),FALSE)</f>
        <v>0</v>
      </c>
    </row>
    <row r="86" spans="1:11" x14ac:dyDescent="0.3">
      <c r="A86" s="61">
        <v>478</v>
      </c>
      <c r="B86" s="62" t="s">
        <v>651</v>
      </c>
      <c r="C86" s="63">
        <v>8237</v>
      </c>
      <c r="H86" s="61">
        <v>1059</v>
      </c>
      <c r="I86" s="62" t="s">
        <v>1816</v>
      </c>
      <c r="J86" s="63">
        <v>6765</v>
      </c>
      <c r="K86" s="22" t="b">
        <f>IFERROR(MATCH(H86,'נתוני 2011'!$C$2:$BY$2,0),FALSE)</f>
        <v>0</v>
      </c>
    </row>
    <row r="87" spans="1:11" x14ac:dyDescent="0.3">
      <c r="A87" s="61">
        <v>478</v>
      </c>
      <c r="B87" s="62" t="s">
        <v>651</v>
      </c>
      <c r="C87" s="63">
        <v>8237</v>
      </c>
      <c r="H87" s="61">
        <v>1296</v>
      </c>
      <c r="I87" s="62" t="s">
        <v>1824</v>
      </c>
      <c r="J87" s="63">
        <v>4933</v>
      </c>
      <c r="K87" s="22" t="b">
        <f>IFERROR(MATCH(H87,'נתוני 2011'!$C$2:$BY$2,0),FALSE)</f>
        <v>0</v>
      </c>
    </row>
    <row r="88" spans="1:11" x14ac:dyDescent="0.3">
      <c r="A88" s="61">
        <v>478</v>
      </c>
      <c r="B88" s="62" t="s">
        <v>651</v>
      </c>
      <c r="C88" s="63">
        <v>8237</v>
      </c>
      <c r="H88" s="61">
        <v>978</v>
      </c>
      <c r="I88" s="62" t="s">
        <v>1832</v>
      </c>
      <c r="J88" s="63">
        <v>3086</v>
      </c>
      <c r="K88" s="22" t="b">
        <f>IFERROR(MATCH(H88,'נתוני 2011'!$C$2:$BY$2,0),FALSE)</f>
        <v>0</v>
      </c>
    </row>
    <row r="89" spans="1:11" x14ac:dyDescent="0.3">
      <c r="A89" s="61">
        <v>478</v>
      </c>
      <c r="B89" s="62" t="s">
        <v>651</v>
      </c>
      <c r="C89" s="63">
        <v>8237</v>
      </c>
      <c r="H89" s="61">
        <v>633</v>
      </c>
      <c r="I89" s="62" t="s">
        <v>1844</v>
      </c>
      <c r="J89" s="63">
        <v>1923</v>
      </c>
      <c r="K89" s="22" t="b">
        <f>IFERROR(MATCH(H89,'נתוני 2011'!$C$2:$BY$2,0),FALSE)</f>
        <v>0</v>
      </c>
    </row>
    <row r="90" spans="1:11" x14ac:dyDescent="0.3">
      <c r="A90" s="61">
        <v>478</v>
      </c>
      <c r="B90" s="62" t="s">
        <v>651</v>
      </c>
      <c r="C90" s="63">
        <v>8237</v>
      </c>
      <c r="H90" s="61">
        <v>1263</v>
      </c>
      <c r="I90" s="62" t="s">
        <v>1858</v>
      </c>
      <c r="J90" s="63">
        <v>4537</v>
      </c>
      <c r="K90" s="22" t="b">
        <f>IFERROR(MATCH(H90,'נתוני 2011'!$C$2:$BY$2,0),FALSE)</f>
        <v>0</v>
      </c>
    </row>
    <row r="91" spans="1:11" x14ac:dyDescent="0.3">
      <c r="A91" s="61">
        <v>478</v>
      </c>
      <c r="B91" s="62" t="s">
        <v>651</v>
      </c>
      <c r="C91" s="63">
        <v>8237</v>
      </c>
      <c r="H91" s="61">
        <v>507</v>
      </c>
      <c r="I91" s="62" t="s">
        <v>1865</v>
      </c>
      <c r="J91" s="63">
        <v>7187</v>
      </c>
      <c r="K91" s="22" t="b">
        <f>IFERROR(MATCH(H91,'נתוני 2011'!$C$2:$BY$2,0),FALSE)</f>
        <v>0</v>
      </c>
    </row>
    <row r="92" spans="1:11" x14ac:dyDescent="0.3">
      <c r="A92" s="61">
        <v>478</v>
      </c>
      <c r="B92" s="62" t="s">
        <v>651</v>
      </c>
      <c r="C92" s="63">
        <v>8237</v>
      </c>
      <c r="H92" s="61">
        <v>168</v>
      </c>
      <c r="I92" s="62" t="s">
        <v>1881</v>
      </c>
      <c r="J92" s="63">
        <v>13477</v>
      </c>
      <c r="K92" s="22" t="b">
        <f>IFERROR(MATCH(H92,'נתוני 2011'!$C$2:$BY$2,0),FALSE)</f>
        <v>0</v>
      </c>
    </row>
    <row r="93" spans="1:11" x14ac:dyDescent="0.3">
      <c r="A93" s="61">
        <v>478</v>
      </c>
      <c r="B93" s="62" t="s">
        <v>651</v>
      </c>
      <c r="C93" s="63">
        <v>8237</v>
      </c>
      <c r="H93" s="61">
        <v>508</v>
      </c>
      <c r="I93" s="62" t="s">
        <v>1898</v>
      </c>
      <c r="J93" s="63">
        <v>2363</v>
      </c>
      <c r="K93" s="22" t="b">
        <f>IFERROR(MATCH(H93,'נתוני 2011'!$C$2:$BY$2,0),FALSE)</f>
        <v>0</v>
      </c>
    </row>
    <row r="94" spans="1:11" x14ac:dyDescent="0.3">
      <c r="A94" s="61">
        <v>478</v>
      </c>
      <c r="B94" s="62" t="s">
        <v>651</v>
      </c>
      <c r="C94" s="63">
        <v>8237</v>
      </c>
      <c r="H94" s="61">
        <v>509</v>
      </c>
      <c r="I94" s="62" t="s">
        <v>1912</v>
      </c>
      <c r="J94" s="63">
        <v>12537</v>
      </c>
      <c r="K94" s="22" t="b">
        <f>IFERROR(MATCH(H94,'נתוני 2011'!$C$2:$BY$2,0),FALSE)</f>
        <v>0</v>
      </c>
    </row>
    <row r="95" spans="1:11" x14ac:dyDescent="0.3">
      <c r="A95" s="61">
        <v>41</v>
      </c>
      <c r="B95" s="62" t="s">
        <v>672</v>
      </c>
      <c r="C95" s="63">
        <v>2421</v>
      </c>
      <c r="H95" s="61">
        <v>510</v>
      </c>
      <c r="I95" s="62" t="s">
        <v>1931</v>
      </c>
      <c r="J95" s="63">
        <v>10440</v>
      </c>
      <c r="K95" s="22" t="b">
        <f>IFERROR(MATCH(H95,'נתוני 2011'!$C$2:$BY$2,0),FALSE)</f>
        <v>0</v>
      </c>
    </row>
    <row r="96" spans="1:11" x14ac:dyDescent="0.3">
      <c r="A96" s="61">
        <v>41</v>
      </c>
      <c r="B96" s="62" t="s">
        <v>672</v>
      </c>
      <c r="C96" s="63">
        <v>2421</v>
      </c>
      <c r="H96" s="61">
        <v>6900</v>
      </c>
      <c r="I96" s="62" t="s">
        <v>33</v>
      </c>
      <c r="J96" s="63">
        <v>76184</v>
      </c>
      <c r="K96" s="22">
        <f>IFERROR(MATCH(H96,'נתוני 2011'!$C$2:$BY$2,0),FALSE)</f>
        <v>34</v>
      </c>
    </row>
    <row r="97" spans="1:11" x14ac:dyDescent="0.3">
      <c r="A97" s="61">
        <v>41</v>
      </c>
      <c r="B97" s="62" t="s">
        <v>672</v>
      </c>
      <c r="C97" s="63">
        <v>2421</v>
      </c>
      <c r="H97" s="61">
        <v>634</v>
      </c>
      <c r="I97" s="62" t="s">
        <v>34</v>
      </c>
      <c r="J97" s="63">
        <v>12885</v>
      </c>
      <c r="K97" s="22">
        <f>IFERROR(MATCH(H97,'נתוני 2011'!$C$2:$BY$2,0),FALSE)</f>
        <v>35</v>
      </c>
    </row>
    <row r="98" spans="1:11" x14ac:dyDescent="0.3">
      <c r="A98" s="61">
        <v>41</v>
      </c>
      <c r="B98" s="62" t="s">
        <v>672</v>
      </c>
      <c r="C98" s="63">
        <v>2421</v>
      </c>
      <c r="H98" s="61">
        <v>654</v>
      </c>
      <c r="I98" s="62" t="s">
        <v>1986</v>
      </c>
      <c r="J98" s="63">
        <v>11243</v>
      </c>
      <c r="K98" s="22" t="b">
        <f>IFERROR(MATCH(H98,'נתוני 2011'!$C$2:$BY$2,0),FALSE)</f>
        <v>0</v>
      </c>
    </row>
    <row r="99" spans="1:11" x14ac:dyDescent="0.3">
      <c r="A99" s="61">
        <v>41</v>
      </c>
      <c r="B99" s="62" t="s">
        <v>672</v>
      </c>
      <c r="C99" s="63">
        <v>2421</v>
      </c>
      <c r="H99" s="61">
        <v>47</v>
      </c>
      <c r="I99" s="62" t="s">
        <v>2002</v>
      </c>
      <c r="J99" s="63">
        <v>2597</v>
      </c>
      <c r="K99" s="22" t="b">
        <f>IFERROR(MATCH(H99,'נתוני 2011'!$C$2:$BY$2,0),FALSE)</f>
        <v>0</v>
      </c>
    </row>
    <row r="100" spans="1:11" x14ac:dyDescent="0.3">
      <c r="A100" s="61">
        <v>41</v>
      </c>
      <c r="B100" s="62" t="s">
        <v>672</v>
      </c>
      <c r="C100" s="63">
        <v>2421</v>
      </c>
      <c r="H100" s="61">
        <v>1139</v>
      </c>
      <c r="I100" s="62" t="s">
        <v>35</v>
      </c>
      <c r="J100" s="63">
        <v>40666</v>
      </c>
      <c r="K100" s="22">
        <f>IFERROR(MATCH(H100,'נתוני 2011'!$C$2:$BY$2,0),FALSE)</f>
        <v>36</v>
      </c>
    </row>
    <row r="101" spans="1:11" x14ac:dyDescent="0.3">
      <c r="A101" s="61">
        <v>1309</v>
      </c>
      <c r="B101" s="62" t="s">
        <v>6</v>
      </c>
      <c r="C101" s="63">
        <v>16987</v>
      </c>
      <c r="H101" s="61">
        <v>1271</v>
      </c>
      <c r="I101" s="62" t="s">
        <v>2014</v>
      </c>
      <c r="J101" s="63">
        <v>4775</v>
      </c>
      <c r="K101" s="22" t="b">
        <f>IFERROR(MATCH(H101,'נתוני 2011'!$C$2:$BY$2,0),FALSE)</f>
        <v>0</v>
      </c>
    </row>
    <row r="102" spans="1:11" x14ac:dyDescent="0.3">
      <c r="A102" s="61">
        <v>1309</v>
      </c>
      <c r="B102" s="62" t="s">
        <v>6</v>
      </c>
      <c r="C102" s="63">
        <v>16987</v>
      </c>
      <c r="H102" s="61">
        <v>7000</v>
      </c>
      <c r="I102" s="62" t="s">
        <v>36</v>
      </c>
      <c r="J102" s="63">
        <v>54700</v>
      </c>
      <c r="K102" s="22">
        <f>IFERROR(MATCH(H102,'נתוני 2011'!$C$2:$BY$2,0),FALSE)</f>
        <v>37</v>
      </c>
    </row>
    <row r="103" spans="1:11" x14ac:dyDescent="0.3">
      <c r="A103" s="61">
        <v>1309</v>
      </c>
      <c r="B103" s="62" t="s">
        <v>6</v>
      </c>
      <c r="C103" s="63">
        <v>16987</v>
      </c>
      <c r="H103" s="61">
        <v>1060</v>
      </c>
      <c r="I103" s="62" t="s">
        <v>2039</v>
      </c>
      <c r="J103" s="63">
        <v>6011</v>
      </c>
      <c r="K103" s="22" t="b">
        <f>IFERROR(MATCH(H103,'נתוני 2011'!$C$2:$BY$2,0),FALSE)</f>
        <v>0</v>
      </c>
    </row>
    <row r="104" spans="1:11" x14ac:dyDescent="0.3">
      <c r="A104" s="61">
        <v>1309</v>
      </c>
      <c r="B104" s="62" t="s">
        <v>6</v>
      </c>
      <c r="C104" s="63">
        <v>16987</v>
      </c>
      <c r="H104" s="61">
        <v>1015</v>
      </c>
      <c r="I104" s="62" t="s">
        <v>2049</v>
      </c>
      <c r="J104" s="63">
        <v>19758</v>
      </c>
      <c r="K104" s="22" t="b">
        <f>IFERROR(MATCH(H104,'נתוני 2011'!$C$2:$BY$2,0),FALSE)</f>
        <v>0</v>
      </c>
    </row>
    <row r="105" spans="1:11" x14ac:dyDescent="0.3">
      <c r="A105" s="61">
        <v>1309</v>
      </c>
      <c r="B105" s="62" t="s">
        <v>6</v>
      </c>
      <c r="C105" s="63">
        <v>16987</v>
      </c>
      <c r="H105" s="61">
        <v>516</v>
      </c>
      <c r="I105" s="62" t="s">
        <v>2067</v>
      </c>
      <c r="J105" s="63">
        <v>8917</v>
      </c>
      <c r="K105" s="22" t="b">
        <f>IFERROR(MATCH(H105,'נתוני 2011'!$C$2:$BY$2,0),FALSE)</f>
        <v>0</v>
      </c>
    </row>
    <row r="106" spans="1:11" x14ac:dyDescent="0.3">
      <c r="A106" s="61">
        <v>1309</v>
      </c>
      <c r="B106" s="62" t="s">
        <v>6</v>
      </c>
      <c r="C106" s="63">
        <v>16987</v>
      </c>
      <c r="H106" s="61">
        <v>481</v>
      </c>
      <c r="I106" s="62" t="s">
        <v>2082</v>
      </c>
      <c r="J106" s="63">
        <v>14165</v>
      </c>
      <c r="K106" s="22" t="b">
        <f>IFERROR(MATCH(H106,'נתוני 2011'!$C$2:$BY$2,0),FALSE)</f>
        <v>0</v>
      </c>
    </row>
    <row r="107" spans="1:11" x14ac:dyDescent="0.3">
      <c r="A107" s="61">
        <v>1309</v>
      </c>
      <c r="B107" s="62" t="s">
        <v>6</v>
      </c>
      <c r="C107" s="63">
        <v>16987</v>
      </c>
      <c r="H107" s="61">
        <v>65</v>
      </c>
      <c r="I107" s="62" t="s">
        <v>2095</v>
      </c>
      <c r="J107" s="63">
        <v>1281</v>
      </c>
      <c r="K107" s="22" t="b">
        <f>IFERROR(MATCH(H107,'נתוני 2011'!$C$2:$BY$2,0),FALSE)</f>
        <v>0</v>
      </c>
    </row>
    <row r="108" spans="1:11" x14ac:dyDescent="0.3">
      <c r="A108" s="61">
        <v>3750</v>
      </c>
      <c r="B108" s="62" t="s">
        <v>694</v>
      </c>
      <c r="C108" s="63">
        <v>5423</v>
      </c>
      <c r="H108" s="61">
        <v>874</v>
      </c>
      <c r="I108" s="62" t="s">
        <v>37</v>
      </c>
      <c r="J108" s="63">
        <v>20976</v>
      </c>
      <c r="K108" s="22">
        <f>IFERROR(MATCH(H108,'נתוני 2011'!$C$2:$BY$2,0),FALSE)</f>
        <v>38</v>
      </c>
    </row>
    <row r="109" spans="1:11" x14ac:dyDescent="0.3">
      <c r="A109" s="61">
        <v>3750</v>
      </c>
      <c r="B109" s="62" t="s">
        <v>694</v>
      </c>
      <c r="C109" s="63">
        <v>5423</v>
      </c>
      <c r="H109" s="61">
        <v>1200</v>
      </c>
      <c r="I109" s="62" t="s">
        <v>478</v>
      </c>
      <c r="J109" s="63">
        <v>54005</v>
      </c>
      <c r="K109" s="22">
        <f>IFERROR(MATCH(H109,'נתוני 2011'!$C$2:$BY$2,0),FALSE)</f>
        <v>40</v>
      </c>
    </row>
    <row r="110" spans="1:11" x14ac:dyDescent="0.3">
      <c r="A110" s="61">
        <v>3750</v>
      </c>
      <c r="B110" s="62" t="s">
        <v>694</v>
      </c>
      <c r="C110" s="63">
        <v>5423</v>
      </c>
      <c r="H110" s="61">
        <v>3797</v>
      </c>
      <c r="I110" s="62" t="s">
        <v>38</v>
      </c>
      <c r="J110" s="63">
        <v>23216</v>
      </c>
      <c r="K110" s="22">
        <f>IFERROR(MATCH(H110,'נתוני 2011'!$C$2:$BY$2,0),FALSE)</f>
        <v>39</v>
      </c>
    </row>
    <row r="111" spans="1:11" x14ac:dyDescent="0.3">
      <c r="A111" s="61">
        <v>3750</v>
      </c>
      <c r="B111" s="62" t="s">
        <v>694</v>
      </c>
      <c r="C111" s="63">
        <v>5423</v>
      </c>
      <c r="H111" s="61">
        <v>28</v>
      </c>
      <c r="I111" s="62" t="s">
        <v>2138</v>
      </c>
      <c r="J111" s="63">
        <v>8371</v>
      </c>
      <c r="K111" s="22" t="b">
        <f>IFERROR(MATCH(H111,'נתוני 2011'!$C$2:$BY$2,0),FALSE)</f>
        <v>0</v>
      </c>
    </row>
    <row r="112" spans="1:11" x14ac:dyDescent="0.3">
      <c r="A112" s="61">
        <v>3560</v>
      </c>
      <c r="B112" s="62" t="s">
        <v>702</v>
      </c>
      <c r="C112" s="63">
        <v>2472</v>
      </c>
      <c r="H112" s="61">
        <v>517</v>
      </c>
      <c r="I112" s="62" t="s">
        <v>2147</v>
      </c>
      <c r="J112" s="63">
        <v>2651</v>
      </c>
      <c r="K112" s="22" t="b">
        <f>IFERROR(MATCH(H112,'נתוני 2011'!$C$2:$BY$2,0),FALSE)</f>
        <v>0</v>
      </c>
    </row>
    <row r="113" spans="1:11" x14ac:dyDescent="0.3">
      <c r="A113" s="61">
        <v>3560</v>
      </c>
      <c r="B113" s="62" t="s">
        <v>702</v>
      </c>
      <c r="C113" s="63">
        <v>2472</v>
      </c>
      <c r="H113" s="61">
        <v>43</v>
      </c>
      <c r="I113" s="62" t="s">
        <v>2161</v>
      </c>
      <c r="J113" s="63">
        <v>1365</v>
      </c>
      <c r="K113" s="22" t="b">
        <f>IFERROR(MATCH(H113,'נתוני 2011'!$C$2:$BY$2,0),FALSE)</f>
        <v>0</v>
      </c>
    </row>
    <row r="114" spans="1:11" x14ac:dyDescent="0.3">
      <c r="A114" s="61">
        <v>3560</v>
      </c>
      <c r="B114" s="62" t="s">
        <v>702</v>
      </c>
      <c r="C114" s="63">
        <v>2472</v>
      </c>
      <c r="H114" s="61">
        <v>1268</v>
      </c>
      <c r="I114" s="62" t="s">
        <v>2167</v>
      </c>
      <c r="J114" s="63">
        <v>5737</v>
      </c>
      <c r="K114" s="22" t="b">
        <f>IFERROR(MATCH(H114,'נתוני 2011'!$C$2:$BY$2,0),FALSE)</f>
        <v>0</v>
      </c>
    </row>
    <row r="115" spans="1:11" x14ac:dyDescent="0.3">
      <c r="A115" s="61">
        <v>3560</v>
      </c>
      <c r="B115" s="62" t="s">
        <v>702</v>
      </c>
      <c r="C115" s="63">
        <v>2472</v>
      </c>
      <c r="H115" s="61">
        <v>518</v>
      </c>
      <c r="I115" s="62" t="s">
        <v>2180</v>
      </c>
      <c r="J115" s="63">
        <v>2366</v>
      </c>
      <c r="K115" s="22" t="b">
        <f>IFERROR(MATCH(H115,'נתוני 2011'!$C$2:$BY$2,0),FALSE)</f>
        <v>0</v>
      </c>
    </row>
    <row r="116" spans="1:11" x14ac:dyDescent="0.3">
      <c r="A116" s="61">
        <v>3560</v>
      </c>
      <c r="B116" s="62" t="s">
        <v>702</v>
      </c>
      <c r="C116" s="63">
        <v>2472</v>
      </c>
      <c r="H116" s="61">
        <v>3616</v>
      </c>
      <c r="I116" s="62" t="s">
        <v>40</v>
      </c>
      <c r="J116" s="63">
        <v>26860</v>
      </c>
      <c r="K116" s="22">
        <f>IFERROR(MATCH(H116,'נתוני 2011'!$C$2:$BY$2,0),FALSE)</f>
        <v>41</v>
      </c>
    </row>
    <row r="117" spans="1:11" x14ac:dyDescent="0.3">
      <c r="A117" s="61">
        <v>3560</v>
      </c>
      <c r="B117" s="62" t="s">
        <v>702</v>
      </c>
      <c r="C117" s="63">
        <v>2472</v>
      </c>
      <c r="H117" s="61">
        <v>1327</v>
      </c>
      <c r="I117" s="62" t="s">
        <v>2206</v>
      </c>
      <c r="J117" s="63">
        <v>8419</v>
      </c>
      <c r="K117" s="22" t="b">
        <f>IFERROR(MATCH(H117,'נתוני 2011'!$C$2:$BY$2,0),FALSE)</f>
        <v>0</v>
      </c>
    </row>
    <row r="118" spans="1:11" x14ac:dyDescent="0.3">
      <c r="A118" s="61">
        <v>3560</v>
      </c>
      <c r="B118" s="62" t="s">
        <v>702</v>
      </c>
      <c r="C118" s="63">
        <v>2472</v>
      </c>
      <c r="H118" s="61">
        <v>1063</v>
      </c>
      <c r="I118" s="62" t="s">
        <v>41</v>
      </c>
      <c r="J118" s="63">
        <v>17930</v>
      </c>
      <c r="K118" s="22">
        <f>IFERROR(MATCH(H118,'נתוני 2011'!$C$2:$BY$2,0),FALSE)</f>
        <v>42</v>
      </c>
    </row>
    <row r="119" spans="1:11" x14ac:dyDescent="0.3">
      <c r="A119" s="61">
        <v>3560</v>
      </c>
      <c r="B119" s="62" t="s">
        <v>702</v>
      </c>
      <c r="C119" s="63">
        <v>2472</v>
      </c>
      <c r="H119" s="61">
        <v>99</v>
      </c>
      <c r="I119" s="62" t="s">
        <v>2231</v>
      </c>
      <c r="J119" s="63">
        <v>3726</v>
      </c>
      <c r="K119" s="22" t="b">
        <f>IFERROR(MATCH(H119,'נתוני 2011'!$C$2:$BY$2,0),FALSE)</f>
        <v>0</v>
      </c>
    </row>
    <row r="120" spans="1:11" x14ac:dyDescent="0.3">
      <c r="A120" s="61">
        <v>3650</v>
      </c>
      <c r="B120" s="62" t="s">
        <v>721</v>
      </c>
      <c r="C120" s="63">
        <v>5931</v>
      </c>
      <c r="H120" s="61">
        <v>520</v>
      </c>
      <c r="I120" s="62" t="s">
        <v>2240</v>
      </c>
      <c r="J120" s="63">
        <v>4900</v>
      </c>
      <c r="K120" s="22" t="b">
        <f>IFERROR(MATCH(H120,'נתוני 2011'!$C$2:$BY$2,0),FALSE)</f>
        <v>0</v>
      </c>
    </row>
    <row r="121" spans="1:11" x14ac:dyDescent="0.3">
      <c r="A121" s="61">
        <v>3650</v>
      </c>
      <c r="B121" s="62" t="s">
        <v>721</v>
      </c>
      <c r="C121" s="63">
        <v>5931</v>
      </c>
      <c r="H121" s="61">
        <v>9100</v>
      </c>
      <c r="I121" s="62" t="s">
        <v>2259</v>
      </c>
      <c r="J121" s="63">
        <v>47328</v>
      </c>
      <c r="K121" s="22">
        <f>IFERROR(MATCH(H121,'נתוני 2011'!$C$2:$BY$2,0),FALSE)</f>
        <v>43</v>
      </c>
    </row>
    <row r="122" spans="1:11" x14ac:dyDescent="0.3">
      <c r="A122" s="61">
        <v>3650</v>
      </c>
      <c r="B122" s="62" t="s">
        <v>721</v>
      </c>
      <c r="C122" s="63">
        <v>5931</v>
      </c>
      <c r="H122" s="61">
        <v>522</v>
      </c>
      <c r="I122" s="62" t="s">
        <v>2273</v>
      </c>
      <c r="J122" s="63">
        <v>7178</v>
      </c>
      <c r="K122" s="22" t="b">
        <f>IFERROR(MATCH(H122,'נתוני 2011'!$C$2:$BY$2,0),FALSE)</f>
        <v>0</v>
      </c>
    </row>
    <row r="123" spans="1:11" x14ac:dyDescent="0.3">
      <c r="A123" s="61">
        <v>3570</v>
      </c>
      <c r="B123" s="62" t="s">
        <v>7</v>
      </c>
      <c r="C123" s="63">
        <v>14441</v>
      </c>
      <c r="H123" s="61">
        <v>7200</v>
      </c>
      <c r="I123" s="62" t="s">
        <v>43</v>
      </c>
      <c r="J123" s="63">
        <v>30280</v>
      </c>
      <c r="K123" s="22">
        <f>IFERROR(MATCH(H123,'נתוני 2011'!$C$2:$BY$2,0),FALSE)</f>
        <v>44</v>
      </c>
    </row>
    <row r="124" spans="1:11" x14ac:dyDescent="0.3">
      <c r="A124" s="61">
        <v>3570</v>
      </c>
      <c r="B124" s="62" t="s">
        <v>7</v>
      </c>
      <c r="C124" s="63">
        <v>14441</v>
      </c>
      <c r="H124" s="61">
        <v>7300</v>
      </c>
      <c r="I124" s="62" t="s">
        <v>44</v>
      </c>
      <c r="J124" s="63">
        <v>53934</v>
      </c>
      <c r="K124" s="22">
        <f>IFERROR(MATCH(H124,'נתוני 2011'!$C$2:$BY$2,0),FALSE)</f>
        <v>45</v>
      </c>
    </row>
    <row r="125" spans="1:11" x14ac:dyDescent="0.3">
      <c r="A125" s="61">
        <v>3570</v>
      </c>
      <c r="B125" s="62" t="s">
        <v>7</v>
      </c>
      <c r="C125" s="63">
        <v>14441</v>
      </c>
      <c r="H125" s="61">
        <v>1061</v>
      </c>
      <c r="I125" s="62" t="s">
        <v>45</v>
      </c>
      <c r="J125" s="63">
        <v>40481</v>
      </c>
      <c r="K125" s="22">
        <f>IFERROR(MATCH(H125,'נתוני 2011'!$C$2:$BY$2,0),FALSE)</f>
        <v>46</v>
      </c>
    </row>
    <row r="126" spans="1:11" x14ac:dyDescent="0.3">
      <c r="A126" s="61">
        <v>3570</v>
      </c>
      <c r="B126" s="62" t="s">
        <v>7</v>
      </c>
      <c r="C126" s="63">
        <v>14441</v>
      </c>
      <c r="H126" s="61">
        <v>2500</v>
      </c>
      <c r="I126" s="62" t="s">
        <v>46</v>
      </c>
      <c r="J126" s="63">
        <v>19447</v>
      </c>
      <c r="K126" s="22">
        <f>IFERROR(MATCH(H126,'נתוני 2011'!$C$2:$BY$2,0),FALSE)</f>
        <v>47</v>
      </c>
    </row>
    <row r="127" spans="1:11" x14ac:dyDescent="0.3">
      <c r="A127" s="61">
        <v>3570</v>
      </c>
      <c r="B127" s="62" t="s">
        <v>7</v>
      </c>
      <c r="C127" s="63">
        <v>14441</v>
      </c>
      <c r="H127" s="61">
        <v>246</v>
      </c>
      <c r="I127" s="62" t="s">
        <v>47</v>
      </c>
      <c r="J127" s="63">
        <v>19182</v>
      </c>
      <c r="K127" s="22">
        <f>IFERROR(MATCH(H127,'נתוני 2011'!$C$2:$BY$2,0),FALSE)</f>
        <v>48</v>
      </c>
    </row>
    <row r="128" spans="1:11" x14ac:dyDescent="0.3">
      <c r="A128" s="61">
        <v>3570</v>
      </c>
      <c r="B128" s="62" t="s">
        <v>7</v>
      </c>
      <c r="C128" s="63">
        <v>14441</v>
      </c>
      <c r="H128" s="61">
        <v>7400</v>
      </c>
      <c r="I128" s="62" t="s">
        <v>48</v>
      </c>
      <c r="J128" s="63">
        <v>169441</v>
      </c>
      <c r="K128" s="22">
        <f>IFERROR(MATCH(H128,'נתוני 2011'!$C$2:$BY$2,0),FALSE)</f>
        <v>49</v>
      </c>
    </row>
    <row r="129" spans="1:11" x14ac:dyDescent="0.3">
      <c r="A129" s="61">
        <v>3570</v>
      </c>
      <c r="B129" s="62" t="s">
        <v>7</v>
      </c>
      <c r="C129" s="63">
        <v>14441</v>
      </c>
      <c r="H129" s="61">
        <v>525</v>
      </c>
      <c r="I129" s="62" t="s">
        <v>2370</v>
      </c>
      <c r="J129" s="63">
        <v>2661</v>
      </c>
      <c r="K129" s="22" t="b">
        <f>IFERROR(MATCH(H129,'נתוני 2011'!$C$2:$BY$2,0),FALSE)</f>
        <v>0</v>
      </c>
    </row>
    <row r="130" spans="1:11" x14ac:dyDescent="0.3">
      <c r="A130" s="61">
        <v>70</v>
      </c>
      <c r="B130" s="62" t="s">
        <v>8</v>
      </c>
      <c r="C130" s="63">
        <v>172983</v>
      </c>
      <c r="H130" s="61">
        <v>587</v>
      </c>
      <c r="I130" s="62" t="s">
        <v>2381</v>
      </c>
      <c r="J130" s="63">
        <v>3567</v>
      </c>
      <c r="K130" s="22" t="b">
        <f>IFERROR(MATCH(H130,'נתוני 2011'!$C$2:$BY$2,0),FALSE)</f>
        <v>0</v>
      </c>
    </row>
    <row r="131" spans="1:11" x14ac:dyDescent="0.3">
      <c r="A131" s="61">
        <v>70</v>
      </c>
      <c r="B131" s="62" t="s">
        <v>8</v>
      </c>
      <c r="C131" s="63">
        <v>172983</v>
      </c>
      <c r="H131" s="61">
        <v>7500</v>
      </c>
      <c r="I131" s="62" t="s">
        <v>49</v>
      </c>
      <c r="J131" s="63">
        <v>18564</v>
      </c>
      <c r="K131" s="22">
        <f>IFERROR(MATCH(H131,'נתוני 2011'!$C$2:$BY$2,0),FALSE)</f>
        <v>50</v>
      </c>
    </row>
    <row r="132" spans="1:11" x14ac:dyDescent="0.3">
      <c r="A132" s="61">
        <v>70</v>
      </c>
      <c r="B132" s="62" t="s">
        <v>8</v>
      </c>
      <c r="C132" s="63">
        <v>172983</v>
      </c>
      <c r="H132" s="61">
        <v>666</v>
      </c>
      <c r="I132" s="62" t="s">
        <v>2409</v>
      </c>
      <c r="J132" s="63">
        <v>6314</v>
      </c>
      <c r="K132" s="22" t="b">
        <f>IFERROR(MATCH(H132,'נתוני 2011'!$C$2:$BY$2,0),FALSE)</f>
        <v>0</v>
      </c>
    </row>
    <row r="133" spans="1:11" x14ac:dyDescent="0.3">
      <c r="A133" s="61">
        <v>70</v>
      </c>
      <c r="B133" s="62" t="s">
        <v>8</v>
      </c>
      <c r="C133" s="63">
        <v>172983</v>
      </c>
      <c r="H133" s="61">
        <v>530</v>
      </c>
      <c r="I133" s="62" t="s">
        <v>2416</v>
      </c>
      <c r="J133" s="63">
        <v>3781</v>
      </c>
      <c r="K133" s="22" t="b">
        <f>IFERROR(MATCH(H133,'נתוני 2011'!$C$2:$BY$2,0),FALSE)</f>
        <v>0</v>
      </c>
    </row>
    <row r="134" spans="1:11" x14ac:dyDescent="0.3">
      <c r="A134" s="61">
        <v>70</v>
      </c>
      <c r="B134" s="62" t="s">
        <v>8</v>
      </c>
      <c r="C134" s="63">
        <v>172983</v>
      </c>
      <c r="H134" s="61">
        <v>511</v>
      </c>
      <c r="I134" s="62" t="s">
        <v>2426</v>
      </c>
      <c r="J134" s="63">
        <v>4452</v>
      </c>
      <c r="K134" s="22" t="b">
        <f>IFERROR(MATCH(H134,'נתוני 2011'!$C$2:$BY$2,0),FALSE)</f>
        <v>0</v>
      </c>
    </row>
    <row r="135" spans="1:11" x14ac:dyDescent="0.3">
      <c r="A135" s="61">
        <v>70</v>
      </c>
      <c r="B135" s="62" t="s">
        <v>8</v>
      </c>
      <c r="C135" s="63">
        <v>172983</v>
      </c>
      <c r="H135" s="61">
        <v>532</v>
      </c>
      <c r="I135" s="62" t="s">
        <v>2434</v>
      </c>
      <c r="J135" s="63">
        <v>7700</v>
      </c>
      <c r="K135" s="22" t="b">
        <f>IFERROR(MATCH(H135,'נתוני 2011'!$C$2:$BY$2,0),FALSE)</f>
        <v>0</v>
      </c>
    </row>
    <row r="136" spans="1:11" x14ac:dyDescent="0.3">
      <c r="A136" s="61">
        <v>70</v>
      </c>
      <c r="B136" s="62" t="s">
        <v>8</v>
      </c>
      <c r="C136" s="63">
        <v>172983</v>
      </c>
      <c r="H136" s="61">
        <v>7600</v>
      </c>
      <c r="I136" s="62" t="s">
        <v>50</v>
      </c>
      <c r="J136" s="63">
        <v>41149</v>
      </c>
      <c r="K136" s="22">
        <f>IFERROR(MATCH(H136,'נתוני 2011'!$C$2:$BY$2,0),FALSE)</f>
        <v>51</v>
      </c>
    </row>
    <row r="137" spans="1:11" x14ac:dyDescent="0.3">
      <c r="A137" s="61">
        <v>70</v>
      </c>
      <c r="B137" s="62" t="s">
        <v>8</v>
      </c>
      <c r="C137" s="63">
        <v>172983</v>
      </c>
      <c r="H137" s="61">
        <v>3660</v>
      </c>
      <c r="I137" s="62" t="s">
        <v>2449</v>
      </c>
      <c r="J137" s="63">
        <v>1941</v>
      </c>
      <c r="K137" s="22" t="b">
        <f>IFERROR(MATCH(H137,'נתוני 2011'!$C$2:$BY$2,0),FALSE)</f>
        <v>0</v>
      </c>
    </row>
    <row r="138" spans="1:11" x14ac:dyDescent="0.3">
      <c r="A138" s="61">
        <v>70</v>
      </c>
      <c r="B138" s="62" t="s">
        <v>8</v>
      </c>
      <c r="C138" s="63">
        <v>172983</v>
      </c>
      <c r="H138" s="61">
        <v>534</v>
      </c>
      <c r="I138" s="62" t="s">
        <v>2460</v>
      </c>
      <c r="J138" s="63">
        <v>8270</v>
      </c>
      <c r="K138" s="22" t="b">
        <f>IFERROR(MATCH(H138,'נתוני 2011'!$C$2:$BY$2,0),FALSE)</f>
        <v>0</v>
      </c>
    </row>
    <row r="139" spans="1:11" x14ac:dyDescent="0.3">
      <c r="A139" s="61">
        <v>70</v>
      </c>
      <c r="B139" s="62" t="s">
        <v>8</v>
      </c>
      <c r="C139" s="63">
        <v>172983</v>
      </c>
      <c r="H139" s="61">
        <v>7700</v>
      </c>
      <c r="I139" s="62" t="s">
        <v>51</v>
      </c>
      <c r="J139" s="63">
        <v>35679</v>
      </c>
      <c r="K139" s="22">
        <f>IFERROR(MATCH(H139,'נתוני 2011'!$C$2:$BY$2,0),FALSE)</f>
        <v>52</v>
      </c>
    </row>
    <row r="140" spans="1:11" x14ac:dyDescent="0.3">
      <c r="A140" s="61">
        <v>70</v>
      </c>
      <c r="B140" s="62" t="s">
        <v>8</v>
      </c>
      <c r="C140" s="63">
        <v>172983</v>
      </c>
      <c r="H140" s="61">
        <v>531</v>
      </c>
      <c r="I140" s="62" t="s">
        <v>2492</v>
      </c>
      <c r="J140" s="63">
        <v>14093</v>
      </c>
      <c r="K140" s="22" t="b">
        <f>IFERROR(MATCH(H140,'נתוני 2011'!$C$2:$BY$2,0),FALSE)</f>
        <v>0</v>
      </c>
    </row>
    <row r="141" spans="1:11" x14ac:dyDescent="0.3">
      <c r="A141" s="61">
        <v>70</v>
      </c>
      <c r="B141" s="62" t="s">
        <v>8</v>
      </c>
      <c r="C141" s="63">
        <v>172983</v>
      </c>
      <c r="H141" s="61">
        <v>637</v>
      </c>
      <c r="I141" s="62" t="s">
        <v>2508</v>
      </c>
      <c r="J141" s="63">
        <v>11520</v>
      </c>
      <c r="K141" s="22" t="b">
        <f>IFERROR(MATCH(H141,'נתוני 2011'!$C$2:$BY$2,0),FALSE)</f>
        <v>0</v>
      </c>
    </row>
    <row r="142" spans="1:11" x14ac:dyDescent="0.3">
      <c r="A142" s="61">
        <v>70</v>
      </c>
      <c r="B142" s="62" t="s">
        <v>8</v>
      </c>
      <c r="C142" s="63">
        <v>172983</v>
      </c>
      <c r="H142" s="61">
        <v>1192</v>
      </c>
      <c r="I142" s="62" t="s">
        <v>2526</v>
      </c>
      <c r="J142" s="63">
        <v>6617</v>
      </c>
      <c r="K142" s="22" t="b">
        <f>IFERROR(MATCH(H142,'נתוני 2011'!$C$2:$BY$2,0),FALSE)</f>
        <v>0</v>
      </c>
    </row>
    <row r="143" spans="1:11" x14ac:dyDescent="0.3">
      <c r="A143" s="61">
        <v>70</v>
      </c>
      <c r="B143" s="62" t="s">
        <v>8</v>
      </c>
      <c r="C143" s="63">
        <v>172983</v>
      </c>
      <c r="H143" s="61">
        <v>537</v>
      </c>
      <c r="I143" s="62" t="s">
        <v>2532</v>
      </c>
      <c r="J143" s="63">
        <v>7595</v>
      </c>
      <c r="K143" s="22" t="b">
        <f>IFERROR(MATCH(H143,'נתוני 2011'!$C$2:$BY$2,0),FALSE)</f>
        <v>0</v>
      </c>
    </row>
    <row r="144" spans="1:11" x14ac:dyDescent="0.3">
      <c r="A144" s="61">
        <v>70</v>
      </c>
      <c r="B144" s="62" t="s">
        <v>8</v>
      </c>
      <c r="C144" s="63">
        <v>172983</v>
      </c>
      <c r="H144" s="61">
        <v>535</v>
      </c>
      <c r="I144" s="62" t="s">
        <v>2541</v>
      </c>
      <c r="J144" s="63">
        <v>2439</v>
      </c>
      <c r="K144" s="22" t="b">
        <f>IFERROR(MATCH(H144,'נתוני 2011'!$C$2:$BY$2,0),FALSE)</f>
        <v>0</v>
      </c>
    </row>
    <row r="145" spans="1:11" x14ac:dyDescent="0.3">
      <c r="A145" s="61">
        <v>70</v>
      </c>
      <c r="B145" s="62" t="s">
        <v>8</v>
      </c>
      <c r="C145" s="63">
        <v>172983</v>
      </c>
      <c r="H145" s="61">
        <v>536</v>
      </c>
      <c r="I145" s="62" t="s">
        <v>2553</v>
      </c>
      <c r="J145" s="63">
        <v>3991</v>
      </c>
      <c r="K145" s="22" t="b">
        <f>IFERROR(MATCH(H145,'נתוני 2011'!$C$2:$BY$2,0),FALSE)</f>
        <v>0</v>
      </c>
    </row>
    <row r="146" spans="1:11" x14ac:dyDescent="0.3">
      <c r="A146" s="61">
        <v>70</v>
      </c>
      <c r="B146" s="62" t="s">
        <v>8</v>
      </c>
      <c r="C146" s="63">
        <v>172983</v>
      </c>
      <c r="H146" s="61">
        <v>7800</v>
      </c>
      <c r="I146" s="62" t="s">
        <v>2564</v>
      </c>
      <c r="J146" s="63">
        <v>26201</v>
      </c>
      <c r="K146" s="22" t="b">
        <f>IFERROR(MATCH(H146,'נתוני 2011'!$C$2:$BY$2,0),FALSE)</f>
        <v>0</v>
      </c>
    </row>
    <row r="147" spans="1:11" x14ac:dyDescent="0.3">
      <c r="A147" s="61">
        <v>70</v>
      </c>
      <c r="B147" s="62" t="s">
        <v>8</v>
      </c>
      <c r="C147" s="63">
        <v>172983</v>
      </c>
      <c r="H147" s="61">
        <v>171</v>
      </c>
      <c r="I147" s="62" t="s">
        <v>2580</v>
      </c>
      <c r="J147" s="63">
        <v>4841</v>
      </c>
      <c r="K147" s="22" t="b">
        <f>IFERROR(MATCH(H147,'נתוני 2011'!$C$2:$BY$2,0),FALSE)</f>
        <v>0</v>
      </c>
    </row>
    <row r="148" spans="1:11" x14ac:dyDescent="0.3">
      <c r="A148" s="61">
        <v>70</v>
      </c>
      <c r="B148" s="62" t="s">
        <v>8</v>
      </c>
      <c r="C148" s="63">
        <v>172983</v>
      </c>
      <c r="H148" s="61">
        <v>7900</v>
      </c>
      <c r="I148" s="62" t="s">
        <v>53</v>
      </c>
      <c r="J148" s="63">
        <v>176439</v>
      </c>
      <c r="K148" s="22">
        <f>IFERROR(MATCH(H148,'נתוני 2011'!$C$2:$BY$2,0),FALSE)</f>
        <v>54</v>
      </c>
    </row>
    <row r="149" spans="1:11" x14ac:dyDescent="0.3">
      <c r="A149" s="61">
        <v>70</v>
      </c>
      <c r="B149" s="62" t="s">
        <v>8</v>
      </c>
      <c r="C149" s="63">
        <v>172983</v>
      </c>
      <c r="H149" s="61">
        <v>8000</v>
      </c>
      <c r="I149" s="62" t="s">
        <v>54</v>
      </c>
      <c r="J149" s="63">
        <v>22507</v>
      </c>
      <c r="K149" s="22">
        <f>IFERROR(MATCH(H149,'נתוני 2011'!$C$2:$BY$2,0),FALSE)</f>
        <v>55</v>
      </c>
    </row>
    <row r="150" spans="1:11" x14ac:dyDescent="0.3">
      <c r="A150" s="61">
        <v>70</v>
      </c>
      <c r="B150" s="62" t="s">
        <v>8</v>
      </c>
      <c r="C150" s="63">
        <v>172983</v>
      </c>
      <c r="H150" s="61">
        <v>195</v>
      </c>
      <c r="I150" s="62" t="s">
        <v>2633</v>
      </c>
      <c r="J150" s="63">
        <v>12576</v>
      </c>
      <c r="K150" s="22" t="b">
        <f>IFERROR(MATCH(H150,'נתוני 2011'!$C$2:$BY$2,0),FALSE)</f>
        <v>0</v>
      </c>
    </row>
    <row r="151" spans="1:11" x14ac:dyDescent="0.3">
      <c r="A151" s="61">
        <v>70</v>
      </c>
      <c r="B151" s="62" t="s">
        <v>8</v>
      </c>
      <c r="C151" s="63">
        <v>172983</v>
      </c>
      <c r="H151" s="61">
        <v>638</v>
      </c>
      <c r="I151" s="62" t="s">
        <v>55</v>
      </c>
      <c r="J151" s="63">
        <v>12268</v>
      </c>
      <c r="K151" s="22">
        <f>IFERROR(MATCH(H151,'נתוני 2011'!$C$2:$BY$2,0),FALSE)</f>
        <v>56</v>
      </c>
    </row>
    <row r="152" spans="1:11" x14ac:dyDescent="0.3">
      <c r="A152" s="61">
        <v>7100</v>
      </c>
      <c r="B152" s="62" t="s">
        <v>9</v>
      </c>
      <c r="C152" s="63">
        <v>101550</v>
      </c>
      <c r="H152" s="61">
        <v>4100</v>
      </c>
      <c r="I152" s="62" t="s">
        <v>2663</v>
      </c>
      <c r="J152" s="63">
        <v>5831</v>
      </c>
      <c r="K152" s="22" t="b">
        <f>IFERROR(MATCH(H152,'נתוני 2011'!$C$2:$BY$2,0),FALSE)</f>
        <v>0</v>
      </c>
    </row>
    <row r="153" spans="1:11" x14ac:dyDescent="0.3">
      <c r="A153" s="61">
        <v>7100</v>
      </c>
      <c r="B153" s="62" t="s">
        <v>9</v>
      </c>
      <c r="C153" s="63">
        <v>101550</v>
      </c>
      <c r="H153" s="61">
        <v>2620</v>
      </c>
      <c r="I153" s="62" t="s">
        <v>2676</v>
      </c>
      <c r="J153" s="63">
        <v>26553</v>
      </c>
      <c r="K153" s="22">
        <f>IFERROR(MATCH(H153,'נתוני 2011'!$C$2:$BY$2,0),FALSE)</f>
        <v>57</v>
      </c>
    </row>
    <row r="154" spans="1:11" x14ac:dyDescent="0.3">
      <c r="A154" s="61">
        <v>7100</v>
      </c>
      <c r="B154" s="62" t="s">
        <v>9</v>
      </c>
      <c r="C154" s="63">
        <v>101550</v>
      </c>
      <c r="H154" s="61">
        <v>3611</v>
      </c>
      <c r="I154" s="62" t="s">
        <v>2690</v>
      </c>
      <c r="J154" s="63">
        <v>4499</v>
      </c>
      <c r="K154" s="22" t="b">
        <f>IFERROR(MATCH(H154,'נתוני 2011'!$C$2:$BY$2,0),FALSE)</f>
        <v>0</v>
      </c>
    </row>
    <row r="155" spans="1:11" x14ac:dyDescent="0.3">
      <c r="A155" s="61">
        <v>7100</v>
      </c>
      <c r="B155" s="62" t="s">
        <v>9</v>
      </c>
      <c r="C155" s="63">
        <v>101550</v>
      </c>
      <c r="H155" s="61">
        <v>6800</v>
      </c>
      <c r="I155" s="62" t="s">
        <v>2698</v>
      </c>
      <c r="J155" s="63">
        <v>45056</v>
      </c>
      <c r="K155" s="22">
        <f>IFERROR(MATCH(H155,'נתוני 2011'!$C$2:$BY$2,0),FALSE)</f>
        <v>58</v>
      </c>
    </row>
    <row r="156" spans="1:11" x14ac:dyDescent="0.3">
      <c r="A156" s="61">
        <v>7100</v>
      </c>
      <c r="B156" s="62" t="s">
        <v>9</v>
      </c>
      <c r="C156" s="63">
        <v>101550</v>
      </c>
      <c r="H156" s="61">
        <v>9500</v>
      </c>
      <c r="I156" s="62" t="s">
        <v>2707</v>
      </c>
      <c r="J156" s="63">
        <v>34470</v>
      </c>
      <c r="K156" s="22">
        <f>IFERROR(MATCH(H156,'נתוני 2011'!$C$2:$BY$2,0),FALSE)</f>
        <v>59</v>
      </c>
    </row>
    <row r="157" spans="1:11" x14ac:dyDescent="0.3">
      <c r="A157" s="61">
        <v>7100</v>
      </c>
      <c r="B157" s="62" t="s">
        <v>9</v>
      </c>
      <c r="C157" s="63">
        <v>101550</v>
      </c>
      <c r="H157" s="61">
        <v>2630</v>
      </c>
      <c r="I157" s="62" t="s">
        <v>2719</v>
      </c>
      <c r="J157" s="63">
        <v>39806</v>
      </c>
      <c r="K157" s="22">
        <f>IFERROR(MATCH(H157,'נתוני 2011'!$C$2:$BY$2,0),FALSE)</f>
        <v>60</v>
      </c>
    </row>
    <row r="158" spans="1:11" x14ac:dyDescent="0.3">
      <c r="A158" s="61">
        <v>7100</v>
      </c>
      <c r="B158" s="62" t="s">
        <v>9</v>
      </c>
      <c r="C158" s="63">
        <v>101550</v>
      </c>
      <c r="H158" s="61">
        <v>2300</v>
      </c>
      <c r="I158" s="62" t="s">
        <v>2735</v>
      </c>
      <c r="J158" s="63">
        <v>13296</v>
      </c>
      <c r="K158" s="22" t="b">
        <f>IFERROR(MATCH(H158,'נתוני 2011'!$C$2:$BY$2,0),FALSE)</f>
        <v>0</v>
      </c>
    </row>
    <row r="159" spans="1:11" x14ac:dyDescent="0.3">
      <c r="A159" s="61">
        <v>7100</v>
      </c>
      <c r="B159" s="62" t="s">
        <v>9</v>
      </c>
      <c r="C159" s="63">
        <v>101550</v>
      </c>
      <c r="H159" s="61">
        <v>9600</v>
      </c>
      <c r="I159" s="62" t="s">
        <v>2747</v>
      </c>
      <c r="J159" s="63">
        <v>36758</v>
      </c>
      <c r="K159" s="22">
        <f>IFERROR(MATCH(H159,'נתוני 2011'!$C$2:$BY$2,0),FALSE)</f>
        <v>61</v>
      </c>
    </row>
    <row r="160" spans="1:11" x14ac:dyDescent="0.3">
      <c r="A160" s="61">
        <v>7100</v>
      </c>
      <c r="B160" s="62" t="s">
        <v>9</v>
      </c>
      <c r="C160" s="63">
        <v>101550</v>
      </c>
      <c r="H160" s="61">
        <v>1137</v>
      </c>
      <c r="I160" s="62" t="s">
        <v>2756</v>
      </c>
      <c r="J160" s="63">
        <v>2465</v>
      </c>
      <c r="K160" s="22" t="b">
        <f>IFERROR(MATCH(H160,'נתוני 2011'!$C$2:$BY$2,0),FALSE)</f>
        <v>0</v>
      </c>
    </row>
    <row r="161" spans="1:11" x14ac:dyDescent="0.3">
      <c r="A161" s="61">
        <v>7100</v>
      </c>
      <c r="B161" s="62" t="s">
        <v>9</v>
      </c>
      <c r="C161" s="63">
        <v>101550</v>
      </c>
      <c r="H161" s="61">
        <v>8200</v>
      </c>
      <c r="I161" s="62" t="s">
        <v>2762</v>
      </c>
      <c r="J161" s="63">
        <v>35881</v>
      </c>
      <c r="K161" s="22">
        <f>IFERROR(MATCH(H161,'נתוני 2011'!$C$2:$BY$2,0),FALSE)</f>
        <v>62</v>
      </c>
    </row>
    <row r="162" spans="1:11" x14ac:dyDescent="0.3">
      <c r="A162" s="61">
        <v>7100</v>
      </c>
      <c r="B162" s="62" t="s">
        <v>9</v>
      </c>
      <c r="C162" s="63">
        <v>101550</v>
      </c>
      <c r="H162" s="61">
        <v>1034</v>
      </c>
      <c r="I162" s="62" t="s">
        <v>2769</v>
      </c>
      <c r="J162" s="63">
        <v>16432</v>
      </c>
      <c r="K162" s="22">
        <f>IFERROR(MATCH(H162,'נתוני 2011'!$C$2:$BY$2,0),FALSE)</f>
        <v>63</v>
      </c>
    </row>
    <row r="163" spans="1:11" x14ac:dyDescent="0.3">
      <c r="A163" s="61">
        <v>7100</v>
      </c>
      <c r="B163" s="62" t="s">
        <v>9</v>
      </c>
      <c r="C163" s="63">
        <v>101550</v>
      </c>
      <c r="H163" s="61">
        <v>469</v>
      </c>
      <c r="I163" s="62" t="s">
        <v>2784</v>
      </c>
      <c r="J163" s="63">
        <v>8225</v>
      </c>
      <c r="K163" s="22" t="b">
        <f>IFERROR(MATCH(H163,'נתוני 2011'!$C$2:$BY$2,0),FALSE)</f>
        <v>0</v>
      </c>
    </row>
    <row r="164" spans="1:11" x14ac:dyDescent="0.3">
      <c r="A164" s="61">
        <v>7100</v>
      </c>
      <c r="B164" s="62" t="s">
        <v>9</v>
      </c>
      <c r="C164" s="63">
        <v>101550</v>
      </c>
      <c r="H164" s="61">
        <v>2800</v>
      </c>
      <c r="I164" s="62" t="s">
        <v>2803</v>
      </c>
      <c r="J164" s="63">
        <v>18727</v>
      </c>
      <c r="K164" s="22">
        <f>IFERROR(MATCH(H164,'נתוני 2011'!$C$2:$BY$2,0),FALSE)</f>
        <v>64</v>
      </c>
    </row>
    <row r="165" spans="1:11" x14ac:dyDescent="0.3">
      <c r="A165" s="61">
        <v>7100</v>
      </c>
      <c r="B165" s="62" t="s">
        <v>9</v>
      </c>
      <c r="C165" s="63">
        <v>101550</v>
      </c>
      <c r="H165" s="61">
        <v>3640</v>
      </c>
      <c r="I165" s="62" t="s">
        <v>2817</v>
      </c>
      <c r="J165" s="63">
        <v>4876</v>
      </c>
      <c r="K165" s="22" t="b">
        <f>IFERROR(MATCH(H165,'נתוני 2011'!$C$2:$BY$2,0),FALSE)</f>
        <v>0</v>
      </c>
    </row>
    <row r="166" spans="1:11" x14ac:dyDescent="0.3">
      <c r="A166" s="61">
        <v>7100</v>
      </c>
      <c r="B166" s="62" t="s">
        <v>9</v>
      </c>
      <c r="C166" s="63">
        <v>101550</v>
      </c>
      <c r="H166" s="61">
        <v>543</v>
      </c>
      <c r="I166" s="62" t="s">
        <v>2825</v>
      </c>
      <c r="J166" s="63">
        <v>5966</v>
      </c>
      <c r="K166" s="22" t="b">
        <f>IFERROR(MATCH(H166,'נתוני 2011'!$C$2:$BY$2,0),FALSE)</f>
        <v>0</v>
      </c>
    </row>
    <row r="167" spans="1:11" x14ac:dyDescent="0.3">
      <c r="A167" s="61">
        <v>7100</v>
      </c>
      <c r="B167" s="62" t="s">
        <v>9</v>
      </c>
      <c r="C167" s="63">
        <v>101550</v>
      </c>
      <c r="H167" s="61">
        <v>2640</v>
      </c>
      <c r="I167" s="62" t="s">
        <v>64</v>
      </c>
      <c r="J167" s="63">
        <v>30302</v>
      </c>
      <c r="K167" s="22">
        <f>IFERROR(MATCH(H167,'נתוני 2011'!$C$2:$BY$2,0),FALSE)</f>
        <v>65</v>
      </c>
    </row>
    <row r="168" spans="1:11" x14ac:dyDescent="0.3">
      <c r="A168" s="61">
        <v>7100</v>
      </c>
      <c r="B168" s="62" t="s">
        <v>9</v>
      </c>
      <c r="C168" s="63">
        <v>101550</v>
      </c>
      <c r="H168" s="61">
        <v>26</v>
      </c>
      <c r="I168" s="62" t="s">
        <v>2854</v>
      </c>
      <c r="J168" s="63">
        <v>2180</v>
      </c>
      <c r="K168" s="22" t="b">
        <f>IFERROR(MATCH(H168,'נתוני 2011'!$C$2:$BY$2,0),FALSE)</f>
        <v>0</v>
      </c>
    </row>
    <row r="169" spans="1:11" x14ac:dyDescent="0.3">
      <c r="A169" s="61">
        <v>7100</v>
      </c>
      <c r="B169" s="62" t="s">
        <v>9</v>
      </c>
      <c r="C169" s="63">
        <v>101550</v>
      </c>
      <c r="H169" s="61">
        <v>8300</v>
      </c>
      <c r="I169" s="62" t="s">
        <v>65</v>
      </c>
      <c r="J169" s="63">
        <v>197450</v>
      </c>
      <c r="K169" s="22">
        <f>IFERROR(MATCH(H169,'נתוני 2011'!$C$2:$BY$2,0),FALSE)</f>
        <v>66</v>
      </c>
    </row>
    <row r="170" spans="1:11" x14ac:dyDescent="0.3">
      <c r="A170" s="61">
        <v>7100</v>
      </c>
      <c r="B170" s="62" t="s">
        <v>9</v>
      </c>
      <c r="C170" s="63">
        <v>101550</v>
      </c>
      <c r="H170" s="61">
        <v>1161</v>
      </c>
      <c r="I170" s="62" t="s">
        <v>66</v>
      </c>
      <c r="J170" s="63">
        <v>26551</v>
      </c>
      <c r="K170" s="22">
        <f>IFERROR(MATCH(H170,'נתוני 2011'!$C$2:$BY$2,0),FALSE)</f>
        <v>67</v>
      </c>
    </row>
    <row r="171" spans="1:11" x14ac:dyDescent="0.3">
      <c r="A171" s="61">
        <v>7100</v>
      </c>
      <c r="B171" s="62" t="s">
        <v>9</v>
      </c>
      <c r="C171" s="63">
        <v>101550</v>
      </c>
      <c r="H171" s="61">
        <v>8400</v>
      </c>
      <c r="I171" s="62" t="s">
        <v>67</v>
      </c>
      <c r="J171" s="63">
        <v>97778</v>
      </c>
      <c r="K171" s="22">
        <f>IFERROR(MATCH(H171,'נתוני 2011'!$C$2:$BY$2,0),FALSE)</f>
        <v>68</v>
      </c>
    </row>
    <row r="172" spans="1:11" x14ac:dyDescent="0.3">
      <c r="A172" s="61">
        <v>7100</v>
      </c>
      <c r="B172" s="62" t="s">
        <v>9</v>
      </c>
      <c r="C172" s="63">
        <v>101550</v>
      </c>
      <c r="H172" s="61">
        <v>542</v>
      </c>
      <c r="I172" s="62" t="s">
        <v>2925</v>
      </c>
      <c r="J172" s="63">
        <v>10209</v>
      </c>
      <c r="K172" s="22" t="b">
        <f>IFERROR(MATCH(H172,'נתוני 2011'!$C$2:$BY$2,0),FALSE)</f>
        <v>0</v>
      </c>
    </row>
    <row r="173" spans="1:11" x14ac:dyDescent="0.3">
      <c r="A173" s="61">
        <v>7100</v>
      </c>
      <c r="B173" s="62" t="s">
        <v>9</v>
      </c>
      <c r="C173" s="63">
        <v>101550</v>
      </c>
      <c r="H173" s="61">
        <v>922</v>
      </c>
      <c r="I173" s="62" t="s">
        <v>2943</v>
      </c>
      <c r="J173" s="63">
        <v>5453</v>
      </c>
      <c r="K173" s="22" t="b">
        <f>IFERROR(MATCH(H173,'נתוני 2011'!$C$2:$BY$2,0),FALSE)</f>
        <v>0</v>
      </c>
    </row>
    <row r="174" spans="1:11" x14ac:dyDescent="0.3">
      <c r="A174" s="61">
        <v>7100</v>
      </c>
      <c r="B174" s="62" t="s">
        <v>9</v>
      </c>
      <c r="C174" s="63">
        <v>101550</v>
      </c>
      <c r="H174" s="61">
        <v>8500</v>
      </c>
      <c r="I174" s="62" t="s">
        <v>68</v>
      </c>
      <c r="J174" s="63">
        <v>53017</v>
      </c>
      <c r="K174" s="22">
        <f>IFERROR(MATCH(H174,'נתוני 2011'!$C$2:$BY$2,0),FALSE)</f>
        <v>69</v>
      </c>
    </row>
    <row r="175" spans="1:11" x14ac:dyDescent="0.3">
      <c r="A175" s="61">
        <v>7100</v>
      </c>
      <c r="B175" s="62" t="s">
        <v>9</v>
      </c>
      <c r="C175" s="63">
        <v>101550</v>
      </c>
      <c r="H175" s="61">
        <v>8600</v>
      </c>
      <c r="I175" s="62" t="s">
        <v>69</v>
      </c>
      <c r="J175" s="63">
        <v>125866</v>
      </c>
      <c r="K175" s="22">
        <f>IFERROR(MATCH(H175,'נתוני 2011'!$C$2:$BY$2,0),FALSE)</f>
        <v>70</v>
      </c>
    </row>
    <row r="176" spans="1:11" x14ac:dyDescent="0.3">
      <c r="A176" s="61">
        <v>2530</v>
      </c>
      <c r="B176" s="62" t="s">
        <v>807</v>
      </c>
      <c r="C176" s="63">
        <v>10449</v>
      </c>
      <c r="H176" s="61">
        <v>2650</v>
      </c>
      <c r="I176" s="62" t="s">
        <v>70</v>
      </c>
      <c r="J176" s="63">
        <v>36416</v>
      </c>
      <c r="K176" s="22">
        <f>IFERROR(MATCH(H176,'נתוני 2011'!$C$2:$BY$2,0),FALSE)</f>
        <v>71</v>
      </c>
    </row>
    <row r="177" spans="1:11" x14ac:dyDescent="0.3">
      <c r="A177" s="61">
        <v>2530</v>
      </c>
      <c r="B177" s="62" t="s">
        <v>807</v>
      </c>
      <c r="C177" s="63">
        <v>10449</v>
      </c>
      <c r="H177" s="61">
        <v>122</v>
      </c>
      <c r="I177" s="62" t="s">
        <v>3004</v>
      </c>
      <c r="J177" s="63">
        <v>5427</v>
      </c>
      <c r="K177" s="22" t="b">
        <f>IFERROR(MATCH(H177,'נתוני 2011'!$C$2:$BY$2,0),FALSE)</f>
        <v>0</v>
      </c>
    </row>
    <row r="178" spans="1:11" x14ac:dyDescent="0.3">
      <c r="A178" s="61">
        <v>2530</v>
      </c>
      <c r="B178" s="62" t="s">
        <v>807</v>
      </c>
      <c r="C178" s="63">
        <v>10449</v>
      </c>
      <c r="H178" s="61">
        <v>8700</v>
      </c>
      <c r="I178" s="62" t="s">
        <v>71</v>
      </c>
      <c r="J178" s="63">
        <v>63245</v>
      </c>
      <c r="K178" s="22">
        <f>IFERROR(MATCH(H178,'נתוני 2011'!$C$2:$BY$2,0),FALSE)</f>
        <v>72</v>
      </c>
    </row>
    <row r="179" spans="1:11" x14ac:dyDescent="0.3">
      <c r="A179" s="61">
        <v>2530</v>
      </c>
      <c r="B179" s="62" t="s">
        <v>807</v>
      </c>
      <c r="C179" s="63">
        <v>10449</v>
      </c>
      <c r="H179" s="61">
        <v>913</v>
      </c>
      <c r="I179" s="62" t="s">
        <v>3028</v>
      </c>
      <c r="J179" s="63">
        <v>3582</v>
      </c>
      <c r="K179" s="22" t="b">
        <f>IFERROR(MATCH(H179,'נתוני 2011'!$C$2:$BY$2,0),FALSE)</f>
        <v>0</v>
      </c>
    </row>
    <row r="180" spans="1:11" x14ac:dyDescent="0.3">
      <c r="A180" s="61">
        <v>2530</v>
      </c>
      <c r="B180" s="62" t="s">
        <v>807</v>
      </c>
      <c r="C180" s="63">
        <v>10449</v>
      </c>
      <c r="H180" s="61">
        <v>1286</v>
      </c>
      <c r="I180" s="62" t="s">
        <v>3038</v>
      </c>
      <c r="J180" s="63">
        <v>3945</v>
      </c>
      <c r="K180" s="22" t="b">
        <f>IFERROR(MATCH(H180,'נתוני 2011'!$C$2:$BY$2,0),FALSE)</f>
        <v>0</v>
      </c>
    </row>
    <row r="181" spans="1:11" x14ac:dyDescent="0.3">
      <c r="A181" s="61">
        <v>2530</v>
      </c>
      <c r="B181" s="62" t="s">
        <v>807</v>
      </c>
      <c r="C181" s="63">
        <v>10449</v>
      </c>
      <c r="H181" s="61">
        <v>1031</v>
      </c>
      <c r="I181" s="62" t="s">
        <v>72</v>
      </c>
      <c r="J181" s="63">
        <v>17343</v>
      </c>
      <c r="K181" s="22">
        <f>IFERROR(MATCH(H181,'נתוני 2011'!$C$2:$BY$2,0),FALSE)</f>
        <v>73</v>
      </c>
    </row>
    <row r="182" spans="1:11" x14ac:dyDescent="0.3">
      <c r="A182" s="61">
        <v>2530</v>
      </c>
      <c r="B182" s="62" t="s">
        <v>807</v>
      </c>
      <c r="C182" s="63">
        <v>10449</v>
      </c>
      <c r="H182" s="61">
        <v>1304</v>
      </c>
      <c r="I182" s="62" t="s">
        <v>3069</v>
      </c>
      <c r="J182" s="63">
        <v>13785</v>
      </c>
      <c r="K182" s="22" t="b">
        <f>IFERROR(MATCH(H182,'נתוני 2011'!$C$2:$BY$2,0),FALSE)</f>
        <v>0</v>
      </c>
    </row>
    <row r="183" spans="1:11" x14ac:dyDescent="0.3">
      <c r="A183" s="61">
        <v>2530</v>
      </c>
      <c r="B183" s="62" t="s">
        <v>807</v>
      </c>
      <c r="C183" s="63">
        <v>10449</v>
      </c>
      <c r="H183" s="61">
        <v>812</v>
      </c>
      <c r="I183" s="62" t="s">
        <v>3080</v>
      </c>
      <c r="J183" s="63">
        <v>4883</v>
      </c>
      <c r="K183" s="22" t="b">
        <f>IFERROR(MATCH(H183,'נתוני 2011'!$C$2:$BY$2,0),FALSE)</f>
        <v>0</v>
      </c>
    </row>
    <row r="184" spans="1:11" x14ac:dyDescent="0.3">
      <c r="A184" s="61">
        <v>2530</v>
      </c>
      <c r="B184" s="62" t="s">
        <v>807</v>
      </c>
      <c r="C184" s="63">
        <v>10449</v>
      </c>
      <c r="H184" s="61">
        <v>538</v>
      </c>
      <c r="I184" s="62" t="s">
        <v>3091</v>
      </c>
      <c r="J184" s="63">
        <v>4242</v>
      </c>
      <c r="K184" s="22" t="b">
        <f>IFERROR(MATCH(H184,'נתוני 2011'!$C$2:$BY$2,0),FALSE)</f>
        <v>0</v>
      </c>
    </row>
    <row r="185" spans="1:11" x14ac:dyDescent="0.3">
      <c r="A185" s="61">
        <v>2530</v>
      </c>
      <c r="B185" s="62" t="s">
        <v>807</v>
      </c>
      <c r="C185" s="63">
        <v>10449</v>
      </c>
      <c r="H185" s="61">
        <v>8800</v>
      </c>
      <c r="I185" s="62" t="s">
        <v>73</v>
      </c>
      <c r="J185" s="63">
        <v>25722</v>
      </c>
      <c r="K185" s="22">
        <f>IFERROR(MATCH(H185,'נתוני 2011'!$C$2:$BY$2,0),FALSE)</f>
        <v>74</v>
      </c>
    </row>
    <row r="186" spans="1:11" x14ac:dyDescent="0.3">
      <c r="A186" s="61">
        <v>9000</v>
      </c>
      <c r="B186" s="62" t="s">
        <v>10</v>
      </c>
      <c r="C186" s="63">
        <v>159762</v>
      </c>
      <c r="H186" s="61">
        <v>5000</v>
      </c>
      <c r="I186" s="62" t="s">
        <v>171</v>
      </c>
      <c r="J186" s="63">
        <v>411141</v>
      </c>
      <c r="K186" s="22">
        <f>IFERROR(MATCH(H186,'נתוני 2011'!$C$2:$BY$2,0),FALSE)</f>
        <v>75</v>
      </c>
    </row>
    <row r="187" spans="1:11" x14ac:dyDescent="0.3">
      <c r="A187" s="61">
        <v>9000</v>
      </c>
      <c r="B187" s="62" t="s">
        <v>10</v>
      </c>
      <c r="C187" s="63">
        <v>159762</v>
      </c>
      <c r="H187" s="61">
        <v>154</v>
      </c>
      <c r="I187" s="62" t="s">
        <v>3145</v>
      </c>
      <c r="J187" s="63">
        <v>7902</v>
      </c>
      <c r="K187" s="22" t="b">
        <f>IFERROR(MATCH(H187,'נתוני 2011'!$C$2:$BY$2,0),FALSE)</f>
        <v>0</v>
      </c>
    </row>
    <row r="188" spans="1:11" x14ac:dyDescent="0.3">
      <c r="A188" s="61">
        <v>9000</v>
      </c>
      <c r="B188" s="62" t="s">
        <v>10</v>
      </c>
      <c r="C188" s="63">
        <v>159762</v>
      </c>
      <c r="H188" s="61">
        <v>1054</v>
      </c>
      <c r="I188" s="62" t="s">
        <v>3158</v>
      </c>
      <c r="J188" s="63">
        <v>7714</v>
      </c>
      <c r="K188" s="22" t="b">
        <f>IFERROR(MATCH(H188,'נתוני 2011'!$C$2:$BY$2,0),FALSE)</f>
        <v>0</v>
      </c>
    </row>
    <row r="189" spans="1:11" x14ac:dyDescent="0.3">
      <c r="A189" s="61">
        <v>9000</v>
      </c>
      <c r="B189" s="62" t="s">
        <v>10</v>
      </c>
      <c r="C189" s="63">
        <v>159762</v>
      </c>
      <c r="J189" s="77">
        <f>SUM(J2:J188)</f>
        <v>5462195</v>
      </c>
    </row>
    <row r="190" spans="1:11" x14ac:dyDescent="0.3">
      <c r="A190" s="61">
        <v>9000</v>
      </c>
      <c r="B190" s="62" t="s">
        <v>10</v>
      </c>
      <c r="C190" s="63">
        <v>159762</v>
      </c>
      <c r="J190" s="77">
        <f>SUMIF(K2:K188,FALSE,J2:J188)</f>
        <v>772537</v>
      </c>
    </row>
    <row r="191" spans="1:11" x14ac:dyDescent="0.3">
      <c r="A191" s="61">
        <v>9000</v>
      </c>
      <c r="B191" s="62" t="s">
        <v>10</v>
      </c>
      <c r="C191" s="63">
        <v>159762</v>
      </c>
      <c r="J191" s="77"/>
    </row>
    <row r="192" spans="1:11" x14ac:dyDescent="0.3">
      <c r="A192" s="61">
        <v>9000</v>
      </c>
      <c r="B192" s="62" t="s">
        <v>10</v>
      </c>
      <c r="C192" s="63">
        <v>159762</v>
      </c>
    </row>
    <row r="193" spans="1:3" x14ac:dyDescent="0.3">
      <c r="A193" s="61">
        <v>9000</v>
      </c>
      <c r="B193" s="62" t="s">
        <v>10</v>
      </c>
      <c r="C193" s="63">
        <v>159762</v>
      </c>
    </row>
    <row r="194" spans="1:3" x14ac:dyDescent="0.3">
      <c r="A194" s="61">
        <v>9000</v>
      </c>
      <c r="B194" s="62" t="s">
        <v>10</v>
      </c>
      <c r="C194" s="63">
        <v>159762</v>
      </c>
    </row>
    <row r="195" spans="1:3" x14ac:dyDescent="0.3">
      <c r="A195" s="61">
        <v>9000</v>
      </c>
      <c r="B195" s="62" t="s">
        <v>10</v>
      </c>
      <c r="C195" s="63">
        <v>159762</v>
      </c>
    </row>
    <row r="196" spans="1:3" x14ac:dyDescent="0.3">
      <c r="A196" s="61">
        <v>9000</v>
      </c>
      <c r="B196" s="62" t="s">
        <v>10</v>
      </c>
      <c r="C196" s="63">
        <v>159762</v>
      </c>
    </row>
    <row r="197" spans="1:3" x14ac:dyDescent="0.3">
      <c r="A197" s="61">
        <v>9000</v>
      </c>
      <c r="B197" s="62" t="s">
        <v>10</v>
      </c>
      <c r="C197" s="63">
        <v>159762</v>
      </c>
    </row>
    <row r="198" spans="1:3" x14ac:dyDescent="0.3">
      <c r="A198" s="61">
        <v>9000</v>
      </c>
      <c r="B198" s="62" t="s">
        <v>10</v>
      </c>
      <c r="C198" s="63">
        <v>159762</v>
      </c>
    </row>
    <row r="199" spans="1:3" x14ac:dyDescent="0.3">
      <c r="A199" s="61">
        <v>9000</v>
      </c>
      <c r="B199" s="62" t="s">
        <v>10</v>
      </c>
      <c r="C199" s="63">
        <v>159762</v>
      </c>
    </row>
    <row r="200" spans="1:3" x14ac:dyDescent="0.3">
      <c r="A200" s="61">
        <v>482</v>
      </c>
      <c r="B200" s="62" t="s">
        <v>845</v>
      </c>
      <c r="C200" s="63">
        <v>5511</v>
      </c>
    </row>
    <row r="201" spans="1:3" x14ac:dyDescent="0.3">
      <c r="A201" s="61">
        <v>482</v>
      </c>
      <c r="B201" s="62" t="s">
        <v>845</v>
      </c>
      <c r="C201" s="63">
        <v>5511</v>
      </c>
    </row>
    <row r="202" spans="1:3" x14ac:dyDescent="0.3">
      <c r="A202" s="61">
        <v>482</v>
      </c>
      <c r="B202" s="62" t="s">
        <v>845</v>
      </c>
      <c r="C202" s="63">
        <v>5511</v>
      </c>
    </row>
    <row r="203" spans="1:3" x14ac:dyDescent="0.3">
      <c r="A203" s="61">
        <v>482</v>
      </c>
      <c r="B203" s="62" t="s">
        <v>845</v>
      </c>
      <c r="C203" s="63">
        <v>5511</v>
      </c>
    </row>
    <row r="204" spans="1:3" x14ac:dyDescent="0.3">
      <c r="A204" s="61">
        <v>482</v>
      </c>
      <c r="B204" s="62" t="s">
        <v>845</v>
      </c>
      <c r="C204" s="63">
        <v>5511</v>
      </c>
    </row>
    <row r="205" spans="1:3" x14ac:dyDescent="0.3">
      <c r="A205" s="61">
        <v>482</v>
      </c>
      <c r="B205" s="62" t="s">
        <v>845</v>
      </c>
      <c r="C205" s="63">
        <v>5511</v>
      </c>
    </row>
    <row r="206" spans="1:3" x14ac:dyDescent="0.3">
      <c r="A206" s="61">
        <v>482</v>
      </c>
      <c r="B206" s="62" t="s">
        <v>845</v>
      </c>
      <c r="C206" s="63">
        <v>5511</v>
      </c>
    </row>
    <row r="207" spans="1:3" x14ac:dyDescent="0.3">
      <c r="A207" s="61">
        <v>482</v>
      </c>
      <c r="B207" s="62" t="s">
        <v>845</v>
      </c>
      <c r="C207" s="63">
        <v>5511</v>
      </c>
    </row>
    <row r="208" spans="1:3" x14ac:dyDescent="0.3">
      <c r="A208" s="61">
        <v>482</v>
      </c>
      <c r="B208" s="62" t="s">
        <v>845</v>
      </c>
      <c r="C208" s="63">
        <v>5511</v>
      </c>
    </row>
    <row r="209" spans="1:3" x14ac:dyDescent="0.3">
      <c r="A209" s="61">
        <v>482</v>
      </c>
      <c r="B209" s="62" t="s">
        <v>845</v>
      </c>
      <c r="C209" s="63">
        <v>5511</v>
      </c>
    </row>
    <row r="210" spans="1:3" x14ac:dyDescent="0.3">
      <c r="A210" s="61">
        <v>482</v>
      </c>
      <c r="B210" s="62" t="s">
        <v>845</v>
      </c>
      <c r="C210" s="63">
        <v>5511</v>
      </c>
    </row>
    <row r="211" spans="1:3" x14ac:dyDescent="0.3">
      <c r="A211" s="61">
        <v>482</v>
      </c>
      <c r="B211" s="62" t="s">
        <v>845</v>
      </c>
      <c r="C211" s="63">
        <v>5511</v>
      </c>
    </row>
    <row r="212" spans="1:3" x14ac:dyDescent="0.3">
      <c r="A212" s="61">
        <v>482</v>
      </c>
      <c r="B212" s="62" t="s">
        <v>845</v>
      </c>
      <c r="C212" s="63">
        <v>5511</v>
      </c>
    </row>
    <row r="213" spans="1:3" x14ac:dyDescent="0.3">
      <c r="A213" s="61">
        <v>482</v>
      </c>
      <c r="B213" s="62" t="s">
        <v>845</v>
      </c>
      <c r="C213" s="63">
        <v>5511</v>
      </c>
    </row>
    <row r="214" spans="1:3" x14ac:dyDescent="0.3">
      <c r="A214" s="61">
        <v>998</v>
      </c>
      <c r="B214" s="62" t="s">
        <v>864</v>
      </c>
      <c r="C214" s="63">
        <v>5482</v>
      </c>
    </row>
    <row r="215" spans="1:3" x14ac:dyDescent="0.3">
      <c r="A215" s="61">
        <v>998</v>
      </c>
      <c r="B215" s="62" t="s">
        <v>864</v>
      </c>
      <c r="C215" s="63">
        <v>5482</v>
      </c>
    </row>
    <row r="216" spans="1:3" x14ac:dyDescent="0.3">
      <c r="A216" s="61">
        <v>998</v>
      </c>
      <c r="B216" s="62" t="s">
        <v>864</v>
      </c>
      <c r="C216" s="63">
        <v>5482</v>
      </c>
    </row>
    <row r="217" spans="1:3" x14ac:dyDescent="0.3">
      <c r="A217" s="61">
        <v>998</v>
      </c>
      <c r="B217" s="62" t="s">
        <v>864</v>
      </c>
      <c r="C217" s="63">
        <v>5482</v>
      </c>
    </row>
    <row r="218" spans="1:3" x14ac:dyDescent="0.3">
      <c r="A218" s="61">
        <v>998</v>
      </c>
      <c r="B218" s="62" t="s">
        <v>864</v>
      </c>
      <c r="C218" s="63">
        <v>5482</v>
      </c>
    </row>
    <row r="219" spans="1:3" x14ac:dyDescent="0.3">
      <c r="A219" s="61">
        <v>998</v>
      </c>
      <c r="B219" s="62" t="s">
        <v>864</v>
      </c>
      <c r="C219" s="63">
        <v>5482</v>
      </c>
    </row>
    <row r="220" spans="1:3" x14ac:dyDescent="0.3">
      <c r="A220" s="61">
        <v>998</v>
      </c>
      <c r="B220" s="62" t="s">
        <v>864</v>
      </c>
      <c r="C220" s="63">
        <v>5482</v>
      </c>
    </row>
    <row r="221" spans="1:3" x14ac:dyDescent="0.3">
      <c r="A221" s="61">
        <v>998</v>
      </c>
      <c r="B221" s="62" t="s">
        <v>864</v>
      </c>
      <c r="C221" s="63">
        <v>5482</v>
      </c>
    </row>
    <row r="222" spans="1:3" x14ac:dyDescent="0.3">
      <c r="A222" s="61">
        <v>998</v>
      </c>
      <c r="B222" s="62" t="s">
        <v>864</v>
      </c>
      <c r="C222" s="63">
        <v>5482</v>
      </c>
    </row>
    <row r="223" spans="1:3" x14ac:dyDescent="0.3">
      <c r="A223" s="61">
        <v>998</v>
      </c>
      <c r="B223" s="62" t="s">
        <v>864</v>
      </c>
      <c r="C223" s="63">
        <v>5482</v>
      </c>
    </row>
    <row r="224" spans="1:3" x14ac:dyDescent="0.3">
      <c r="A224" s="61">
        <v>998</v>
      </c>
      <c r="B224" s="62" t="s">
        <v>864</v>
      </c>
      <c r="C224" s="63">
        <v>5482</v>
      </c>
    </row>
    <row r="225" spans="1:3" x14ac:dyDescent="0.3">
      <c r="A225" s="61">
        <v>998</v>
      </c>
      <c r="B225" s="62" t="s">
        <v>864</v>
      </c>
      <c r="C225" s="63">
        <v>5482</v>
      </c>
    </row>
    <row r="226" spans="1:3" x14ac:dyDescent="0.3">
      <c r="A226" s="61">
        <v>998</v>
      </c>
      <c r="B226" s="62" t="s">
        <v>864</v>
      </c>
      <c r="C226" s="63">
        <v>5482</v>
      </c>
    </row>
    <row r="227" spans="1:3" x14ac:dyDescent="0.3">
      <c r="A227" s="61">
        <v>3574</v>
      </c>
      <c r="B227" s="62" t="s">
        <v>888</v>
      </c>
      <c r="C227" s="63">
        <v>3230</v>
      </c>
    </row>
    <row r="228" spans="1:3" x14ac:dyDescent="0.3">
      <c r="A228" s="61">
        <v>3574</v>
      </c>
      <c r="B228" s="62" t="s">
        <v>888</v>
      </c>
      <c r="C228" s="63">
        <v>3230</v>
      </c>
    </row>
    <row r="229" spans="1:3" x14ac:dyDescent="0.3">
      <c r="A229" s="61">
        <v>3574</v>
      </c>
      <c r="B229" s="62" t="s">
        <v>888</v>
      </c>
      <c r="C229" s="63">
        <v>3230</v>
      </c>
    </row>
    <row r="230" spans="1:3" x14ac:dyDescent="0.3">
      <c r="A230" s="61">
        <v>3574</v>
      </c>
      <c r="B230" s="62" t="s">
        <v>888</v>
      </c>
      <c r="C230" s="63">
        <v>3230</v>
      </c>
    </row>
    <row r="231" spans="1:3" x14ac:dyDescent="0.3">
      <c r="A231" s="61">
        <v>3574</v>
      </c>
      <c r="B231" s="62" t="s">
        <v>888</v>
      </c>
      <c r="C231" s="63">
        <v>3230</v>
      </c>
    </row>
    <row r="232" spans="1:3" x14ac:dyDescent="0.3">
      <c r="A232" s="61">
        <v>3574</v>
      </c>
      <c r="B232" s="62" t="s">
        <v>888</v>
      </c>
      <c r="C232" s="63">
        <v>3230</v>
      </c>
    </row>
    <row r="233" spans="1:3" x14ac:dyDescent="0.3">
      <c r="A233" s="61">
        <v>3652</v>
      </c>
      <c r="B233" s="62" t="s">
        <v>900</v>
      </c>
      <c r="C233" s="63">
        <v>2973</v>
      </c>
    </row>
    <row r="234" spans="1:3" x14ac:dyDescent="0.3">
      <c r="A234" s="61">
        <v>3652</v>
      </c>
      <c r="B234" s="62" t="s">
        <v>900</v>
      </c>
      <c r="C234" s="63">
        <v>2973</v>
      </c>
    </row>
    <row r="235" spans="1:3" x14ac:dyDescent="0.3">
      <c r="A235" s="61">
        <v>3652</v>
      </c>
      <c r="B235" s="62" t="s">
        <v>900</v>
      </c>
      <c r="C235" s="63">
        <v>2973</v>
      </c>
    </row>
    <row r="236" spans="1:3" x14ac:dyDescent="0.3">
      <c r="A236" s="61">
        <v>3652</v>
      </c>
      <c r="B236" s="62" t="s">
        <v>900</v>
      </c>
      <c r="C236" s="63">
        <v>2973</v>
      </c>
    </row>
    <row r="237" spans="1:3" x14ac:dyDescent="0.3">
      <c r="A237" s="61">
        <v>480</v>
      </c>
      <c r="B237" s="62" t="s">
        <v>910</v>
      </c>
      <c r="C237" s="63">
        <v>7827</v>
      </c>
    </row>
    <row r="238" spans="1:3" x14ac:dyDescent="0.3">
      <c r="A238" s="61">
        <v>480</v>
      </c>
      <c r="B238" s="62" t="s">
        <v>910</v>
      </c>
      <c r="C238" s="63">
        <v>7827</v>
      </c>
    </row>
    <row r="239" spans="1:3" x14ac:dyDescent="0.3">
      <c r="A239" s="61">
        <v>480</v>
      </c>
      <c r="B239" s="62" t="s">
        <v>910</v>
      </c>
      <c r="C239" s="63">
        <v>7827</v>
      </c>
    </row>
    <row r="240" spans="1:3" x14ac:dyDescent="0.3">
      <c r="A240" s="61">
        <v>480</v>
      </c>
      <c r="B240" s="62" t="s">
        <v>910</v>
      </c>
      <c r="C240" s="63">
        <v>7827</v>
      </c>
    </row>
    <row r="241" spans="1:3" x14ac:dyDescent="0.3">
      <c r="A241" s="61">
        <v>480</v>
      </c>
      <c r="B241" s="62" t="s">
        <v>910</v>
      </c>
      <c r="C241" s="63">
        <v>7827</v>
      </c>
    </row>
    <row r="242" spans="1:3" x14ac:dyDescent="0.3">
      <c r="A242" s="61">
        <v>480</v>
      </c>
      <c r="B242" s="62" t="s">
        <v>910</v>
      </c>
      <c r="C242" s="63">
        <v>7827</v>
      </c>
    </row>
    <row r="243" spans="1:3" x14ac:dyDescent="0.3">
      <c r="A243" s="61">
        <v>480</v>
      </c>
      <c r="B243" s="62" t="s">
        <v>910</v>
      </c>
      <c r="C243" s="63">
        <v>7827</v>
      </c>
    </row>
    <row r="244" spans="1:3" x14ac:dyDescent="0.3">
      <c r="A244" s="61">
        <v>480</v>
      </c>
      <c r="B244" s="62" t="s">
        <v>910</v>
      </c>
      <c r="C244" s="63">
        <v>7827</v>
      </c>
    </row>
    <row r="245" spans="1:3" x14ac:dyDescent="0.3">
      <c r="A245" s="61">
        <v>480</v>
      </c>
      <c r="B245" s="62" t="s">
        <v>910</v>
      </c>
      <c r="C245" s="63">
        <v>7827</v>
      </c>
    </row>
    <row r="246" spans="1:3" x14ac:dyDescent="0.3">
      <c r="A246" s="61">
        <v>480</v>
      </c>
      <c r="B246" s="62" t="s">
        <v>910</v>
      </c>
      <c r="C246" s="63">
        <v>7827</v>
      </c>
    </row>
    <row r="247" spans="1:3" x14ac:dyDescent="0.3">
      <c r="A247" s="61">
        <v>480</v>
      </c>
      <c r="B247" s="62" t="s">
        <v>910</v>
      </c>
      <c r="C247" s="63">
        <v>7827</v>
      </c>
    </row>
    <row r="248" spans="1:3" x14ac:dyDescent="0.3">
      <c r="A248" s="61">
        <v>480</v>
      </c>
      <c r="B248" s="62" t="s">
        <v>910</v>
      </c>
      <c r="C248" s="63">
        <v>7827</v>
      </c>
    </row>
    <row r="249" spans="1:3" x14ac:dyDescent="0.3">
      <c r="A249" s="61">
        <v>480</v>
      </c>
      <c r="B249" s="62" t="s">
        <v>910</v>
      </c>
      <c r="C249" s="63">
        <v>7827</v>
      </c>
    </row>
    <row r="250" spans="1:3" x14ac:dyDescent="0.3">
      <c r="A250" s="61">
        <v>480</v>
      </c>
      <c r="B250" s="62" t="s">
        <v>910</v>
      </c>
      <c r="C250" s="63">
        <v>7827</v>
      </c>
    </row>
    <row r="251" spans="1:3" x14ac:dyDescent="0.3">
      <c r="A251" s="61">
        <v>480</v>
      </c>
      <c r="B251" s="62" t="s">
        <v>910</v>
      </c>
      <c r="C251" s="63">
        <v>7827</v>
      </c>
    </row>
    <row r="252" spans="1:3" x14ac:dyDescent="0.3">
      <c r="A252" s="61">
        <v>480</v>
      </c>
      <c r="B252" s="62" t="s">
        <v>910</v>
      </c>
      <c r="C252" s="63">
        <v>7827</v>
      </c>
    </row>
    <row r="253" spans="1:3" x14ac:dyDescent="0.3">
      <c r="A253" s="61">
        <v>480</v>
      </c>
      <c r="B253" s="62" t="s">
        <v>910</v>
      </c>
      <c r="C253" s="63">
        <v>7827</v>
      </c>
    </row>
    <row r="254" spans="1:3" x14ac:dyDescent="0.3">
      <c r="A254" s="61">
        <v>480</v>
      </c>
      <c r="B254" s="62" t="s">
        <v>910</v>
      </c>
      <c r="C254" s="63">
        <v>7827</v>
      </c>
    </row>
    <row r="255" spans="1:3" x14ac:dyDescent="0.3">
      <c r="A255" s="61">
        <v>466</v>
      </c>
      <c r="B255" s="62" t="s">
        <v>941</v>
      </c>
      <c r="C255" s="63">
        <v>4935</v>
      </c>
    </row>
    <row r="256" spans="1:3" x14ac:dyDescent="0.3">
      <c r="A256" s="61">
        <v>466</v>
      </c>
      <c r="B256" s="62" t="s">
        <v>941</v>
      </c>
      <c r="C256" s="63">
        <v>4935</v>
      </c>
    </row>
    <row r="257" spans="1:3" x14ac:dyDescent="0.3">
      <c r="A257" s="61">
        <v>466</v>
      </c>
      <c r="B257" s="62" t="s">
        <v>941</v>
      </c>
      <c r="C257" s="63">
        <v>4935</v>
      </c>
    </row>
    <row r="258" spans="1:3" x14ac:dyDescent="0.3">
      <c r="A258" s="61">
        <v>466</v>
      </c>
      <c r="B258" s="62" t="s">
        <v>941</v>
      </c>
      <c r="C258" s="63">
        <v>4935</v>
      </c>
    </row>
    <row r="259" spans="1:3" x14ac:dyDescent="0.3">
      <c r="A259" s="61">
        <v>466</v>
      </c>
      <c r="B259" s="62" t="s">
        <v>941</v>
      </c>
      <c r="C259" s="63">
        <v>4935</v>
      </c>
    </row>
    <row r="260" spans="1:3" x14ac:dyDescent="0.3">
      <c r="A260" s="61">
        <v>466</v>
      </c>
      <c r="B260" s="62" t="s">
        <v>941</v>
      </c>
      <c r="C260" s="63">
        <v>4935</v>
      </c>
    </row>
    <row r="261" spans="1:3" x14ac:dyDescent="0.3">
      <c r="A261" s="61">
        <v>466</v>
      </c>
      <c r="B261" s="62" t="s">
        <v>941</v>
      </c>
      <c r="C261" s="63">
        <v>4935</v>
      </c>
    </row>
    <row r="262" spans="1:3" x14ac:dyDescent="0.3">
      <c r="A262" s="61">
        <v>9200</v>
      </c>
      <c r="B262" s="62" t="s">
        <v>11</v>
      </c>
      <c r="C262" s="63">
        <v>13605</v>
      </c>
    </row>
    <row r="263" spans="1:3" x14ac:dyDescent="0.3">
      <c r="A263" s="61">
        <v>9200</v>
      </c>
      <c r="B263" s="62" t="s">
        <v>11</v>
      </c>
      <c r="C263" s="63">
        <v>13605</v>
      </c>
    </row>
    <row r="264" spans="1:3" x14ac:dyDescent="0.3">
      <c r="A264" s="61">
        <v>9200</v>
      </c>
      <c r="B264" s="62" t="s">
        <v>11</v>
      </c>
      <c r="C264" s="63">
        <v>13605</v>
      </c>
    </row>
    <row r="265" spans="1:3" x14ac:dyDescent="0.3">
      <c r="A265" s="61">
        <v>9200</v>
      </c>
      <c r="B265" s="62" t="s">
        <v>11</v>
      </c>
      <c r="C265" s="63">
        <v>13605</v>
      </c>
    </row>
    <row r="266" spans="1:3" x14ac:dyDescent="0.3">
      <c r="A266" s="61">
        <v>9200</v>
      </c>
      <c r="B266" s="62" t="s">
        <v>11</v>
      </c>
      <c r="C266" s="63">
        <v>13605</v>
      </c>
    </row>
    <row r="267" spans="1:3" x14ac:dyDescent="0.3">
      <c r="A267" s="61">
        <v>9200</v>
      </c>
      <c r="B267" s="62" t="s">
        <v>11</v>
      </c>
      <c r="C267" s="63">
        <v>13605</v>
      </c>
    </row>
    <row r="268" spans="1:3" x14ac:dyDescent="0.3">
      <c r="A268" s="61">
        <v>9200</v>
      </c>
      <c r="B268" s="62" t="s">
        <v>11</v>
      </c>
      <c r="C268" s="63">
        <v>13605</v>
      </c>
    </row>
    <row r="269" spans="1:3" x14ac:dyDescent="0.3">
      <c r="A269" s="61">
        <v>2610</v>
      </c>
      <c r="B269" s="62" t="s">
        <v>12</v>
      </c>
      <c r="C269" s="63">
        <v>50466</v>
      </c>
    </row>
    <row r="270" spans="1:3" x14ac:dyDescent="0.3">
      <c r="A270" s="61">
        <v>2610</v>
      </c>
      <c r="B270" s="62" t="s">
        <v>12</v>
      </c>
      <c r="C270" s="63">
        <v>50466</v>
      </c>
    </row>
    <row r="271" spans="1:3" x14ac:dyDescent="0.3">
      <c r="A271" s="61">
        <v>2610</v>
      </c>
      <c r="B271" s="62" t="s">
        <v>12</v>
      </c>
      <c r="C271" s="63">
        <v>50466</v>
      </c>
    </row>
    <row r="272" spans="1:3" x14ac:dyDescent="0.3">
      <c r="A272" s="61">
        <v>2610</v>
      </c>
      <c r="B272" s="62" t="s">
        <v>12</v>
      </c>
      <c r="C272" s="63">
        <v>50466</v>
      </c>
    </row>
    <row r="273" spans="1:3" x14ac:dyDescent="0.3">
      <c r="A273" s="61">
        <v>2610</v>
      </c>
      <c r="B273" s="62" t="s">
        <v>12</v>
      </c>
      <c r="C273" s="63">
        <v>50466</v>
      </c>
    </row>
    <row r="274" spans="1:3" x14ac:dyDescent="0.3">
      <c r="A274" s="61">
        <v>2610</v>
      </c>
      <c r="B274" s="62" t="s">
        <v>12</v>
      </c>
      <c r="C274" s="63">
        <v>50466</v>
      </c>
    </row>
    <row r="275" spans="1:3" x14ac:dyDescent="0.3">
      <c r="A275" s="61">
        <v>2610</v>
      </c>
      <c r="B275" s="62" t="s">
        <v>12</v>
      </c>
      <c r="C275" s="63">
        <v>50466</v>
      </c>
    </row>
    <row r="276" spans="1:3" x14ac:dyDescent="0.3">
      <c r="A276" s="61">
        <v>2610</v>
      </c>
      <c r="B276" s="62" t="s">
        <v>12</v>
      </c>
      <c r="C276" s="63">
        <v>50466</v>
      </c>
    </row>
    <row r="277" spans="1:3" x14ac:dyDescent="0.3">
      <c r="A277" s="61">
        <v>2610</v>
      </c>
      <c r="B277" s="62" t="s">
        <v>12</v>
      </c>
      <c r="C277" s="63">
        <v>50466</v>
      </c>
    </row>
    <row r="278" spans="1:3" x14ac:dyDescent="0.3">
      <c r="A278" s="61">
        <v>2610</v>
      </c>
      <c r="B278" s="62" t="s">
        <v>12</v>
      </c>
      <c r="C278" s="63">
        <v>50466</v>
      </c>
    </row>
    <row r="279" spans="1:3" x14ac:dyDescent="0.3">
      <c r="A279" s="61">
        <v>2610</v>
      </c>
      <c r="B279" s="62" t="s">
        <v>12</v>
      </c>
      <c r="C279" s="63">
        <v>50466</v>
      </c>
    </row>
    <row r="280" spans="1:3" x14ac:dyDescent="0.3">
      <c r="A280" s="61">
        <v>2610</v>
      </c>
      <c r="B280" s="62" t="s">
        <v>12</v>
      </c>
      <c r="C280" s="63">
        <v>50466</v>
      </c>
    </row>
    <row r="281" spans="1:3" x14ac:dyDescent="0.3">
      <c r="A281" s="61">
        <v>2610</v>
      </c>
      <c r="B281" s="62" t="s">
        <v>12</v>
      </c>
      <c r="C281" s="63">
        <v>50466</v>
      </c>
    </row>
    <row r="282" spans="1:3" x14ac:dyDescent="0.3">
      <c r="A282" s="61">
        <v>3780</v>
      </c>
      <c r="B282" s="62" t="s">
        <v>977</v>
      </c>
      <c r="C282" s="63">
        <v>18574</v>
      </c>
    </row>
    <row r="283" spans="1:3" x14ac:dyDescent="0.3">
      <c r="A283" s="61">
        <v>3780</v>
      </c>
      <c r="B283" s="62" t="s">
        <v>977</v>
      </c>
      <c r="C283" s="63">
        <v>18574</v>
      </c>
    </row>
    <row r="284" spans="1:3" x14ac:dyDescent="0.3">
      <c r="A284" s="61">
        <v>3780</v>
      </c>
      <c r="B284" s="62" t="s">
        <v>977</v>
      </c>
      <c r="C284" s="63">
        <v>18574</v>
      </c>
    </row>
    <row r="285" spans="1:3" x14ac:dyDescent="0.3">
      <c r="A285" s="61">
        <v>3780</v>
      </c>
      <c r="B285" s="62" t="s">
        <v>977</v>
      </c>
      <c r="C285" s="63">
        <v>18574</v>
      </c>
    </row>
    <row r="286" spans="1:3" x14ac:dyDescent="0.3">
      <c r="A286" s="61">
        <v>6100</v>
      </c>
      <c r="B286" s="62" t="s">
        <v>14</v>
      </c>
      <c r="C286" s="63">
        <v>103308</v>
      </c>
    </row>
    <row r="287" spans="1:3" x14ac:dyDescent="0.3">
      <c r="A287" s="61">
        <v>6100</v>
      </c>
      <c r="B287" s="62" t="s">
        <v>14</v>
      </c>
      <c r="C287" s="63">
        <v>103308</v>
      </c>
    </row>
    <row r="288" spans="1:3" x14ac:dyDescent="0.3">
      <c r="A288" s="61">
        <v>6100</v>
      </c>
      <c r="B288" s="62" t="s">
        <v>14</v>
      </c>
      <c r="C288" s="63">
        <v>103308</v>
      </c>
    </row>
    <row r="289" spans="1:3" x14ac:dyDescent="0.3">
      <c r="A289" s="61">
        <v>6100</v>
      </c>
      <c r="B289" s="62" t="s">
        <v>14</v>
      </c>
      <c r="C289" s="63">
        <v>103308</v>
      </c>
    </row>
    <row r="290" spans="1:3" x14ac:dyDescent="0.3">
      <c r="A290" s="61">
        <v>6100</v>
      </c>
      <c r="B290" s="62" t="s">
        <v>14</v>
      </c>
      <c r="C290" s="63">
        <v>103308</v>
      </c>
    </row>
    <row r="291" spans="1:3" x14ac:dyDescent="0.3">
      <c r="A291" s="61">
        <v>6100</v>
      </c>
      <c r="B291" s="62" t="s">
        <v>14</v>
      </c>
      <c r="C291" s="63">
        <v>103308</v>
      </c>
    </row>
    <row r="292" spans="1:3" x14ac:dyDescent="0.3">
      <c r="A292" s="61">
        <v>6100</v>
      </c>
      <c r="B292" s="62" t="s">
        <v>14</v>
      </c>
      <c r="C292" s="63">
        <v>103308</v>
      </c>
    </row>
    <row r="293" spans="1:3" x14ac:dyDescent="0.3">
      <c r="A293" s="61">
        <v>6100</v>
      </c>
      <c r="B293" s="62" t="s">
        <v>14</v>
      </c>
      <c r="C293" s="63">
        <v>103308</v>
      </c>
    </row>
    <row r="294" spans="1:3" x14ac:dyDescent="0.3">
      <c r="A294" s="61">
        <v>6100</v>
      </c>
      <c r="B294" s="62" t="s">
        <v>14</v>
      </c>
      <c r="C294" s="63">
        <v>103308</v>
      </c>
    </row>
    <row r="295" spans="1:3" x14ac:dyDescent="0.3">
      <c r="A295" s="61">
        <v>6100</v>
      </c>
      <c r="B295" s="62" t="s">
        <v>14</v>
      </c>
      <c r="C295" s="63">
        <v>103308</v>
      </c>
    </row>
    <row r="296" spans="1:3" x14ac:dyDescent="0.3">
      <c r="A296" s="61">
        <v>6100</v>
      </c>
      <c r="B296" s="62" t="s">
        <v>14</v>
      </c>
      <c r="C296" s="63">
        <v>103308</v>
      </c>
    </row>
    <row r="297" spans="1:3" x14ac:dyDescent="0.3">
      <c r="A297" s="61">
        <v>1066</v>
      </c>
      <c r="B297" s="62" t="s">
        <v>1001</v>
      </c>
      <c r="C297" s="63">
        <v>5890</v>
      </c>
    </row>
    <row r="298" spans="1:3" x14ac:dyDescent="0.3">
      <c r="A298" s="61">
        <v>1066</v>
      </c>
      <c r="B298" s="62" t="s">
        <v>1001</v>
      </c>
      <c r="C298" s="63">
        <v>5890</v>
      </c>
    </row>
    <row r="299" spans="1:3" x14ac:dyDescent="0.3">
      <c r="A299" s="61">
        <v>1066</v>
      </c>
      <c r="B299" s="62" t="s">
        <v>1001</v>
      </c>
      <c r="C299" s="63">
        <v>5890</v>
      </c>
    </row>
    <row r="300" spans="1:3" x14ac:dyDescent="0.3">
      <c r="A300" s="61">
        <v>1066</v>
      </c>
      <c r="B300" s="62" t="s">
        <v>1001</v>
      </c>
      <c r="C300" s="63">
        <v>5890</v>
      </c>
    </row>
    <row r="301" spans="1:3" x14ac:dyDescent="0.3">
      <c r="A301" s="61">
        <v>1066</v>
      </c>
      <c r="B301" s="62" t="s">
        <v>1001</v>
      </c>
      <c r="C301" s="63">
        <v>5890</v>
      </c>
    </row>
    <row r="302" spans="1:3" x14ac:dyDescent="0.3">
      <c r="A302" s="61">
        <v>1066</v>
      </c>
      <c r="B302" s="62" t="s">
        <v>1001</v>
      </c>
      <c r="C302" s="63">
        <v>5890</v>
      </c>
    </row>
    <row r="303" spans="1:3" x14ac:dyDescent="0.3">
      <c r="A303" s="61">
        <v>1066</v>
      </c>
      <c r="B303" s="62" t="s">
        <v>1001</v>
      </c>
      <c r="C303" s="63">
        <v>5890</v>
      </c>
    </row>
    <row r="304" spans="1:3" x14ac:dyDescent="0.3">
      <c r="A304" s="61">
        <v>9800</v>
      </c>
      <c r="B304" s="62" t="s">
        <v>1014</v>
      </c>
      <c r="C304" s="63">
        <v>9197</v>
      </c>
    </row>
    <row r="305" spans="1:3" x14ac:dyDescent="0.3">
      <c r="A305" s="61">
        <v>9800</v>
      </c>
      <c r="B305" s="62" t="s">
        <v>1014</v>
      </c>
      <c r="C305" s="63">
        <v>9197</v>
      </c>
    </row>
    <row r="306" spans="1:3" x14ac:dyDescent="0.3">
      <c r="A306" s="61">
        <v>9800</v>
      </c>
      <c r="B306" s="62" t="s">
        <v>1014</v>
      </c>
      <c r="C306" s="63">
        <v>9197</v>
      </c>
    </row>
    <row r="307" spans="1:3" x14ac:dyDescent="0.3">
      <c r="A307" s="61">
        <v>9800</v>
      </c>
      <c r="B307" s="62" t="s">
        <v>1014</v>
      </c>
      <c r="C307" s="63">
        <v>9197</v>
      </c>
    </row>
    <row r="308" spans="1:3" x14ac:dyDescent="0.3">
      <c r="A308" s="61">
        <v>9800</v>
      </c>
      <c r="B308" s="62" t="s">
        <v>1014</v>
      </c>
      <c r="C308" s="63">
        <v>9197</v>
      </c>
    </row>
    <row r="309" spans="1:3" x14ac:dyDescent="0.3">
      <c r="A309" s="61">
        <v>9800</v>
      </c>
      <c r="B309" s="62" t="s">
        <v>1014</v>
      </c>
      <c r="C309" s="63">
        <v>9197</v>
      </c>
    </row>
    <row r="310" spans="1:3" x14ac:dyDescent="0.3">
      <c r="A310" s="61">
        <v>9800</v>
      </c>
      <c r="B310" s="62" t="s">
        <v>1014</v>
      </c>
      <c r="C310" s="63">
        <v>9197</v>
      </c>
    </row>
    <row r="311" spans="1:3" x14ac:dyDescent="0.3">
      <c r="A311" s="61">
        <v>9800</v>
      </c>
      <c r="B311" s="62" t="s">
        <v>1014</v>
      </c>
      <c r="C311" s="63">
        <v>9197</v>
      </c>
    </row>
    <row r="312" spans="1:3" x14ac:dyDescent="0.3">
      <c r="A312" s="61">
        <v>1326</v>
      </c>
      <c r="B312" s="62" t="s">
        <v>1029</v>
      </c>
      <c r="C312" s="63">
        <v>5521</v>
      </c>
    </row>
    <row r="313" spans="1:3" x14ac:dyDescent="0.3">
      <c r="A313" s="61">
        <v>1326</v>
      </c>
      <c r="B313" s="62" t="s">
        <v>1029</v>
      </c>
      <c r="C313" s="63">
        <v>5521</v>
      </c>
    </row>
    <row r="314" spans="1:3" x14ac:dyDescent="0.3">
      <c r="A314" s="61">
        <v>1326</v>
      </c>
      <c r="B314" s="62" t="s">
        <v>1029</v>
      </c>
      <c r="C314" s="63">
        <v>5521</v>
      </c>
    </row>
    <row r="315" spans="1:3" x14ac:dyDescent="0.3">
      <c r="A315" s="61">
        <v>1326</v>
      </c>
      <c r="B315" s="62" t="s">
        <v>1029</v>
      </c>
      <c r="C315" s="63">
        <v>5521</v>
      </c>
    </row>
    <row r="316" spans="1:3" x14ac:dyDescent="0.3">
      <c r="A316" s="61">
        <v>1326</v>
      </c>
      <c r="B316" s="62" t="s">
        <v>1029</v>
      </c>
      <c r="C316" s="63">
        <v>5521</v>
      </c>
    </row>
    <row r="317" spans="1:3" x14ac:dyDescent="0.3">
      <c r="A317" s="61">
        <v>1326</v>
      </c>
      <c r="B317" s="62" t="s">
        <v>1029</v>
      </c>
      <c r="C317" s="63">
        <v>5521</v>
      </c>
    </row>
    <row r="318" spans="1:3" x14ac:dyDescent="0.3">
      <c r="A318" s="61">
        <v>1326</v>
      </c>
      <c r="B318" s="62" t="s">
        <v>1029</v>
      </c>
      <c r="C318" s="63">
        <v>5521</v>
      </c>
    </row>
    <row r="319" spans="1:3" x14ac:dyDescent="0.3">
      <c r="A319" s="61">
        <v>1326</v>
      </c>
      <c r="B319" s="62" t="s">
        <v>1029</v>
      </c>
      <c r="C319" s="63">
        <v>5521</v>
      </c>
    </row>
    <row r="320" spans="1:3" x14ac:dyDescent="0.3">
      <c r="A320" s="61">
        <v>1326</v>
      </c>
      <c r="B320" s="62" t="s">
        <v>1029</v>
      </c>
      <c r="C320" s="63">
        <v>5521</v>
      </c>
    </row>
    <row r="321" spans="1:3" x14ac:dyDescent="0.3">
      <c r="A321" s="61">
        <v>1326</v>
      </c>
      <c r="B321" s="62" t="s">
        <v>1029</v>
      </c>
      <c r="C321" s="63">
        <v>5521</v>
      </c>
    </row>
    <row r="322" spans="1:3" x14ac:dyDescent="0.3">
      <c r="A322" s="61">
        <v>1326</v>
      </c>
      <c r="B322" s="62" t="s">
        <v>1029</v>
      </c>
      <c r="C322" s="63">
        <v>5521</v>
      </c>
    </row>
    <row r="323" spans="1:3" x14ac:dyDescent="0.3">
      <c r="A323" s="61">
        <v>1326</v>
      </c>
      <c r="B323" s="62" t="s">
        <v>1029</v>
      </c>
      <c r="C323" s="63">
        <v>5521</v>
      </c>
    </row>
    <row r="324" spans="1:3" x14ac:dyDescent="0.3">
      <c r="A324" s="61">
        <v>1326</v>
      </c>
      <c r="B324" s="62" t="s">
        <v>1029</v>
      </c>
      <c r="C324" s="63">
        <v>5521</v>
      </c>
    </row>
    <row r="325" spans="1:3" x14ac:dyDescent="0.3">
      <c r="A325" s="61">
        <v>944</v>
      </c>
      <c r="B325" s="62" t="s">
        <v>1051</v>
      </c>
      <c r="C325" s="63">
        <v>4609</v>
      </c>
    </row>
    <row r="326" spans="1:3" x14ac:dyDescent="0.3">
      <c r="A326" s="61">
        <v>944</v>
      </c>
      <c r="B326" s="62" t="s">
        <v>1051</v>
      </c>
      <c r="C326" s="63">
        <v>4609</v>
      </c>
    </row>
    <row r="327" spans="1:3" x14ac:dyDescent="0.3">
      <c r="A327" s="61">
        <v>944</v>
      </c>
      <c r="B327" s="62" t="s">
        <v>1051</v>
      </c>
      <c r="C327" s="63">
        <v>4609</v>
      </c>
    </row>
    <row r="328" spans="1:3" x14ac:dyDescent="0.3">
      <c r="A328" s="61">
        <v>944</v>
      </c>
      <c r="B328" s="62" t="s">
        <v>1051</v>
      </c>
      <c r="C328" s="63">
        <v>4609</v>
      </c>
    </row>
    <row r="329" spans="1:3" x14ac:dyDescent="0.3">
      <c r="A329" s="61">
        <v>944</v>
      </c>
      <c r="B329" s="62" t="s">
        <v>1051</v>
      </c>
      <c r="C329" s="63">
        <v>4609</v>
      </c>
    </row>
    <row r="330" spans="1:3" x14ac:dyDescent="0.3">
      <c r="A330" s="61">
        <v>944</v>
      </c>
      <c r="B330" s="62" t="s">
        <v>1051</v>
      </c>
      <c r="C330" s="63">
        <v>4609</v>
      </c>
    </row>
    <row r="331" spans="1:3" x14ac:dyDescent="0.3">
      <c r="A331" s="61">
        <v>944</v>
      </c>
      <c r="B331" s="62" t="s">
        <v>1051</v>
      </c>
      <c r="C331" s="63">
        <v>4609</v>
      </c>
    </row>
    <row r="332" spans="1:3" x14ac:dyDescent="0.3">
      <c r="A332" s="61">
        <v>944</v>
      </c>
      <c r="B332" s="62" t="s">
        <v>1051</v>
      </c>
      <c r="C332" s="63">
        <v>4609</v>
      </c>
    </row>
    <row r="333" spans="1:3" x14ac:dyDescent="0.3">
      <c r="A333" s="61">
        <v>944</v>
      </c>
      <c r="B333" s="62" t="s">
        <v>1051</v>
      </c>
      <c r="C333" s="63">
        <v>4609</v>
      </c>
    </row>
    <row r="334" spans="1:3" x14ac:dyDescent="0.3">
      <c r="A334" s="61">
        <v>483</v>
      </c>
      <c r="B334" s="62" t="s">
        <v>1065</v>
      </c>
      <c r="C334" s="63">
        <v>4848</v>
      </c>
    </row>
    <row r="335" spans="1:3" x14ac:dyDescent="0.3">
      <c r="A335" s="61">
        <v>483</v>
      </c>
      <c r="B335" s="62" t="s">
        <v>1065</v>
      </c>
      <c r="C335" s="63">
        <v>4848</v>
      </c>
    </row>
    <row r="336" spans="1:3" x14ac:dyDescent="0.3">
      <c r="A336" s="61">
        <v>483</v>
      </c>
      <c r="B336" s="62" t="s">
        <v>1065</v>
      </c>
      <c r="C336" s="63">
        <v>4848</v>
      </c>
    </row>
    <row r="337" spans="1:3" x14ac:dyDescent="0.3">
      <c r="A337" s="61">
        <v>483</v>
      </c>
      <c r="B337" s="62" t="s">
        <v>1065</v>
      </c>
      <c r="C337" s="63">
        <v>4848</v>
      </c>
    </row>
    <row r="338" spans="1:3" x14ac:dyDescent="0.3">
      <c r="A338" s="61">
        <v>483</v>
      </c>
      <c r="B338" s="62" t="s">
        <v>1065</v>
      </c>
      <c r="C338" s="63">
        <v>4848</v>
      </c>
    </row>
    <row r="339" spans="1:3" x14ac:dyDescent="0.3">
      <c r="A339" s="61">
        <v>483</v>
      </c>
      <c r="B339" s="62" t="s">
        <v>1065</v>
      </c>
      <c r="C339" s="63">
        <v>4848</v>
      </c>
    </row>
    <row r="340" spans="1:3" x14ac:dyDescent="0.3">
      <c r="A340" s="61">
        <v>483</v>
      </c>
      <c r="B340" s="62" t="s">
        <v>1065</v>
      </c>
      <c r="C340" s="63">
        <v>4848</v>
      </c>
    </row>
    <row r="341" spans="1:3" x14ac:dyDescent="0.3">
      <c r="A341" s="61">
        <v>483</v>
      </c>
      <c r="B341" s="62" t="s">
        <v>1065</v>
      </c>
      <c r="C341" s="63">
        <v>4848</v>
      </c>
    </row>
    <row r="342" spans="1:3" x14ac:dyDescent="0.3">
      <c r="A342" s="61">
        <v>483</v>
      </c>
      <c r="B342" s="62" t="s">
        <v>1065</v>
      </c>
      <c r="C342" s="63">
        <v>4848</v>
      </c>
    </row>
    <row r="343" spans="1:3" x14ac:dyDescent="0.3">
      <c r="A343" s="61">
        <v>483</v>
      </c>
      <c r="B343" s="62" t="s">
        <v>1065</v>
      </c>
      <c r="C343" s="63">
        <v>4848</v>
      </c>
    </row>
    <row r="344" spans="1:3" x14ac:dyDescent="0.3">
      <c r="A344" s="61">
        <v>483</v>
      </c>
      <c r="B344" s="62" t="s">
        <v>1065</v>
      </c>
      <c r="C344" s="63">
        <v>4848</v>
      </c>
    </row>
    <row r="345" spans="1:3" x14ac:dyDescent="0.3">
      <c r="A345" s="61">
        <v>6200</v>
      </c>
      <c r="B345" s="62" t="s">
        <v>15</v>
      </c>
      <c r="C345" s="63">
        <v>129545</v>
      </c>
    </row>
    <row r="346" spans="1:3" x14ac:dyDescent="0.3">
      <c r="A346" s="61">
        <v>6200</v>
      </c>
      <c r="B346" s="62" t="s">
        <v>15</v>
      </c>
      <c r="C346" s="63">
        <v>129545</v>
      </c>
    </row>
    <row r="347" spans="1:3" x14ac:dyDescent="0.3">
      <c r="A347" s="61">
        <v>6200</v>
      </c>
      <c r="B347" s="62" t="s">
        <v>15</v>
      </c>
      <c r="C347" s="63">
        <v>129545</v>
      </c>
    </row>
    <row r="348" spans="1:3" x14ac:dyDescent="0.3">
      <c r="A348" s="61">
        <v>6200</v>
      </c>
      <c r="B348" s="62" t="s">
        <v>15</v>
      </c>
      <c r="C348" s="63">
        <v>129545</v>
      </c>
    </row>
    <row r="349" spans="1:3" x14ac:dyDescent="0.3">
      <c r="A349" s="61">
        <v>6200</v>
      </c>
      <c r="B349" s="62" t="s">
        <v>15</v>
      </c>
      <c r="C349" s="63">
        <v>129545</v>
      </c>
    </row>
    <row r="350" spans="1:3" x14ac:dyDescent="0.3">
      <c r="A350" s="61">
        <v>6200</v>
      </c>
      <c r="B350" s="62" t="s">
        <v>15</v>
      </c>
      <c r="C350" s="63">
        <v>129545</v>
      </c>
    </row>
    <row r="351" spans="1:3" x14ac:dyDescent="0.3">
      <c r="A351" s="61">
        <v>6200</v>
      </c>
      <c r="B351" s="62" t="s">
        <v>15</v>
      </c>
      <c r="C351" s="63">
        <v>129545</v>
      </c>
    </row>
    <row r="352" spans="1:3" x14ac:dyDescent="0.3">
      <c r="A352" s="61">
        <v>6200</v>
      </c>
      <c r="B352" s="62" t="s">
        <v>15</v>
      </c>
      <c r="C352" s="63">
        <v>129545</v>
      </c>
    </row>
    <row r="353" spans="1:3" x14ac:dyDescent="0.3">
      <c r="A353" s="61">
        <v>6200</v>
      </c>
      <c r="B353" s="62" t="s">
        <v>15</v>
      </c>
      <c r="C353" s="63">
        <v>129545</v>
      </c>
    </row>
    <row r="354" spans="1:3" x14ac:dyDescent="0.3">
      <c r="A354" s="61">
        <v>6200</v>
      </c>
      <c r="B354" s="62" t="s">
        <v>15</v>
      </c>
      <c r="C354" s="63">
        <v>129545</v>
      </c>
    </row>
    <row r="355" spans="1:3" x14ac:dyDescent="0.3">
      <c r="A355" s="61">
        <v>1292</v>
      </c>
      <c r="B355" s="62" t="s">
        <v>1099</v>
      </c>
      <c r="C355" s="63">
        <v>12533</v>
      </c>
    </row>
    <row r="356" spans="1:3" x14ac:dyDescent="0.3">
      <c r="A356" s="61">
        <v>1292</v>
      </c>
      <c r="B356" s="62" t="s">
        <v>1099</v>
      </c>
      <c r="C356" s="63">
        <v>12533</v>
      </c>
    </row>
    <row r="357" spans="1:3" x14ac:dyDescent="0.3">
      <c r="A357" s="61">
        <v>1292</v>
      </c>
      <c r="B357" s="62" t="s">
        <v>1099</v>
      </c>
      <c r="C357" s="63">
        <v>12533</v>
      </c>
    </row>
    <row r="358" spans="1:3" x14ac:dyDescent="0.3">
      <c r="A358" s="61">
        <v>1292</v>
      </c>
      <c r="B358" s="62" t="s">
        <v>1099</v>
      </c>
      <c r="C358" s="63">
        <v>12533</v>
      </c>
    </row>
    <row r="359" spans="1:3" x14ac:dyDescent="0.3">
      <c r="A359" s="61">
        <v>1292</v>
      </c>
      <c r="B359" s="62" t="s">
        <v>1099</v>
      </c>
      <c r="C359" s="63">
        <v>12533</v>
      </c>
    </row>
    <row r="360" spans="1:3" x14ac:dyDescent="0.3">
      <c r="A360" s="61">
        <v>1292</v>
      </c>
      <c r="B360" s="62" t="s">
        <v>1099</v>
      </c>
      <c r="C360" s="63">
        <v>12533</v>
      </c>
    </row>
    <row r="361" spans="1:3" x14ac:dyDescent="0.3">
      <c r="A361" s="61">
        <v>1292</v>
      </c>
      <c r="B361" s="62" t="s">
        <v>1099</v>
      </c>
      <c r="C361" s="63">
        <v>12533</v>
      </c>
    </row>
    <row r="362" spans="1:3" x14ac:dyDescent="0.3">
      <c r="A362" s="61">
        <v>1292</v>
      </c>
      <c r="B362" s="62" t="s">
        <v>1099</v>
      </c>
      <c r="C362" s="63">
        <v>12533</v>
      </c>
    </row>
    <row r="363" spans="1:3" x14ac:dyDescent="0.3">
      <c r="A363" s="61">
        <v>1292</v>
      </c>
      <c r="B363" s="62" t="s">
        <v>1099</v>
      </c>
      <c r="C363" s="63">
        <v>12533</v>
      </c>
    </row>
    <row r="364" spans="1:3" x14ac:dyDescent="0.3">
      <c r="A364" s="61">
        <v>1292</v>
      </c>
      <c r="B364" s="62" t="s">
        <v>1099</v>
      </c>
      <c r="C364" s="63">
        <v>12533</v>
      </c>
    </row>
    <row r="365" spans="1:3" x14ac:dyDescent="0.3">
      <c r="A365" s="61">
        <v>1292</v>
      </c>
      <c r="B365" s="62" t="s">
        <v>1099</v>
      </c>
      <c r="C365" s="63">
        <v>12533</v>
      </c>
    </row>
    <row r="366" spans="1:3" x14ac:dyDescent="0.3">
      <c r="A366" s="61">
        <v>1292</v>
      </c>
      <c r="B366" s="62" t="s">
        <v>1099</v>
      </c>
      <c r="C366" s="63">
        <v>12533</v>
      </c>
    </row>
    <row r="367" spans="1:3" x14ac:dyDescent="0.3">
      <c r="A367" s="61">
        <v>1292</v>
      </c>
      <c r="B367" s="62" t="s">
        <v>1099</v>
      </c>
      <c r="C367" s="63">
        <v>12533</v>
      </c>
    </row>
    <row r="368" spans="1:3" x14ac:dyDescent="0.3">
      <c r="A368" s="61">
        <v>1292</v>
      </c>
      <c r="B368" s="62" t="s">
        <v>1099</v>
      </c>
      <c r="C368" s="63">
        <v>12533</v>
      </c>
    </row>
    <row r="369" spans="1:3" x14ac:dyDescent="0.3">
      <c r="A369" s="61">
        <v>1292</v>
      </c>
      <c r="B369" s="62" t="s">
        <v>1099</v>
      </c>
      <c r="C369" s="63">
        <v>12533</v>
      </c>
    </row>
    <row r="370" spans="1:3" x14ac:dyDescent="0.3">
      <c r="A370" s="61">
        <v>1292</v>
      </c>
      <c r="B370" s="62" t="s">
        <v>1099</v>
      </c>
      <c r="C370" s="63">
        <v>12533</v>
      </c>
    </row>
    <row r="371" spans="1:3" x14ac:dyDescent="0.3">
      <c r="A371" s="61">
        <v>1292</v>
      </c>
      <c r="B371" s="62" t="s">
        <v>1099</v>
      </c>
      <c r="C371" s="63">
        <v>12533</v>
      </c>
    </row>
    <row r="372" spans="1:3" x14ac:dyDescent="0.3">
      <c r="A372" s="61">
        <v>1292</v>
      </c>
      <c r="B372" s="62" t="s">
        <v>1099</v>
      </c>
      <c r="C372" s="63">
        <v>12533</v>
      </c>
    </row>
    <row r="373" spans="1:3" x14ac:dyDescent="0.3">
      <c r="A373" s="61">
        <v>1292</v>
      </c>
      <c r="B373" s="62" t="s">
        <v>1099</v>
      </c>
      <c r="C373" s="63">
        <v>12533</v>
      </c>
    </row>
    <row r="374" spans="1:3" x14ac:dyDescent="0.3">
      <c r="A374" s="61">
        <v>485</v>
      </c>
      <c r="B374" s="62" t="s">
        <v>1123</v>
      </c>
      <c r="C374" s="63">
        <v>4223</v>
      </c>
    </row>
    <row r="375" spans="1:3" x14ac:dyDescent="0.3">
      <c r="A375" s="61">
        <v>485</v>
      </c>
      <c r="B375" s="62" t="s">
        <v>1123</v>
      </c>
      <c r="C375" s="63">
        <v>4223</v>
      </c>
    </row>
    <row r="376" spans="1:3" x14ac:dyDescent="0.3">
      <c r="A376" s="61">
        <v>485</v>
      </c>
      <c r="B376" s="62" t="s">
        <v>1123</v>
      </c>
      <c r="C376" s="63">
        <v>4223</v>
      </c>
    </row>
    <row r="377" spans="1:3" x14ac:dyDescent="0.3">
      <c r="A377" s="61">
        <v>485</v>
      </c>
      <c r="B377" s="62" t="s">
        <v>1123</v>
      </c>
      <c r="C377" s="63">
        <v>4223</v>
      </c>
    </row>
    <row r="378" spans="1:3" x14ac:dyDescent="0.3">
      <c r="A378" s="61">
        <v>485</v>
      </c>
      <c r="B378" s="62" t="s">
        <v>1123</v>
      </c>
      <c r="C378" s="63">
        <v>4223</v>
      </c>
    </row>
    <row r="379" spans="1:3" x14ac:dyDescent="0.3">
      <c r="A379" s="61">
        <v>485</v>
      </c>
      <c r="B379" s="62" t="s">
        <v>1123</v>
      </c>
      <c r="C379" s="63">
        <v>4223</v>
      </c>
    </row>
    <row r="380" spans="1:3" x14ac:dyDescent="0.3">
      <c r="A380" s="61">
        <v>485</v>
      </c>
      <c r="B380" s="62" t="s">
        <v>1123</v>
      </c>
      <c r="C380" s="63">
        <v>4223</v>
      </c>
    </row>
    <row r="381" spans="1:3" x14ac:dyDescent="0.3">
      <c r="A381" s="61">
        <v>485</v>
      </c>
      <c r="B381" s="62" t="s">
        <v>1123</v>
      </c>
      <c r="C381" s="63">
        <v>4223</v>
      </c>
    </row>
    <row r="382" spans="1:3" x14ac:dyDescent="0.3">
      <c r="A382" s="61">
        <v>485</v>
      </c>
      <c r="B382" s="62" t="s">
        <v>1123</v>
      </c>
      <c r="C382" s="63">
        <v>4223</v>
      </c>
    </row>
    <row r="383" spans="1:3" x14ac:dyDescent="0.3">
      <c r="A383" s="61">
        <v>485</v>
      </c>
      <c r="B383" s="62" t="s">
        <v>1123</v>
      </c>
      <c r="C383" s="63">
        <v>4223</v>
      </c>
    </row>
    <row r="384" spans="1:3" x14ac:dyDescent="0.3">
      <c r="A384" s="61">
        <v>485</v>
      </c>
      <c r="B384" s="62" t="s">
        <v>1123</v>
      </c>
      <c r="C384" s="63">
        <v>4223</v>
      </c>
    </row>
    <row r="385" spans="1:3" x14ac:dyDescent="0.3">
      <c r="A385" s="61">
        <v>485</v>
      </c>
      <c r="B385" s="62" t="s">
        <v>1123</v>
      </c>
      <c r="C385" s="63">
        <v>4223</v>
      </c>
    </row>
    <row r="386" spans="1:3" x14ac:dyDescent="0.3">
      <c r="A386" s="61">
        <v>485</v>
      </c>
      <c r="B386" s="62" t="s">
        <v>1123</v>
      </c>
      <c r="C386" s="63">
        <v>4223</v>
      </c>
    </row>
    <row r="387" spans="1:3" x14ac:dyDescent="0.3">
      <c r="A387" s="61">
        <v>485</v>
      </c>
      <c r="B387" s="62" t="s">
        <v>1123</v>
      </c>
      <c r="C387" s="63">
        <v>4223</v>
      </c>
    </row>
    <row r="388" spans="1:3" x14ac:dyDescent="0.3">
      <c r="A388" s="61">
        <v>485</v>
      </c>
      <c r="B388" s="62" t="s">
        <v>1123</v>
      </c>
      <c r="C388" s="63">
        <v>4223</v>
      </c>
    </row>
    <row r="389" spans="1:3" x14ac:dyDescent="0.3">
      <c r="A389" s="61">
        <v>485</v>
      </c>
      <c r="B389" s="62" t="s">
        <v>1123</v>
      </c>
      <c r="C389" s="63">
        <v>4223</v>
      </c>
    </row>
    <row r="390" spans="1:3" x14ac:dyDescent="0.3">
      <c r="A390" s="61">
        <v>627</v>
      </c>
      <c r="B390" s="62" t="s">
        <v>1145</v>
      </c>
      <c r="C390" s="63">
        <v>5612</v>
      </c>
    </row>
    <row r="391" spans="1:3" x14ac:dyDescent="0.3">
      <c r="A391" s="61">
        <v>627</v>
      </c>
      <c r="B391" s="62" t="s">
        <v>1145</v>
      </c>
      <c r="C391" s="63">
        <v>5612</v>
      </c>
    </row>
    <row r="392" spans="1:3" x14ac:dyDescent="0.3">
      <c r="A392" s="61">
        <v>627</v>
      </c>
      <c r="B392" s="62" t="s">
        <v>1145</v>
      </c>
      <c r="C392" s="63">
        <v>5612</v>
      </c>
    </row>
    <row r="393" spans="1:3" x14ac:dyDescent="0.3">
      <c r="A393" s="61">
        <v>627</v>
      </c>
      <c r="B393" s="62" t="s">
        <v>1145</v>
      </c>
      <c r="C393" s="63">
        <v>5612</v>
      </c>
    </row>
    <row r="394" spans="1:3" x14ac:dyDescent="0.3">
      <c r="A394" s="61">
        <v>627</v>
      </c>
      <c r="B394" s="62" t="s">
        <v>1145</v>
      </c>
      <c r="C394" s="63">
        <v>5612</v>
      </c>
    </row>
    <row r="395" spans="1:3" x14ac:dyDescent="0.3">
      <c r="A395" s="61">
        <v>627</v>
      </c>
      <c r="B395" s="62" t="s">
        <v>1145</v>
      </c>
      <c r="C395" s="63">
        <v>5612</v>
      </c>
    </row>
    <row r="396" spans="1:3" x14ac:dyDescent="0.3">
      <c r="A396" s="61">
        <v>627</v>
      </c>
      <c r="B396" s="62" t="s">
        <v>1145</v>
      </c>
      <c r="C396" s="63">
        <v>5612</v>
      </c>
    </row>
    <row r="397" spans="1:3" x14ac:dyDescent="0.3">
      <c r="A397" s="61">
        <v>627</v>
      </c>
      <c r="B397" s="62" t="s">
        <v>1145</v>
      </c>
      <c r="C397" s="63">
        <v>5612</v>
      </c>
    </row>
    <row r="398" spans="1:3" x14ac:dyDescent="0.3">
      <c r="A398" s="61">
        <v>627</v>
      </c>
      <c r="B398" s="62" t="s">
        <v>1145</v>
      </c>
      <c r="C398" s="63">
        <v>5612</v>
      </c>
    </row>
    <row r="399" spans="1:3" x14ac:dyDescent="0.3">
      <c r="A399" s="61">
        <v>627</v>
      </c>
      <c r="B399" s="62" t="s">
        <v>1145</v>
      </c>
      <c r="C399" s="63">
        <v>5612</v>
      </c>
    </row>
    <row r="400" spans="1:3" x14ac:dyDescent="0.3">
      <c r="A400" s="61">
        <v>627</v>
      </c>
      <c r="B400" s="62" t="s">
        <v>1145</v>
      </c>
      <c r="C400" s="63">
        <v>5612</v>
      </c>
    </row>
    <row r="401" spans="1:3" x14ac:dyDescent="0.3">
      <c r="A401" s="61">
        <v>627</v>
      </c>
      <c r="B401" s="62" t="s">
        <v>1145</v>
      </c>
      <c r="C401" s="63">
        <v>5612</v>
      </c>
    </row>
    <row r="402" spans="1:3" x14ac:dyDescent="0.3">
      <c r="A402" s="61">
        <v>541</v>
      </c>
      <c r="B402" s="62" t="s">
        <v>1158</v>
      </c>
      <c r="C402" s="63">
        <v>7832</v>
      </c>
    </row>
    <row r="403" spans="1:3" x14ac:dyDescent="0.3">
      <c r="A403" s="61">
        <v>541</v>
      </c>
      <c r="B403" s="62" t="s">
        <v>1158</v>
      </c>
      <c r="C403" s="63">
        <v>7832</v>
      </c>
    </row>
    <row r="404" spans="1:3" x14ac:dyDescent="0.3">
      <c r="A404" s="61">
        <v>541</v>
      </c>
      <c r="B404" s="62" t="s">
        <v>1158</v>
      </c>
      <c r="C404" s="63">
        <v>7832</v>
      </c>
    </row>
    <row r="405" spans="1:3" x14ac:dyDescent="0.3">
      <c r="A405" s="61">
        <v>541</v>
      </c>
      <c r="B405" s="62" t="s">
        <v>1158</v>
      </c>
      <c r="C405" s="63">
        <v>7832</v>
      </c>
    </row>
    <row r="406" spans="1:3" x14ac:dyDescent="0.3">
      <c r="A406" s="61">
        <v>541</v>
      </c>
      <c r="B406" s="62" t="s">
        <v>1158</v>
      </c>
      <c r="C406" s="63">
        <v>7832</v>
      </c>
    </row>
    <row r="407" spans="1:3" x14ac:dyDescent="0.3">
      <c r="A407" s="61">
        <v>541</v>
      </c>
      <c r="B407" s="62" t="s">
        <v>1158</v>
      </c>
      <c r="C407" s="63">
        <v>7832</v>
      </c>
    </row>
    <row r="408" spans="1:3" x14ac:dyDescent="0.3">
      <c r="A408" s="61">
        <v>541</v>
      </c>
      <c r="B408" s="62" t="s">
        <v>1158</v>
      </c>
      <c r="C408" s="63">
        <v>7832</v>
      </c>
    </row>
    <row r="409" spans="1:3" x14ac:dyDescent="0.3">
      <c r="A409" s="61">
        <v>541</v>
      </c>
      <c r="B409" s="62" t="s">
        <v>1158</v>
      </c>
      <c r="C409" s="63">
        <v>7832</v>
      </c>
    </row>
    <row r="410" spans="1:3" x14ac:dyDescent="0.3">
      <c r="A410" s="61">
        <v>541</v>
      </c>
      <c r="B410" s="62" t="s">
        <v>1158</v>
      </c>
      <c r="C410" s="63">
        <v>7832</v>
      </c>
    </row>
    <row r="411" spans="1:3" x14ac:dyDescent="0.3">
      <c r="A411" s="61">
        <v>541</v>
      </c>
      <c r="B411" s="62" t="s">
        <v>1158</v>
      </c>
      <c r="C411" s="63">
        <v>7832</v>
      </c>
    </row>
    <row r="412" spans="1:3" x14ac:dyDescent="0.3">
      <c r="A412" s="61">
        <v>541</v>
      </c>
      <c r="B412" s="62" t="s">
        <v>1158</v>
      </c>
      <c r="C412" s="63">
        <v>7832</v>
      </c>
    </row>
    <row r="413" spans="1:3" x14ac:dyDescent="0.3">
      <c r="A413" s="61">
        <v>541</v>
      </c>
      <c r="B413" s="62" t="s">
        <v>1158</v>
      </c>
      <c r="C413" s="63">
        <v>7832</v>
      </c>
    </row>
    <row r="414" spans="1:3" x14ac:dyDescent="0.3">
      <c r="A414" s="61">
        <v>541</v>
      </c>
      <c r="B414" s="62" t="s">
        <v>1158</v>
      </c>
      <c r="C414" s="63">
        <v>7832</v>
      </c>
    </row>
    <row r="415" spans="1:3" x14ac:dyDescent="0.3">
      <c r="A415" s="61">
        <v>487</v>
      </c>
      <c r="B415" s="62" t="s">
        <v>1172</v>
      </c>
      <c r="C415" s="63">
        <v>2319</v>
      </c>
    </row>
    <row r="416" spans="1:3" x14ac:dyDescent="0.3">
      <c r="A416" s="61">
        <v>487</v>
      </c>
      <c r="B416" s="62" t="s">
        <v>1172</v>
      </c>
      <c r="C416" s="63">
        <v>2319</v>
      </c>
    </row>
    <row r="417" spans="1:3" x14ac:dyDescent="0.3">
      <c r="A417" s="61">
        <v>487</v>
      </c>
      <c r="B417" s="62" t="s">
        <v>1172</v>
      </c>
      <c r="C417" s="63">
        <v>2319</v>
      </c>
    </row>
    <row r="418" spans="1:3" x14ac:dyDescent="0.3">
      <c r="A418" s="61">
        <v>487</v>
      </c>
      <c r="B418" s="62" t="s">
        <v>1172</v>
      </c>
      <c r="C418" s="63">
        <v>2319</v>
      </c>
    </row>
    <row r="419" spans="1:3" x14ac:dyDescent="0.3">
      <c r="A419" s="61">
        <v>487</v>
      </c>
      <c r="B419" s="62" t="s">
        <v>1172</v>
      </c>
      <c r="C419" s="63">
        <v>2319</v>
      </c>
    </row>
    <row r="420" spans="1:3" x14ac:dyDescent="0.3">
      <c r="A420" s="61">
        <v>487</v>
      </c>
      <c r="B420" s="62" t="s">
        <v>1172</v>
      </c>
      <c r="C420" s="63">
        <v>2319</v>
      </c>
    </row>
    <row r="421" spans="1:3" x14ac:dyDescent="0.3">
      <c r="A421" s="61">
        <v>487</v>
      </c>
      <c r="B421" s="62" t="s">
        <v>1172</v>
      </c>
      <c r="C421" s="63">
        <v>2319</v>
      </c>
    </row>
    <row r="422" spans="1:3" x14ac:dyDescent="0.3">
      <c r="A422" s="61">
        <v>487</v>
      </c>
      <c r="B422" s="62" t="s">
        <v>1172</v>
      </c>
      <c r="C422" s="63">
        <v>2319</v>
      </c>
    </row>
    <row r="423" spans="1:3" x14ac:dyDescent="0.3">
      <c r="A423" s="61">
        <v>487</v>
      </c>
      <c r="B423" s="62" t="s">
        <v>1172</v>
      </c>
      <c r="C423" s="63">
        <v>2319</v>
      </c>
    </row>
    <row r="424" spans="1:3" x14ac:dyDescent="0.3">
      <c r="A424" s="61">
        <v>3730</v>
      </c>
      <c r="B424" s="62" t="s">
        <v>1187</v>
      </c>
      <c r="C424" s="63">
        <v>9892</v>
      </c>
    </row>
    <row r="425" spans="1:3" x14ac:dyDescent="0.3">
      <c r="A425" s="61">
        <v>3730</v>
      </c>
      <c r="B425" s="62" t="s">
        <v>1187</v>
      </c>
      <c r="C425" s="63">
        <v>9892</v>
      </c>
    </row>
    <row r="426" spans="1:3" x14ac:dyDescent="0.3">
      <c r="A426" s="61">
        <v>3730</v>
      </c>
      <c r="B426" s="62" t="s">
        <v>1187</v>
      </c>
      <c r="C426" s="63">
        <v>9892</v>
      </c>
    </row>
    <row r="427" spans="1:3" x14ac:dyDescent="0.3">
      <c r="A427" s="61">
        <v>3730</v>
      </c>
      <c r="B427" s="62" t="s">
        <v>1187</v>
      </c>
      <c r="C427" s="63">
        <v>9892</v>
      </c>
    </row>
    <row r="428" spans="1:3" x14ac:dyDescent="0.3">
      <c r="A428" s="61">
        <v>3730</v>
      </c>
      <c r="B428" s="62" t="s">
        <v>1187</v>
      </c>
      <c r="C428" s="63">
        <v>9892</v>
      </c>
    </row>
    <row r="429" spans="1:3" x14ac:dyDescent="0.3">
      <c r="A429" s="61">
        <v>3730</v>
      </c>
      <c r="B429" s="62" t="s">
        <v>1187</v>
      </c>
      <c r="C429" s="63">
        <v>9892</v>
      </c>
    </row>
    <row r="430" spans="1:3" x14ac:dyDescent="0.3">
      <c r="A430" s="61">
        <v>3730</v>
      </c>
      <c r="B430" s="62" t="s">
        <v>1187</v>
      </c>
      <c r="C430" s="63">
        <v>9892</v>
      </c>
    </row>
    <row r="431" spans="1:3" x14ac:dyDescent="0.3">
      <c r="A431" s="61">
        <v>3730</v>
      </c>
      <c r="B431" s="62" t="s">
        <v>1187</v>
      </c>
      <c r="C431" s="63">
        <v>9892</v>
      </c>
    </row>
    <row r="432" spans="1:3" x14ac:dyDescent="0.3">
      <c r="A432" s="61">
        <v>3730</v>
      </c>
      <c r="B432" s="62" t="s">
        <v>1187</v>
      </c>
      <c r="C432" s="63">
        <v>9892</v>
      </c>
    </row>
    <row r="433" spans="1:3" x14ac:dyDescent="0.3">
      <c r="A433" s="61">
        <v>681</v>
      </c>
      <c r="B433" s="62" t="s">
        <v>16</v>
      </c>
      <c r="C433" s="63">
        <v>16529</v>
      </c>
    </row>
    <row r="434" spans="1:3" x14ac:dyDescent="0.3">
      <c r="A434" s="61">
        <v>681</v>
      </c>
      <c r="B434" s="62" t="s">
        <v>16</v>
      </c>
      <c r="C434" s="63">
        <v>16529</v>
      </c>
    </row>
    <row r="435" spans="1:3" x14ac:dyDescent="0.3">
      <c r="A435" s="61">
        <v>681</v>
      </c>
      <c r="B435" s="62" t="s">
        <v>16</v>
      </c>
      <c r="C435" s="63">
        <v>16529</v>
      </c>
    </row>
    <row r="436" spans="1:3" x14ac:dyDescent="0.3">
      <c r="A436" s="61">
        <v>681</v>
      </c>
      <c r="B436" s="62" t="s">
        <v>16</v>
      </c>
      <c r="C436" s="63">
        <v>16529</v>
      </c>
    </row>
    <row r="437" spans="1:3" x14ac:dyDescent="0.3">
      <c r="A437" s="61">
        <v>681</v>
      </c>
      <c r="B437" s="62" t="s">
        <v>16</v>
      </c>
      <c r="C437" s="63">
        <v>16529</v>
      </c>
    </row>
    <row r="438" spans="1:3" x14ac:dyDescent="0.3">
      <c r="A438" s="61">
        <v>681</v>
      </c>
      <c r="B438" s="62" t="s">
        <v>16</v>
      </c>
      <c r="C438" s="63">
        <v>16529</v>
      </c>
    </row>
    <row r="439" spans="1:3" x14ac:dyDescent="0.3">
      <c r="A439" s="61">
        <v>6300</v>
      </c>
      <c r="B439" s="62" t="s">
        <v>17</v>
      </c>
      <c r="C439" s="63">
        <v>46431</v>
      </c>
    </row>
    <row r="440" spans="1:3" x14ac:dyDescent="0.3">
      <c r="A440" s="61">
        <v>6300</v>
      </c>
      <c r="B440" s="62" t="s">
        <v>17</v>
      </c>
      <c r="C440" s="63">
        <v>46431</v>
      </c>
    </row>
    <row r="441" spans="1:3" x14ac:dyDescent="0.3">
      <c r="A441" s="61">
        <v>6300</v>
      </c>
      <c r="B441" s="62" t="s">
        <v>17</v>
      </c>
      <c r="C441" s="63">
        <v>46431</v>
      </c>
    </row>
    <row r="442" spans="1:3" x14ac:dyDescent="0.3">
      <c r="A442" s="61">
        <v>6300</v>
      </c>
      <c r="B442" s="62" t="s">
        <v>17</v>
      </c>
      <c r="C442" s="63">
        <v>46431</v>
      </c>
    </row>
    <row r="443" spans="1:3" x14ac:dyDescent="0.3">
      <c r="A443" s="61">
        <v>6300</v>
      </c>
      <c r="B443" s="62" t="s">
        <v>17</v>
      </c>
      <c r="C443" s="63">
        <v>46431</v>
      </c>
    </row>
    <row r="444" spans="1:3" x14ac:dyDescent="0.3">
      <c r="A444" s="61">
        <v>6300</v>
      </c>
      <c r="B444" s="62" t="s">
        <v>17</v>
      </c>
      <c r="C444" s="63">
        <v>46431</v>
      </c>
    </row>
    <row r="445" spans="1:3" x14ac:dyDescent="0.3">
      <c r="A445" s="61">
        <v>6300</v>
      </c>
      <c r="B445" s="62" t="s">
        <v>17</v>
      </c>
      <c r="C445" s="63">
        <v>46431</v>
      </c>
    </row>
    <row r="446" spans="1:3" x14ac:dyDescent="0.3">
      <c r="A446" s="61">
        <v>2550</v>
      </c>
      <c r="B446" s="62" t="s">
        <v>1218</v>
      </c>
      <c r="C446" s="63">
        <v>15325</v>
      </c>
    </row>
    <row r="447" spans="1:3" x14ac:dyDescent="0.3">
      <c r="A447" s="61">
        <v>2550</v>
      </c>
      <c r="B447" s="62" t="s">
        <v>1218</v>
      </c>
      <c r="C447" s="63">
        <v>15325</v>
      </c>
    </row>
    <row r="448" spans="1:3" x14ac:dyDescent="0.3">
      <c r="A448" s="61">
        <v>2550</v>
      </c>
      <c r="B448" s="62" t="s">
        <v>1218</v>
      </c>
      <c r="C448" s="63">
        <v>15325</v>
      </c>
    </row>
    <row r="449" spans="1:3" x14ac:dyDescent="0.3">
      <c r="A449" s="61">
        <v>2550</v>
      </c>
      <c r="B449" s="62" t="s">
        <v>1218</v>
      </c>
      <c r="C449" s="63">
        <v>15325</v>
      </c>
    </row>
    <row r="450" spans="1:3" x14ac:dyDescent="0.3">
      <c r="A450" s="61">
        <v>2550</v>
      </c>
      <c r="B450" s="62" t="s">
        <v>1218</v>
      </c>
      <c r="C450" s="63">
        <v>15325</v>
      </c>
    </row>
    <row r="451" spans="1:3" x14ac:dyDescent="0.3">
      <c r="A451" s="61">
        <v>2550</v>
      </c>
      <c r="B451" s="62" t="s">
        <v>1218</v>
      </c>
      <c r="C451" s="63">
        <v>15325</v>
      </c>
    </row>
    <row r="452" spans="1:3" x14ac:dyDescent="0.3">
      <c r="A452" s="61">
        <v>2550</v>
      </c>
      <c r="B452" s="62" t="s">
        <v>1218</v>
      </c>
      <c r="C452" s="63">
        <v>15325</v>
      </c>
    </row>
    <row r="453" spans="1:3" x14ac:dyDescent="0.3">
      <c r="A453" s="61">
        <v>2550</v>
      </c>
      <c r="B453" s="62" t="s">
        <v>1218</v>
      </c>
      <c r="C453" s="63">
        <v>15325</v>
      </c>
    </row>
    <row r="454" spans="1:3" x14ac:dyDescent="0.3">
      <c r="A454" s="61">
        <v>2550</v>
      </c>
      <c r="B454" s="62" t="s">
        <v>1218</v>
      </c>
      <c r="C454" s="63">
        <v>15325</v>
      </c>
    </row>
    <row r="455" spans="1:3" x14ac:dyDescent="0.3">
      <c r="A455" s="61">
        <v>166</v>
      </c>
      <c r="B455" s="62" t="s">
        <v>1230</v>
      </c>
      <c r="C455" s="63">
        <v>14168</v>
      </c>
    </row>
    <row r="456" spans="1:3" x14ac:dyDescent="0.3">
      <c r="A456" s="61">
        <v>166</v>
      </c>
      <c r="B456" s="62" t="s">
        <v>1230</v>
      </c>
      <c r="C456" s="63">
        <v>14168</v>
      </c>
    </row>
    <row r="457" spans="1:3" x14ac:dyDescent="0.3">
      <c r="A457" s="61">
        <v>166</v>
      </c>
      <c r="B457" s="62" t="s">
        <v>1230</v>
      </c>
      <c r="C457" s="63">
        <v>14168</v>
      </c>
    </row>
    <row r="458" spans="1:3" x14ac:dyDescent="0.3">
      <c r="A458" s="61">
        <v>166</v>
      </c>
      <c r="B458" s="62" t="s">
        <v>1230</v>
      </c>
      <c r="C458" s="63">
        <v>14168</v>
      </c>
    </row>
    <row r="459" spans="1:3" x14ac:dyDescent="0.3">
      <c r="A459" s="61">
        <v>166</v>
      </c>
      <c r="B459" s="62" t="s">
        <v>1230</v>
      </c>
      <c r="C459" s="63">
        <v>14168</v>
      </c>
    </row>
    <row r="460" spans="1:3" x14ac:dyDescent="0.3">
      <c r="A460" s="61">
        <v>166</v>
      </c>
      <c r="B460" s="62" t="s">
        <v>1230</v>
      </c>
      <c r="C460" s="63">
        <v>14168</v>
      </c>
    </row>
    <row r="461" spans="1:3" x14ac:dyDescent="0.3">
      <c r="A461" s="61">
        <v>166</v>
      </c>
      <c r="B461" s="62" t="s">
        <v>1230</v>
      </c>
      <c r="C461" s="63">
        <v>14168</v>
      </c>
    </row>
    <row r="462" spans="1:3" x14ac:dyDescent="0.3">
      <c r="A462" s="61">
        <v>166</v>
      </c>
      <c r="B462" s="62" t="s">
        <v>1230</v>
      </c>
      <c r="C462" s="63">
        <v>14168</v>
      </c>
    </row>
    <row r="463" spans="1:3" x14ac:dyDescent="0.3">
      <c r="A463" s="61">
        <v>166</v>
      </c>
      <c r="B463" s="62" t="s">
        <v>1230</v>
      </c>
      <c r="C463" s="63">
        <v>14168</v>
      </c>
    </row>
    <row r="464" spans="1:3" x14ac:dyDescent="0.3">
      <c r="A464" s="61">
        <v>229</v>
      </c>
      <c r="B464" s="62" t="s">
        <v>1247</v>
      </c>
      <c r="C464" s="63">
        <v>11360</v>
      </c>
    </row>
    <row r="465" spans="1:3" x14ac:dyDescent="0.3">
      <c r="A465" s="61">
        <v>229</v>
      </c>
      <c r="B465" s="62" t="s">
        <v>1247</v>
      </c>
      <c r="C465" s="63">
        <v>11360</v>
      </c>
    </row>
    <row r="466" spans="1:3" x14ac:dyDescent="0.3">
      <c r="A466" s="61">
        <v>229</v>
      </c>
      <c r="B466" s="62" t="s">
        <v>1247</v>
      </c>
      <c r="C466" s="63">
        <v>11360</v>
      </c>
    </row>
    <row r="467" spans="1:3" x14ac:dyDescent="0.3">
      <c r="A467" s="61">
        <v>229</v>
      </c>
      <c r="B467" s="62" t="s">
        <v>1247</v>
      </c>
      <c r="C467" s="63">
        <v>11360</v>
      </c>
    </row>
    <row r="468" spans="1:3" x14ac:dyDescent="0.3">
      <c r="A468" s="61">
        <v>229</v>
      </c>
      <c r="B468" s="62" t="s">
        <v>1247</v>
      </c>
      <c r="C468" s="63">
        <v>11360</v>
      </c>
    </row>
    <row r="469" spans="1:3" x14ac:dyDescent="0.3">
      <c r="A469" s="61">
        <v>494</v>
      </c>
      <c r="B469" s="62" t="s">
        <v>1257</v>
      </c>
      <c r="C469" s="63">
        <v>11565</v>
      </c>
    </row>
    <row r="470" spans="1:3" x14ac:dyDescent="0.3">
      <c r="A470" s="61">
        <v>494</v>
      </c>
      <c r="B470" s="62" t="s">
        <v>1257</v>
      </c>
      <c r="C470" s="63">
        <v>11565</v>
      </c>
    </row>
    <row r="471" spans="1:3" x14ac:dyDescent="0.3">
      <c r="A471" s="61">
        <v>494</v>
      </c>
      <c r="B471" s="62" t="s">
        <v>1257</v>
      </c>
      <c r="C471" s="63">
        <v>11565</v>
      </c>
    </row>
    <row r="472" spans="1:3" x14ac:dyDescent="0.3">
      <c r="A472" s="61">
        <v>494</v>
      </c>
      <c r="B472" s="62" t="s">
        <v>1257</v>
      </c>
      <c r="C472" s="63">
        <v>11565</v>
      </c>
    </row>
    <row r="473" spans="1:3" x14ac:dyDescent="0.3">
      <c r="A473" s="61">
        <v>494</v>
      </c>
      <c r="B473" s="62" t="s">
        <v>1257</v>
      </c>
      <c r="C473" s="63">
        <v>11565</v>
      </c>
    </row>
    <row r="474" spans="1:3" x14ac:dyDescent="0.3">
      <c r="A474" s="61">
        <v>494</v>
      </c>
      <c r="B474" s="62" t="s">
        <v>1257</v>
      </c>
      <c r="C474" s="63">
        <v>11565</v>
      </c>
    </row>
    <row r="475" spans="1:3" x14ac:dyDescent="0.3">
      <c r="A475" s="61">
        <v>494</v>
      </c>
      <c r="B475" s="62" t="s">
        <v>1257</v>
      </c>
      <c r="C475" s="63">
        <v>11565</v>
      </c>
    </row>
    <row r="476" spans="1:3" x14ac:dyDescent="0.3">
      <c r="A476" s="61">
        <v>494</v>
      </c>
      <c r="B476" s="62" t="s">
        <v>1257</v>
      </c>
      <c r="C476" s="63">
        <v>11565</v>
      </c>
    </row>
    <row r="477" spans="1:3" x14ac:dyDescent="0.3">
      <c r="A477" s="61">
        <v>494</v>
      </c>
      <c r="B477" s="62" t="s">
        <v>1257</v>
      </c>
      <c r="C477" s="63">
        <v>11565</v>
      </c>
    </row>
    <row r="478" spans="1:3" x14ac:dyDescent="0.3">
      <c r="A478" s="61">
        <v>494</v>
      </c>
      <c r="B478" s="62" t="s">
        <v>1257</v>
      </c>
      <c r="C478" s="63">
        <v>11565</v>
      </c>
    </row>
    <row r="479" spans="1:3" x14ac:dyDescent="0.3">
      <c r="A479" s="61">
        <v>494</v>
      </c>
      <c r="B479" s="62" t="s">
        <v>1257</v>
      </c>
      <c r="C479" s="63">
        <v>11565</v>
      </c>
    </row>
    <row r="480" spans="1:3" x14ac:dyDescent="0.3">
      <c r="A480" s="61">
        <v>494</v>
      </c>
      <c r="B480" s="62" t="s">
        <v>1257</v>
      </c>
      <c r="C480" s="63">
        <v>11565</v>
      </c>
    </row>
    <row r="481" spans="1:3" x14ac:dyDescent="0.3">
      <c r="A481" s="61">
        <v>494</v>
      </c>
      <c r="B481" s="62" t="s">
        <v>1257</v>
      </c>
      <c r="C481" s="63">
        <v>11565</v>
      </c>
    </row>
    <row r="482" spans="1:3" x14ac:dyDescent="0.3">
      <c r="A482" s="61">
        <v>494</v>
      </c>
      <c r="B482" s="62" t="s">
        <v>1257</v>
      </c>
      <c r="C482" s="63">
        <v>11565</v>
      </c>
    </row>
    <row r="483" spans="1:3" x14ac:dyDescent="0.3">
      <c r="A483" s="61">
        <v>489</v>
      </c>
      <c r="B483" s="62" t="s">
        <v>1274</v>
      </c>
      <c r="C483" s="63">
        <v>6067</v>
      </c>
    </row>
    <row r="484" spans="1:3" x14ac:dyDescent="0.3">
      <c r="A484" s="61">
        <v>489</v>
      </c>
      <c r="B484" s="62" t="s">
        <v>1274</v>
      </c>
      <c r="C484" s="63">
        <v>6067</v>
      </c>
    </row>
    <row r="485" spans="1:3" x14ac:dyDescent="0.3">
      <c r="A485" s="61">
        <v>489</v>
      </c>
      <c r="B485" s="62" t="s">
        <v>1274</v>
      </c>
      <c r="C485" s="63">
        <v>6067</v>
      </c>
    </row>
    <row r="486" spans="1:3" x14ac:dyDescent="0.3">
      <c r="A486" s="61">
        <v>489</v>
      </c>
      <c r="B486" s="62" t="s">
        <v>1274</v>
      </c>
      <c r="C486" s="63">
        <v>6067</v>
      </c>
    </row>
    <row r="487" spans="1:3" x14ac:dyDescent="0.3">
      <c r="A487" s="61">
        <v>489</v>
      </c>
      <c r="B487" s="62" t="s">
        <v>1274</v>
      </c>
      <c r="C487" s="63">
        <v>6067</v>
      </c>
    </row>
    <row r="488" spans="1:3" x14ac:dyDescent="0.3">
      <c r="A488" s="61">
        <v>489</v>
      </c>
      <c r="B488" s="62" t="s">
        <v>1274</v>
      </c>
      <c r="C488" s="63">
        <v>6067</v>
      </c>
    </row>
    <row r="489" spans="1:3" x14ac:dyDescent="0.3">
      <c r="A489" s="61">
        <v>489</v>
      </c>
      <c r="B489" s="62" t="s">
        <v>1274</v>
      </c>
      <c r="C489" s="63">
        <v>6067</v>
      </c>
    </row>
    <row r="490" spans="1:3" x14ac:dyDescent="0.3">
      <c r="A490" s="61">
        <v>489</v>
      </c>
      <c r="B490" s="62" t="s">
        <v>1274</v>
      </c>
      <c r="C490" s="63">
        <v>6067</v>
      </c>
    </row>
    <row r="491" spans="1:3" x14ac:dyDescent="0.3">
      <c r="A491" s="61">
        <v>489</v>
      </c>
      <c r="B491" s="62" t="s">
        <v>1274</v>
      </c>
      <c r="C491" s="63">
        <v>6067</v>
      </c>
    </row>
    <row r="492" spans="1:3" x14ac:dyDescent="0.3">
      <c r="A492" s="61">
        <v>489</v>
      </c>
      <c r="B492" s="62" t="s">
        <v>1274</v>
      </c>
      <c r="C492" s="63">
        <v>6067</v>
      </c>
    </row>
    <row r="493" spans="1:3" x14ac:dyDescent="0.3">
      <c r="A493" s="61">
        <v>489</v>
      </c>
      <c r="B493" s="62" t="s">
        <v>1274</v>
      </c>
      <c r="C493" s="63">
        <v>6067</v>
      </c>
    </row>
    <row r="494" spans="1:3" x14ac:dyDescent="0.3">
      <c r="A494" s="61">
        <v>489</v>
      </c>
      <c r="B494" s="62" t="s">
        <v>1274</v>
      </c>
      <c r="C494" s="63">
        <v>6067</v>
      </c>
    </row>
    <row r="495" spans="1:3" x14ac:dyDescent="0.3">
      <c r="A495" s="61">
        <v>489</v>
      </c>
      <c r="B495" s="62" t="s">
        <v>1274</v>
      </c>
      <c r="C495" s="63">
        <v>6067</v>
      </c>
    </row>
    <row r="496" spans="1:3" x14ac:dyDescent="0.3">
      <c r="A496" s="61">
        <v>490</v>
      </c>
      <c r="B496" s="62" t="s">
        <v>1293</v>
      </c>
      <c r="C496" s="63">
        <v>7105</v>
      </c>
    </row>
    <row r="497" spans="1:3" x14ac:dyDescent="0.3">
      <c r="A497" s="61">
        <v>490</v>
      </c>
      <c r="B497" s="62" t="s">
        <v>1293</v>
      </c>
      <c r="C497" s="63">
        <v>7105</v>
      </c>
    </row>
    <row r="498" spans="1:3" x14ac:dyDescent="0.3">
      <c r="A498" s="61">
        <v>490</v>
      </c>
      <c r="B498" s="62" t="s">
        <v>1293</v>
      </c>
      <c r="C498" s="63">
        <v>7105</v>
      </c>
    </row>
    <row r="499" spans="1:3" x14ac:dyDescent="0.3">
      <c r="A499" s="61">
        <v>490</v>
      </c>
      <c r="B499" s="62" t="s">
        <v>1293</v>
      </c>
      <c r="C499" s="63">
        <v>7105</v>
      </c>
    </row>
    <row r="500" spans="1:3" x14ac:dyDescent="0.3">
      <c r="A500" s="61">
        <v>490</v>
      </c>
      <c r="B500" s="62" t="s">
        <v>1293</v>
      </c>
      <c r="C500" s="63">
        <v>7105</v>
      </c>
    </row>
    <row r="501" spans="1:3" x14ac:dyDescent="0.3">
      <c r="A501" s="61">
        <v>490</v>
      </c>
      <c r="B501" s="62" t="s">
        <v>1293</v>
      </c>
      <c r="C501" s="63">
        <v>7105</v>
      </c>
    </row>
    <row r="502" spans="1:3" x14ac:dyDescent="0.3">
      <c r="A502" s="61">
        <v>490</v>
      </c>
      <c r="B502" s="62" t="s">
        <v>1293</v>
      </c>
      <c r="C502" s="63">
        <v>7105</v>
      </c>
    </row>
    <row r="503" spans="1:3" x14ac:dyDescent="0.3">
      <c r="A503" s="61">
        <v>490</v>
      </c>
      <c r="B503" s="62" t="s">
        <v>1293</v>
      </c>
      <c r="C503" s="63">
        <v>7105</v>
      </c>
    </row>
    <row r="504" spans="1:3" x14ac:dyDescent="0.3">
      <c r="A504" s="61">
        <v>490</v>
      </c>
      <c r="B504" s="62" t="s">
        <v>1293</v>
      </c>
      <c r="C504" s="63">
        <v>7105</v>
      </c>
    </row>
    <row r="505" spans="1:3" x14ac:dyDescent="0.3">
      <c r="A505" s="61">
        <v>490</v>
      </c>
      <c r="B505" s="62" t="s">
        <v>1293</v>
      </c>
      <c r="C505" s="63">
        <v>7105</v>
      </c>
    </row>
    <row r="506" spans="1:3" x14ac:dyDescent="0.3">
      <c r="A506" s="61">
        <v>492</v>
      </c>
      <c r="B506" s="62" t="s">
        <v>1312</v>
      </c>
      <c r="C506" s="63">
        <v>6460</v>
      </c>
    </row>
    <row r="507" spans="1:3" x14ac:dyDescent="0.3">
      <c r="A507" s="61">
        <v>492</v>
      </c>
      <c r="B507" s="62" t="s">
        <v>1312</v>
      </c>
      <c r="C507" s="63">
        <v>6460</v>
      </c>
    </row>
    <row r="508" spans="1:3" x14ac:dyDescent="0.3">
      <c r="A508" s="61">
        <v>492</v>
      </c>
      <c r="B508" s="62" t="s">
        <v>1312</v>
      </c>
      <c r="C508" s="63">
        <v>6460</v>
      </c>
    </row>
    <row r="509" spans="1:3" x14ac:dyDescent="0.3">
      <c r="A509" s="61">
        <v>492</v>
      </c>
      <c r="B509" s="62" t="s">
        <v>1312</v>
      </c>
      <c r="C509" s="63">
        <v>6460</v>
      </c>
    </row>
    <row r="510" spans="1:3" x14ac:dyDescent="0.3">
      <c r="A510" s="61">
        <v>492</v>
      </c>
      <c r="B510" s="62" t="s">
        <v>1312</v>
      </c>
      <c r="C510" s="63">
        <v>6460</v>
      </c>
    </row>
    <row r="511" spans="1:3" x14ac:dyDescent="0.3">
      <c r="A511" s="61">
        <v>492</v>
      </c>
      <c r="B511" s="62" t="s">
        <v>1312</v>
      </c>
      <c r="C511" s="63">
        <v>6460</v>
      </c>
    </row>
    <row r="512" spans="1:3" x14ac:dyDescent="0.3">
      <c r="A512" s="61">
        <v>2200</v>
      </c>
      <c r="B512" s="62" t="s">
        <v>18</v>
      </c>
      <c r="C512" s="63">
        <v>28266</v>
      </c>
    </row>
    <row r="513" spans="1:3" x14ac:dyDescent="0.3">
      <c r="A513" s="61">
        <v>2200</v>
      </c>
      <c r="B513" s="62" t="s">
        <v>18</v>
      </c>
      <c r="C513" s="63">
        <v>28266</v>
      </c>
    </row>
    <row r="514" spans="1:3" x14ac:dyDescent="0.3">
      <c r="A514" s="61">
        <v>2200</v>
      </c>
      <c r="B514" s="62" t="s">
        <v>18</v>
      </c>
      <c r="C514" s="63">
        <v>28266</v>
      </c>
    </row>
    <row r="515" spans="1:3" x14ac:dyDescent="0.3">
      <c r="A515" s="61">
        <v>2200</v>
      </c>
      <c r="B515" s="62" t="s">
        <v>18</v>
      </c>
      <c r="C515" s="63">
        <v>28266</v>
      </c>
    </row>
    <row r="516" spans="1:3" x14ac:dyDescent="0.3">
      <c r="A516" s="61">
        <v>2200</v>
      </c>
      <c r="B516" s="62" t="s">
        <v>18</v>
      </c>
      <c r="C516" s="63">
        <v>28266</v>
      </c>
    </row>
    <row r="517" spans="1:3" x14ac:dyDescent="0.3">
      <c r="A517" s="61">
        <v>2200</v>
      </c>
      <c r="B517" s="62" t="s">
        <v>18</v>
      </c>
      <c r="C517" s="63">
        <v>28266</v>
      </c>
    </row>
    <row r="518" spans="1:3" x14ac:dyDescent="0.3">
      <c r="A518" s="61">
        <v>2200</v>
      </c>
      <c r="B518" s="62" t="s">
        <v>18</v>
      </c>
      <c r="C518" s="63">
        <v>28266</v>
      </c>
    </row>
    <row r="519" spans="1:3" x14ac:dyDescent="0.3">
      <c r="A519" s="61">
        <v>2200</v>
      </c>
      <c r="B519" s="62" t="s">
        <v>18</v>
      </c>
      <c r="C519" s="63">
        <v>28266</v>
      </c>
    </row>
    <row r="520" spans="1:3" x14ac:dyDescent="0.3">
      <c r="A520" s="61">
        <v>2200</v>
      </c>
      <c r="B520" s="62" t="s">
        <v>18</v>
      </c>
      <c r="C520" s="63">
        <v>28266</v>
      </c>
    </row>
    <row r="521" spans="1:3" x14ac:dyDescent="0.3">
      <c r="A521" s="61">
        <v>2200</v>
      </c>
      <c r="B521" s="62" t="s">
        <v>18</v>
      </c>
      <c r="C521" s="63">
        <v>28266</v>
      </c>
    </row>
    <row r="522" spans="1:3" x14ac:dyDescent="0.3">
      <c r="A522" s="61">
        <v>2200</v>
      </c>
      <c r="B522" s="62" t="s">
        <v>18</v>
      </c>
      <c r="C522" s="63">
        <v>28266</v>
      </c>
    </row>
    <row r="523" spans="1:3" x14ac:dyDescent="0.3">
      <c r="A523" s="61">
        <v>9700</v>
      </c>
      <c r="B523" s="62" t="s">
        <v>19</v>
      </c>
      <c r="C523" s="63">
        <v>38865</v>
      </c>
    </row>
    <row r="524" spans="1:3" x14ac:dyDescent="0.3">
      <c r="A524" s="61">
        <v>9700</v>
      </c>
      <c r="B524" s="62" t="s">
        <v>19</v>
      </c>
      <c r="C524" s="63">
        <v>38865</v>
      </c>
    </row>
    <row r="525" spans="1:3" x14ac:dyDescent="0.3">
      <c r="A525" s="61">
        <v>9700</v>
      </c>
      <c r="B525" s="62" t="s">
        <v>19</v>
      </c>
      <c r="C525" s="63">
        <v>38865</v>
      </c>
    </row>
    <row r="526" spans="1:3" x14ac:dyDescent="0.3">
      <c r="A526" s="61">
        <v>9700</v>
      </c>
      <c r="B526" s="62" t="s">
        <v>19</v>
      </c>
      <c r="C526" s="63">
        <v>38865</v>
      </c>
    </row>
    <row r="527" spans="1:3" x14ac:dyDescent="0.3">
      <c r="A527" s="61">
        <v>9700</v>
      </c>
      <c r="B527" s="62" t="s">
        <v>19</v>
      </c>
      <c r="C527" s="63">
        <v>38865</v>
      </c>
    </row>
    <row r="528" spans="1:3" x14ac:dyDescent="0.3">
      <c r="A528" s="61">
        <v>9700</v>
      </c>
      <c r="B528" s="62" t="s">
        <v>19</v>
      </c>
      <c r="C528" s="63">
        <v>38865</v>
      </c>
    </row>
    <row r="529" spans="1:3" x14ac:dyDescent="0.3">
      <c r="A529" s="61">
        <v>9700</v>
      </c>
      <c r="B529" s="62" t="s">
        <v>19</v>
      </c>
      <c r="C529" s="63">
        <v>38865</v>
      </c>
    </row>
    <row r="530" spans="1:3" x14ac:dyDescent="0.3">
      <c r="A530" s="61">
        <v>9700</v>
      </c>
      <c r="B530" s="62" t="s">
        <v>19</v>
      </c>
      <c r="C530" s="63">
        <v>38865</v>
      </c>
    </row>
    <row r="531" spans="1:3" x14ac:dyDescent="0.3">
      <c r="A531" s="61">
        <v>9700</v>
      </c>
      <c r="B531" s="62" t="s">
        <v>19</v>
      </c>
      <c r="C531" s="63">
        <v>38865</v>
      </c>
    </row>
    <row r="532" spans="1:3" x14ac:dyDescent="0.3">
      <c r="A532" s="61">
        <v>9700</v>
      </c>
      <c r="B532" s="62" t="s">
        <v>19</v>
      </c>
      <c r="C532" s="63">
        <v>38865</v>
      </c>
    </row>
    <row r="533" spans="1:3" x14ac:dyDescent="0.3">
      <c r="A533" s="61">
        <v>9700</v>
      </c>
      <c r="B533" s="62" t="s">
        <v>19</v>
      </c>
      <c r="C533" s="63">
        <v>38865</v>
      </c>
    </row>
    <row r="534" spans="1:3" x14ac:dyDescent="0.3">
      <c r="A534" s="61">
        <v>3769</v>
      </c>
      <c r="B534" s="62" t="s">
        <v>1354</v>
      </c>
      <c r="C534" s="63">
        <v>2671</v>
      </c>
    </row>
    <row r="535" spans="1:3" x14ac:dyDescent="0.3">
      <c r="A535" s="61">
        <v>3769</v>
      </c>
      <c r="B535" s="62" t="s">
        <v>1354</v>
      </c>
      <c r="C535" s="63">
        <v>2671</v>
      </c>
    </row>
    <row r="536" spans="1:3" x14ac:dyDescent="0.3">
      <c r="A536" s="61">
        <v>3769</v>
      </c>
      <c r="B536" s="62" t="s">
        <v>1354</v>
      </c>
      <c r="C536" s="63">
        <v>2671</v>
      </c>
    </row>
    <row r="537" spans="1:3" x14ac:dyDescent="0.3">
      <c r="A537" s="61">
        <v>6400</v>
      </c>
      <c r="B537" s="62" t="s">
        <v>1362</v>
      </c>
      <c r="C537" s="63">
        <v>79544</v>
      </c>
    </row>
    <row r="538" spans="1:3" x14ac:dyDescent="0.3">
      <c r="A538" s="61">
        <v>6400</v>
      </c>
      <c r="B538" s="62" t="s">
        <v>1362</v>
      </c>
      <c r="C538" s="63">
        <v>79544</v>
      </c>
    </row>
    <row r="539" spans="1:3" x14ac:dyDescent="0.3">
      <c r="A539" s="61">
        <v>6400</v>
      </c>
      <c r="B539" s="62" t="s">
        <v>1362</v>
      </c>
      <c r="C539" s="63">
        <v>79544</v>
      </c>
    </row>
    <row r="540" spans="1:3" x14ac:dyDescent="0.3">
      <c r="A540" s="61">
        <v>6400</v>
      </c>
      <c r="B540" s="62" t="s">
        <v>1362</v>
      </c>
      <c r="C540" s="63">
        <v>79544</v>
      </c>
    </row>
    <row r="541" spans="1:3" x14ac:dyDescent="0.3">
      <c r="A541" s="61">
        <v>6400</v>
      </c>
      <c r="B541" s="62" t="s">
        <v>1362</v>
      </c>
      <c r="C541" s="63">
        <v>79544</v>
      </c>
    </row>
    <row r="542" spans="1:3" x14ac:dyDescent="0.3">
      <c r="A542" s="61">
        <v>6400</v>
      </c>
      <c r="B542" s="62" t="s">
        <v>1362</v>
      </c>
      <c r="C542" s="63">
        <v>79544</v>
      </c>
    </row>
    <row r="543" spans="1:3" x14ac:dyDescent="0.3">
      <c r="A543" s="61">
        <v>6400</v>
      </c>
      <c r="B543" s="62" t="s">
        <v>1362</v>
      </c>
      <c r="C543" s="63">
        <v>79544</v>
      </c>
    </row>
    <row r="544" spans="1:3" x14ac:dyDescent="0.3">
      <c r="A544" s="61">
        <v>6400</v>
      </c>
      <c r="B544" s="62" t="s">
        <v>1362</v>
      </c>
      <c r="C544" s="63">
        <v>79544</v>
      </c>
    </row>
    <row r="545" spans="1:3" x14ac:dyDescent="0.3">
      <c r="A545" s="61">
        <v>6400</v>
      </c>
      <c r="B545" s="62" t="s">
        <v>1362</v>
      </c>
      <c r="C545" s="63">
        <v>79544</v>
      </c>
    </row>
    <row r="546" spans="1:3" x14ac:dyDescent="0.3">
      <c r="A546" s="61">
        <v>6400</v>
      </c>
      <c r="B546" s="62" t="s">
        <v>1362</v>
      </c>
      <c r="C546" s="63">
        <v>79544</v>
      </c>
    </row>
    <row r="547" spans="1:3" x14ac:dyDescent="0.3">
      <c r="A547" s="61">
        <v>6400</v>
      </c>
      <c r="B547" s="62" t="s">
        <v>1362</v>
      </c>
      <c r="C547" s="63">
        <v>79544</v>
      </c>
    </row>
    <row r="548" spans="1:3" x14ac:dyDescent="0.3">
      <c r="A548" s="61">
        <v>6400</v>
      </c>
      <c r="B548" s="62" t="s">
        <v>1362</v>
      </c>
      <c r="C548" s="63">
        <v>79544</v>
      </c>
    </row>
    <row r="549" spans="1:3" x14ac:dyDescent="0.3">
      <c r="A549" s="61">
        <v>6400</v>
      </c>
      <c r="B549" s="62" t="s">
        <v>1362</v>
      </c>
      <c r="C549" s="63">
        <v>79544</v>
      </c>
    </row>
    <row r="550" spans="1:3" x14ac:dyDescent="0.3">
      <c r="A550" s="61">
        <v>6400</v>
      </c>
      <c r="B550" s="62" t="s">
        <v>1362</v>
      </c>
      <c r="C550" s="63">
        <v>79544</v>
      </c>
    </row>
    <row r="551" spans="1:3" x14ac:dyDescent="0.3">
      <c r="A551" s="61">
        <v>6400</v>
      </c>
      <c r="B551" s="62" t="s">
        <v>1362</v>
      </c>
      <c r="C551" s="63">
        <v>79544</v>
      </c>
    </row>
    <row r="552" spans="1:3" x14ac:dyDescent="0.3">
      <c r="A552" s="61">
        <v>6400</v>
      </c>
      <c r="B552" s="62" t="s">
        <v>1362</v>
      </c>
      <c r="C552" s="63">
        <v>79544</v>
      </c>
    </row>
    <row r="553" spans="1:3" x14ac:dyDescent="0.3">
      <c r="A553" s="61">
        <v>9300</v>
      </c>
      <c r="B553" s="62" t="s">
        <v>1390</v>
      </c>
      <c r="C553" s="63">
        <v>15325</v>
      </c>
    </row>
    <row r="554" spans="1:3" x14ac:dyDescent="0.3">
      <c r="A554" s="61">
        <v>9300</v>
      </c>
      <c r="B554" s="62" t="s">
        <v>1390</v>
      </c>
      <c r="C554" s="63">
        <v>15325</v>
      </c>
    </row>
    <row r="555" spans="1:3" x14ac:dyDescent="0.3">
      <c r="A555" s="61">
        <v>9300</v>
      </c>
      <c r="B555" s="62" t="s">
        <v>1390</v>
      </c>
      <c r="C555" s="63">
        <v>15325</v>
      </c>
    </row>
    <row r="556" spans="1:3" x14ac:dyDescent="0.3">
      <c r="A556" s="61">
        <v>9300</v>
      </c>
      <c r="B556" s="62" t="s">
        <v>1390</v>
      </c>
      <c r="C556" s="63">
        <v>15325</v>
      </c>
    </row>
    <row r="557" spans="1:3" x14ac:dyDescent="0.3">
      <c r="A557" s="61">
        <v>9300</v>
      </c>
      <c r="B557" s="62" t="s">
        <v>1390</v>
      </c>
      <c r="C557" s="63">
        <v>15325</v>
      </c>
    </row>
    <row r="558" spans="1:3" x14ac:dyDescent="0.3">
      <c r="A558" s="61">
        <v>9300</v>
      </c>
      <c r="B558" s="62" t="s">
        <v>1390</v>
      </c>
      <c r="C558" s="63">
        <v>15325</v>
      </c>
    </row>
    <row r="559" spans="1:3" x14ac:dyDescent="0.3">
      <c r="A559" s="61">
        <v>9300</v>
      </c>
      <c r="B559" s="62" t="s">
        <v>1390</v>
      </c>
      <c r="C559" s="63">
        <v>15325</v>
      </c>
    </row>
    <row r="560" spans="1:3" x14ac:dyDescent="0.3">
      <c r="A560" s="61">
        <v>1290</v>
      </c>
      <c r="B560" s="62" t="s">
        <v>1401</v>
      </c>
      <c r="C560" s="63">
        <v>4133</v>
      </c>
    </row>
    <row r="561" spans="1:3" x14ac:dyDescent="0.3">
      <c r="A561" s="61">
        <v>1290</v>
      </c>
      <c r="B561" s="62" t="s">
        <v>1401</v>
      </c>
      <c r="C561" s="63">
        <v>4133</v>
      </c>
    </row>
    <row r="562" spans="1:3" x14ac:dyDescent="0.3">
      <c r="A562" s="61">
        <v>1290</v>
      </c>
      <c r="B562" s="62" t="s">
        <v>1401</v>
      </c>
      <c r="C562" s="63">
        <v>4133</v>
      </c>
    </row>
    <row r="563" spans="1:3" x14ac:dyDescent="0.3">
      <c r="A563" s="61">
        <v>1290</v>
      </c>
      <c r="B563" s="62" t="s">
        <v>1401</v>
      </c>
      <c r="C563" s="63">
        <v>4133</v>
      </c>
    </row>
    <row r="564" spans="1:3" x14ac:dyDescent="0.3">
      <c r="A564" s="61">
        <v>1290</v>
      </c>
      <c r="B564" s="62" t="s">
        <v>1401</v>
      </c>
      <c r="C564" s="63">
        <v>4133</v>
      </c>
    </row>
    <row r="565" spans="1:3" x14ac:dyDescent="0.3">
      <c r="A565" s="61">
        <v>1290</v>
      </c>
      <c r="B565" s="62" t="s">
        <v>1401</v>
      </c>
      <c r="C565" s="63">
        <v>4133</v>
      </c>
    </row>
    <row r="566" spans="1:3" x14ac:dyDescent="0.3">
      <c r="A566" s="61">
        <v>1290</v>
      </c>
      <c r="B566" s="62" t="s">
        <v>1401</v>
      </c>
      <c r="C566" s="63">
        <v>4133</v>
      </c>
    </row>
    <row r="567" spans="1:3" x14ac:dyDescent="0.3">
      <c r="A567" s="61">
        <v>1290</v>
      </c>
      <c r="B567" s="62" t="s">
        <v>1401</v>
      </c>
      <c r="C567" s="63">
        <v>4133</v>
      </c>
    </row>
    <row r="568" spans="1:3" x14ac:dyDescent="0.3">
      <c r="A568" s="61">
        <v>1290</v>
      </c>
      <c r="B568" s="62" t="s">
        <v>1401</v>
      </c>
      <c r="C568" s="63">
        <v>4133</v>
      </c>
    </row>
    <row r="569" spans="1:3" x14ac:dyDescent="0.3">
      <c r="A569" s="61">
        <v>1290</v>
      </c>
      <c r="B569" s="62" t="s">
        <v>1401</v>
      </c>
      <c r="C569" s="63">
        <v>4133</v>
      </c>
    </row>
    <row r="570" spans="1:3" x14ac:dyDescent="0.3">
      <c r="A570" s="61">
        <v>1290</v>
      </c>
      <c r="B570" s="62" t="s">
        <v>1401</v>
      </c>
      <c r="C570" s="63">
        <v>4133</v>
      </c>
    </row>
    <row r="571" spans="1:3" x14ac:dyDescent="0.3">
      <c r="A571" s="61">
        <v>1290</v>
      </c>
      <c r="B571" s="62" t="s">
        <v>1401</v>
      </c>
      <c r="C571" s="63">
        <v>4133</v>
      </c>
    </row>
    <row r="572" spans="1:3" x14ac:dyDescent="0.3">
      <c r="A572" s="61">
        <v>1290</v>
      </c>
      <c r="B572" s="62" t="s">
        <v>1401</v>
      </c>
      <c r="C572" s="63">
        <v>4133</v>
      </c>
    </row>
    <row r="573" spans="1:3" x14ac:dyDescent="0.3">
      <c r="A573" s="61">
        <v>1290</v>
      </c>
      <c r="B573" s="62" t="s">
        <v>1401</v>
      </c>
      <c r="C573" s="63">
        <v>4133</v>
      </c>
    </row>
    <row r="574" spans="1:3" x14ac:dyDescent="0.3">
      <c r="A574" s="61">
        <v>1290</v>
      </c>
      <c r="B574" s="62" t="s">
        <v>1401</v>
      </c>
      <c r="C574" s="63">
        <v>4133</v>
      </c>
    </row>
    <row r="575" spans="1:3" x14ac:dyDescent="0.3">
      <c r="A575" s="61">
        <v>975</v>
      </c>
      <c r="B575" s="62" t="s">
        <v>1420</v>
      </c>
      <c r="C575" s="63">
        <v>4584</v>
      </c>
    </row>
    <row r="576" spans="1:3" x14ac:dyDescent="0.3">
      <c r="A576" s="61">
        <v>975</v>
      </c>
      <c r="B576" s="62" t="s">
        <v>1420</v>
      </c>
      <c r="C576" s="63">
        <v>4584</v>
      </c>
    </row>
    <row r="577" spans="1:3" x14ac:dyDescent="0.3">
      <c r="A577" s="61">
        <v>975</v>
      </c>
      <c r="B577" s="62" t="s">
        <v>1420</v>
      </c>
      <c r="C577" s="63">
        <v>4584</v>
      </c>
    </row>
    <row r="578" spans="1:3" x14ac:dyDescent="0.3">
      <c r="A578" s="61">
        <v>975</v>
      </c>
      <c r="B578" s="62" t="s">
        <v>1420</v>
      </c>
      <c r="C578" s="63">
        <v>4584</v>
      </c>
    </row>
    <row r="579" spans="1:3" x14ac:dyDescent="0.3">
      <c r="A579" s="61">
        <v>975</v>
      </c>
      <c r="B579" s="62" t="s">
        <v>1420</v>
      </c>
      <c r="C579" s="63">
        <v>4584</v>
      </c>
    </row>
    <row r="580" spans="1:3" x14ac:dyDescent="0.3">
      <c r="A580" s="61">
        <v>975</v>
      </c>
      <c r="B580" s="62" t="s">
        <v>1420</v>
      </c>
      <c r="C580" s="63">
        <v>4584</v>
      </c>
    </row>
    <row r="581" spans="1:3" x14ac:dyDescent="0.3">
      <c r="A581" s="61">
        <v>975</v>
      </c>
      <c r="B581" s="62" t="s">
        <v>1420</v>
      </c>
      <c r="C581" s="63">
        <v>4584</v>
      </c>
    </row>
    <row r="582" spans="1:3" x14ac:dyDescent="0.3">
      <c r="A582" s="61">
        <v>975</v>
      </c>
      <c r="B582" s="62" t="s">
        <v>1420</v>
      </c>
      <c r="C582" s="63">
        <v>4584</v>
      </c>
    </row>
    <row r="583" spans="1:3" x14ac:dyDescent="0.3">
      <c r="A583" s="61">
        <v>975</v>
      </c>
      <c r="B583" s="62" t="s">
        <v>1420</v>
      </c>
      <c r="C583" s="63">
        <v>4584</v>
      </c>
    </row>
    <row r="584" spans="1:3" x14ac:dyDescent="0.3">
      <c r="A584" s="61">
        <v>975</v>
      </c>
      <c r="B584" s="62" t="s">
        <v>1420</v>
      </c>
      <c r="C584" s="63">
        <v>4584</v>
      </c>
    </row>
    <row r="585" spans="1:3" x14ac:dyDescent="0.3">
      <c r="A585" s="61">
        <v>6500</v>
      </c>
      <c r="B585" s="62" t="s">
        <v>21</v>
      </c>
      <c r="C585" s="63">
        <v>70027</v>
      </c>
    </row>
    <row r="586" spans="1:3" x14ac:dyDescent="0.3">
      <c r="A586" s="61">
        <v>6500</v>
      </c>
      <c r="B586" s="62" t="s">
        <v>21</v>
      </c>
      <c r="C586" s="63">
        <v>70027</v>
      </c>
    </row>
    <row r="587" spans="1:3" x14ac:dyDescent="0.3">
      <c r="A587" s="61">
        <v>6500</v>
      </c>
      <c r="B587" s="62" t="s">
        <v>21</v>
      </c>
      <c r="C587" s="63">
        <v>70027</v>
      </c>
    </row>
    <row r="588" spans="1:3" x14ac:dyDescent="0.3">
      <c r="A588" s="61">
        <v>6500</v>
      </c>
      <c r="B588" s="62" t="s">
        <v>21</v>
      </c>
      <c r="C588" s="63">
        <v>70027</v>
      </c>
    </row>
    <row r="589" spans="1:3" x14ac:dyDescent="0.3">
      <c r="A589" s="61">
        <v>6500</v>
      </c>
      <c r="B589" s="62" t="s">
        <v>21</v>
      </c>
      <c r="C589" s="63">
        <v>70027</v>
      </c>
    </row>
    <row r="590" spans="1:3" x14ac:dyDescent="0.3">
      <c r="A590" s="61">
        <v>6500</v>
      </c>
      <c r="B590" s="62" t="s">
        <v>21</v>
      </c>
      <c r="C590" s="63">
        <v>70027</v>
      </c>
    </row>
    <row r="591" spans="1:3" x14ac:dyDescent="0.3">
      <c r="A591" s="61">
        <v>6500</v>
      </c>
      <c r="B591" s="62" t="s">
        <v>21</v>
      </c>
      <c r="C591" s="63">
        <v>70027</v>
      </c>
    </row>
    <row r="592" spans="1:3" x14ac:dyDescent="0.3">
      <c r="A592" s="61">
        <v>6500</v>
      </c>
      <c r="B592" s="62" t="s">
        <v>21</v>
      </c>
      <c r="C592" s="63">
        <v>70027</v>
      </c>
    </row>
    <row r="593" spans="1:3" x14ac:dyDescent="0.3">
      <c r="A593" s="61">
        <v>6500</v>
      </c>
      <c r="B593" s="62" t="s">
        <v>21</v>
      </c>
      <c r="C593" s="63">
        <v>70027</v>
      </c>
    </row>
    <row r="594" spans="1:3" x14ac:dyDescent="0.3">
      <c r="A594" s="61">
        <v>6500</v>
      </c>
      <c r="B594" s="62" t="s">
        <v>21</v>
      </c>
      <c r="C594" s="63">
        <v>70027</v>
      </c>
    </row>
    <row r="595" spans="1:3" x14ac:dyDescent="0.3">
      <c r="A595" s="61">
        <v>6500</v>
      </c>
      <c r="B595" s="62" t="s">
        <v>21</v>
      </c>
      <c r="C595" s="63">
        <v>70027</v>
      </c>
    </row>
    <row r="596" spans="1:3" x14ac:dyDescent="0.3">
      <c r="A596" s="61">
        <v>6500</v>
      </c>
      <c r="B596" s="62" t="s">
        <v>21</v>
      </c>
      <c r="C596" s="63">
        <v>70027</v>
      </c>
    </row>
    <row r="597" spans="1:3" x14ac:dyDescent="0.3">
      <c r="A597" s="61">
        <v>6500</v>
      </c>
      <c r="B597" s="62" t="s">
        <v>21</v>
      </c>
      <c r="C597" s="63">
        <v>70027</v>
      </c>
    </row>
    <row r="598" spans="1:3" x14ac:dyDescent="0.3">
      <c r="A598" s="61">
        <v>6500</v>
      </c>
      <c r="B598" s="62" t="s">
        <v>21</v>
      </c>
      <c r="C598" s="63">
        <v>70027</v>
      </c>
    </row>
    <row r="599" spans="1:3" x14ac:dyDescent="0.3">
      <c r="A599" s="61">
        <v>6500</v>
      </c>
      <c r="B599" s="62" t="s">
        <v>21</v>
      </c>
      <c r="C599" s="63">
        <v>70027</v>
      </c>
    </row>
    <row r="600" spans="1:3" x14ac:dyDescent="0.3">
      <c r="A600" s="61">
        <v>6500</v>
      </c>
      <c r="B600" s="62" t="s">
        <v>21</v>
      </c>
      <c r="C600" s="63">
        <v>70027</v>
      </c>
    </row>
    <row r="601" spans="1:3" x14ac:dyDescent="0.3">
      <c r="A601" s="61">
        <v>6500</v>
      </c>
      <c r="B601" s="62" t="s">
        <v>21</v>
      </c>
      <c r="C601" s="63">
        <v>70027</v>
      </c>
    </row>
    <row r="602" spans="1:3" x14ac:dyDescent="0.3">
      <c r="A602" s="61">
        <v>6600</v>
      </c>
      <c r="B602" s="62" t="s">
        <v>22</v>
      </c>
      <c r="C602" s="63">
        <v>158422</v>
      </c>
    </row>
    <row r="603" spans="1:3" x14ac:dyDescent="0.3">
      <c r="A603" s="61">
        <v>6600</v>
      </c>
      <c r="B603" s="62" t="s">
        <v>22</v>
      </c>
      <c r="C603" s="63">
        <v>158422</v>
      </c>
    </row>
    <row r="604" spans="1:3" x14ac:dyDescent="0.3">
      <c r="A604" s="61">
        <v>6600</v>
      </c>
      <c r="B604" s="62" t="s">
        <v>22</v>
      </c>
      <c r="C604" s="63">
        <v>158422</v>
      </c>
    </row>
    <row r="605" spans="1:3" x14ac:dyDescent="0.3">
      <c r="A605" s="61">
        <v>6600</v>
      </c>
      <c r="B605" s="62" t="s">
        <v>22</v>
      </c>
      <c r="C605" s="63">
        <v>158422</v>
      </c>
    </row>
    <row r="606" spans="1:3" x14ac:dyDescent="0.3">
      <c r="A606" s="61">
        <v>6600</v>
      </c>
      <c r="B606" s="62" t="s">
        <v>22</v>
      </c>
      <c r="C606" s="63">
        <v>158422</v>
      </c>
    </row>
    <row r="607" spans="1:3" x14ac:dyDescent="0.3">
      <c r="A607" s="61">
        <v>6600</v>
      </c>
      <c r="B607" s="62" t="s">
        <v>22</v>
      </c>
      <c r="C607" s="63">
        <v>158422</v>
      </c>
    </row>
    <row r="608" spans="1:3" x14ac:dyDescent="0.3">
      <c r="A608" s="61">
        <v>6600</v>
      </c>
      <c r="B608" s="62" t="s">
        <v>22</v>
      </c>
      <c r="C608" s="63">
        <v>158422</v>
      </c>
    </row>
    <row r="609" spans="1:3" x14ac:dyDescent="0.3">
      <c r="A609" s="61">
        <v>6600</v>
      </c>
      <c r="B609" s="62" t="s">
        <v>22</v>
      </c>
      <c r="C609" s="63">
        <v>158422</v>
      </c>
    </row>
    <row r="610" spans="1:3" x14ac:dyDescent="0.3">
      <c r="A610" s="61">
        <v>6600</v>
      </c>
      <c r="B610" s="62" t="s">
        <v>22</v>
      </c>
      <c r="C610" s="63">
        <v>158422</v>
      </c>
    </row>
    <row r="611" spans="1:3" x14ac:dyDescent="0.3">
      <c r="A611" s="61">
        <v>6600</v>
      </c>
      <c r="B611" s="62" t="s">
        <v>22</v>
      </c>
      <c r="C611" s="63">
        <v>158422</v>
      </c>
    </row>
    <row r="612" spans="1:3" x14ac:dyDescent="0.3">
      <c r="A612" s="61">
        <v>6600</v>
      </c>
      <c r="B612" s="62" t="s">
        <v>22</v>
      </c>
      <c r="C612" s="63">
        <v>158422</v>
      </c>
    </row>
    <row r="613" spans="1:3" x14ac:dyDescent="0.3">
      <c r="A613" s="61">
        <v>6600</v>
      </c>
      <c r="B613" s="62" t="s">
        <v>22</v>
      </c>
      <c r="C613" s="63">
        <v>158422</v>
      </c>
    </row>
    <row r="614" spans="1:3" x14ac:dyDescent="0.3">
      <c r="A614" s="61">
        <v>6600</v>
      </c>
      <c r="B614" s="62" t="s">
        <v>22</v>
      </c>
      <c r="C614" s="63">
        <v>158422</v>
      </c>
    </row>
    <row r="615" spans="1:3" x14ac:dyDescent="0.3">
      <c r="A615" s="61">
        <v>1303</v>
      </c>
      <c r="B615" s="62" t="s">
        <v>1474</v>
      </c>
      <c r="C615" s="63">
        <v>6074</v>
      </c>
    </row>
    <row r="616" spans="1:3" x14ac:dyDescent="0.3">
      <c r="A616" s="61">
        <v>1303</v>
      </c>
      <c r="B616" s="62" t="s">
        <v>1474</v>
      </c>
      <c r="C616" s="63">
        <v>6074</v>
      </c>
    </row>
    <row r="617" spans="1:3" x14ac:dyDescent="0.3">
      <c r="A617" s="61">
        <v>1303</v>
      </c>
      <c r="B617" s="62" t="s">
        <v>1474</v>
      </c>
      <c r="C617" s="63">
        <v>6074</v>
      </c>
    </row>
    <row r="618" spans="1:3" x14ac:dyDescent="0.3">
      <c r="A618" s="61">
        <v>496</v>
      </c>
      <c r="B618" s="62" t="s">
        <v>1480</v>
      </c>
      <c r="C618" s="63">
        <v>4102</v>
      </c>
    </row>
    <row r="619" spans="1:3" x14ac:dyDescent="0.3">
      <c r="A619" s="61">
        <v>496</v>
      </c>
      <c r="B619" s="62" t="s">
        <v>1480</v>
      </c>
      <c r="C619" s="63">
        <v>4102</v>
      </c>
    </row>
    <row r="620" spans="1:3" x14ac:dyDescent="0.3">
      <c r="A620" s="61">
        <v>496</v>
      </c>
      <c r="B620" s="62" t="s">
        <v>1480</v>
      </c>
      <c r="C620" s="63">
        <v>4102</v>
      </c>
    </row>
    <row r="621" spans="1:3" x14ac:dyDescent="0.3">
      <c r="A621" s="61">
        <v>496</v>
      </c>
      <c r="B621" s="62" t="s">
        <v>1480</v>
      </c>
      <c r="C621" s="63">
        <v>4102</v>
      </c>
    </row>
    <row r="622" spans="1:3" x14ac:dyDescent="0.3">
      <c r="A622" s="61">
        <v>496</v>
      </c>
      <c r="B622" s="62" t="s">
        <v>1480</v>
      </c>
      <c r="C622" s="63">
        <v>4102</v>
      </c>
    </row>
    <row r="623" spans="1:3" x14ac:dyDescent="0.3">
      <c r="A623" s="61">
        <v>496</v>
      </c>
      <c r="B623" s="62" t="s">
        <v>1480</v>
      </c>
      <c r="C623" s="63">
        <v>4102</v>
      </c>
    </row>
    <row r="624" spans="1:3" x14ac:dyDescent="0.3">
      <c r="A624" s="61">
        <v>496</v>
      </c>
      <c r="B624" s="62" t="s">
        <v>1480</v>
      </c>
      <c r="C624" s="63">
        <v>4102</v>
      </c>
    </row>
    <row r="625" spans="1:3" x14ac:dyDescent="0.3">
      <c r="A625" s="61">
        <v>496</v>
      </c>
      <c r="B625" s="62" t="s">
        <v>1480</v>
      </c>
      <c r="C625" s="63">
        <v>4102</v>
      </c>
    </row>
    <row r="626" spans="1:3" x14ac:dyDescent="0.3">
      <c r="A626" s="61">
        <v>496</v>
      </c>
      <c r="B626" s="62" t="s">
        <v>1480</v>
      </c>
      <c r="C626" s="63">
        <v>4102</v>
      </c>
    </row>
    <row r="627" spans="1:3" x14ac:dyDescent="0.3">
      <c r="A627" s="61">
        <v>496</v>
      </c>
      <c r="B627" s="62" t="s">
        <v>1480</v>
      </c>
      <c r="C627" s="63">
        <v>4102</v>
      </c>
    </row>
    <row r="628" spans="1:3" x14ac:dyDescent="0.3">
      <c r="A628" s="61">
        <v>496</v>
      </c>
      <c r="B628" s="62" t="s">
        <v>1480</v>
      </c>
      <c r="C628" s="63">
        <v>4102</v>
      </c>
    </row>
    <row r="629" spans="1:3" x14ac:dyDescent="0.3">
      <c r="A629" s="61">
        <v>496</v>
      </c>
      <c r="B629" s="62" t="s">
        <v>1480</v>
      </c>
      <c r="C629" s="63">
        <v>4102</v>
      </c>
    </row>
    <row r="630" spans="1:3" x14ac:dyDescent="0.3">
      <c r="A630" s="61">
        <v>4000</v>
      </c>
      <c r="B630" s="62" t="s">
        <v>23</v>
      </c>
      <c r="C630" s="63">
        <v>250108</v>
      </c>
    </row>
    <row r="631" spans="1:3" x14ac:dyDescent="0.3">
      <c r="A631" s="61">
        <v>4000</v>
      </c>
      <c r="B631" s="62" t="s">
        <v>23</v>
      </c>
      <c r="C631" s="63">
        <v>250108</v>
      </c>
    </row>
    <row r="632" spans="1:3" x14ac:dyDescent="0.3">
      <c r="A632" s="61">
        <v>4000</v>
      </c>
      <c r="B632" s="62" t="s">
        <v>23</v>
      </c>
      <c r="C632" s="63">
        <v>250108</v>
      </c>
    </row>
    <row r="633" spans="1:3" x14ac:dyDescent="0.3">
      <c r="A633" s="61">
        <v>4000</v>
      </c>
      <c r="B633" s="62" t="s">
        <v>23</v>
      </c>
      <c r="C633" s="63">
        <v>250108</v>
      </c>
    </row>
    <row r="634" spans="1:3" x14ac:dyDescent="0.3">
      <c r="A634" s="61">
        <v>4000</v>
      </c>
      <c r="B634" s="62" t="s">
        <v>23</v>
      </c>
      <c r="C634" s="63">
        <v>250108</v>
      </c>
    </row>
    <row r="635" spans="1:3" x14ac:dyDescent="0.3">
      <c r="A635" s="61">
        <v>4000</v>
      </c>
      <c r="B635" s="62" t="s">
        <v>23</v>
      </c>
      <c r="C635" s="63">
        <v>250108</v>
      </c>
    </row>
    <row r="636" spans="1:3" x14ac:dyDescent="0.3">
      <c r="A636" s="61">
        <v>4000</v>
      </c>
      <c r="B636" s="62" t="s">
        <v>23</v>
      </c>
      <c r="C636" s="63">
        <v>250108</v>
      </c>
    </row>
    <row r="637" spans="1:3" x14ac:dyDescent="0.3">
      <c r="A637" s="61">
        <v>4000</v>
      </c>
      <c r="B637" s="62" t="s">
        <v>23</v>
      </c>
      <c r="C637" s="63">
        <v>250108</v>
      </c>
    </row>
    <row r="638" spans="1:3" x14ac:dyDescent="0.3">
      <c r="A638" s="61">
        <v>4000</v>
      </c>
      <c r="B638" s="62" t="s">
        <v>23</v>
      </c>
      <c r="C638" s="63">
        <v>250108</v>
      </c>
    </row>
    <row r="639" spans="1:3" x14ac:dyDescent="0.3">
      <c r="A639" s="61">
        <v>4000</v>
      </c>
      <c r="B639" s="62" t="s">
        <v>23</v>
      </c>
      <c r="C639" s="63">
        <v>250108</v>
      </c>
    </row>
    <row r="640" spans="1:3" x14ac:dyDescent="0.3">
      <c r="A640" s="61">
        <v>4000</v>
      </c>
      <c r="B640" s="62" t="s">
        <v>23</v>
      </c>
      <c r="C640" s="63">
        <v>250108</v>
      </c>
    </row>
    <row r="641" spans="1:3" x14ac:dyDescent="0.3">
      <c r="A641" s="61">
        <v>4000</v>
      </c>
      <c r="B641" s="62" t="s">
        <v>23</v>
      </c>
      <c r="C641" s="63">
        <v>250108</v>
      </c>
    </row>
    <row r="642" spans="1:3" x14ac:dyDescent="0.3">
      <c r="A642" s="61">
        <v>4000</v>
      </c>
      <c r="B642" s="62" t="s">
        <v>23</v>
      </c>
      <c r="C642" s="63">
        <v>250108</v>
      </c>
    </row>
    <row r="643" spans="1:3" x14ac:dyDescent="0.3">
      <c r="A643" s="61">
        <v>4000</v>
      </c>
      <c r="B643" s="62" t="s">
        <v>23</v>
      </c>
      <c r="C643" s="63">
        <v>250108</v>
      </c>
    </row>
    <row r="644" spans="1:3" x14ac:dyDescent="0.3">
      <c r="A644" s="61">
        <v>4000</v>
      </c>
      <c r="B644" s="62" t="s">
        <v>23</v>
      </c>
      <c r="C644" s="63">
        <v>250108</v>
      </c>
    </row>
    <row r="645" spans="1:3" x14ac:dyDescent="0.3">
      <c r="A645" s="61">
        <v>4000</v>
      </c>
      <c r="B645" s="62" t="s">
        <v>23</v>
      </c>
      <c r="C645" s="63">
        <v>250108</v>
      </c>
    </row>
    <row r="646" spans="1:3" x14ac:dyDescent="0.3">
      <c r="A646" s="61">
        <v>4000</v>
      </c>
      <c r="B646" s="62" t="s">
        <v>23</v>
      </c>
      <c r="C646" s="63">
        <v>250108</v>
      </c>
    </row>
    <row r="647" spans="1:3" x14ac:dyDescent="0.3">
      <c r="A647" s="61">
        <v>4000</v>
      </c>
      <c r="B647" s="62" t="s">
        <v>23</v>
      </c>
      <c r="C647" s="63">
        <v>250108</v>
      </c>
    </row>
    <row r="648" spans="1:3" x14ac:dyDescent="0.3">
      <c r="A648" s="61">
        <v>4000</v>
      </c>
      <c r="B648" s="62" t="s">
        <v>23</v>
      </c>
      <c r="C648" s="63">
        <v>250108</v>
      </c>
    </row>
    <row r="649" spans="1:3" x14ac:dyDescent="0.3">
      <c r="A649" s="61">
        <v>4000</v>
      </c>
      <c r="B649" s="62" t="s">
        <v>23</v>
      </c>
      <c r="C649" s="63">
        <v>250108</v>
      </c>
    </row>
    <row r="650" spans="1:3" x14ac:dyDescent="0.3">
      <c r="A650" s="61">
        <v>4000</v>
      </c>
      <c r="B650" s="62" t="s">
        <v>23</v>
      </c>
      <c r="C650" s="63">
        <v>250108</v>
      </c>
    </row>
    <row r="651" spans="1:3" x14ac:dyDescent="0.3">
      <c r="A651" s="61">
        <v>4000</v>
      </c>
      <c r="B651" s="62" t="s">
        <v>23</v>
      </c>
      <c r="C651" s="63">
        <v>250108</v>
      </c>
    </row>
    <row r="652" spans="1:3" x14ac:dyDescent="0.3">
      <c r="A652" s="61">
        <v>4000</v>
      </c>
      <c r="B652" s="62" t="s">
        <v>23</v>
      </c>
      <c r="C652" s="63">
        <v>250108</v>
      </c>
    </row>
    <row r="653" spans="1:3" x14ac:dyDescent="0.3">
      <c r="A653" s="61">
        <v>4000</v>
      </c>
      <c r="B653" s="62" t="s">
        <v>23</v>
      </c>
      <c r="C653" s="63">
        <v>250108</v>
      </c>
    </row>
    <row r="654" spans="1:3" x14ac:dyDescent="0.3">
      <c r="A654" s="61">
        <v>4000</v>
      </c>
      <c r="B654" s="62" t="s">
        <v>23</v>
      </c>
      <c r="C654" s="63">
        <v>250108</v>
      </c>
    </row>
    <row r="655" spans="1:3" x14ac:dyDescent="0.3">
      <c r="A655" s="61">
        <v>2034</v>
      </c>
      <c r="B655" s="62" t="s">
        <v>1523</v>
      </c>
      <c r="C655" s="63">
        <v>7013</v>
      </c>
    </row>
    <row r="656" spans="1:3" x14ac:dyDescent="0.3">
      <c r="A656" s="61">
        <v>2034</v>
      </c>
      <c r="B656" s="62" t="s">
        <v>1523</v>
      </c>
      <c r="C656" s="63">
        <v>7013</v>
      </c>
    </row>
    <row r="657" spans="1:3" x14ac:dyDescent="0.3">
      <c r="A657" s="61">
        <v>2034</v>
      </c>
      <c r="B657" s="62" t="s">
        <v>1523</v>
      </c>
      <c r="C657" s="63">
        <v>7013</v>
      </c>
    </row>
    <row r="658" spans="1:3" x14ac:dyDescent="0.3">
      <c r="A658" s="61">
        <v>2034</v>
      </c>
      <c r="B658" s="62" t="s">
        <v>1523</v>
      </c>
      <c r="C658" s="63">
        <v>7013</v>
      </c>
    </row>
    <row r="659" spans="1:3" x14ac:dyDescent="0.3">
      <c r="A659" s="61">
        <v>2034</v>
      </c>
      <c r="B659" s="62" t="s">
        <v>1523</v>
      </c>
      <c r="C659" s="63">
        <v>7013</v>
      </c>
    </row>
    <row r="660" spans="1:3" x14ac:dyDescent="0.3">
      <c r="A660" s="61">
        <v>2034</v>
      </c>
      <c r="B660" s="62" t="s">
        <v>1523</v>
      </c>
      <c r="C660" s="63">
        <v>7013</v>
      </c>
    </row>
    <row r="661" spans="1:3" x14ac:dyDescent="0.3">
      <c r="A661" s="61">
        <v>2034</v>
      </c>
      <c r="B661" s="62" t="s">
        <v>1523</v>
      </c>
      <c r="C661" s="63">
        <v>7013</v>
      </c>
    </row>
    <row r="662" spans="1:3" x14ac:dyDescent="0.3">
      <c r="A662" s="61">
        <v>2034</v>
      </c>
      <c r="B662" s="62" t="s">
        <v>1523</v>
      </c>
      <c r="C662" s="63">
        <v>7013</v>
      </c>
    </row>
    <row r="663" spans="1:3" x14ac:dyDescent="0.3">
      <c r="A663" s="61">
        <v>2034</v>
      </c>
      <c r="B663" s="62" t="s">
        <v>1523</v>
      </c>
      <c r="C663" s="63">
        <v>7013</v>
      </c>
    </row>
    <row r="664" spans="1:3" x14ac:dyDescent="0.3">
      <c r="A664" s="61">
        <v>2034</v>
      </c>
      <c r="B664" s="62" t="s">
        <v>1523</v>
      </c>
      <c r="C664" s="63">
        <v>7013</v>
      </c>
    </row>
    <row r="665" spans="1:3" x14ac:dyDescent="0.3">
      <c r="A665" s="61">
        <v>1247</v>
      </c>
      <c r="B665" s="62" t="s">
        <v>1540</v>
      </c>
      <c r="C665" s="63">
        <v>629</v>
      </c>
    </row>
    <row r="666" spans="1:3" x14ac:dyDescent="0.3">
      <c r="A666" s="61">
        <v>1247</v>
      </c>
      <c r="B666" s="62" t="s">
        <v>1540</v>
      </c>
      <c r="C666" s="63">
        <v>629</v>
      </c>
    </row>
    <row r="667" spans="1:3" x14ac:dyDescent="0.3">
      <c r="A667" s="61">
        <v>6700</v>
      </c>
      <c r="B667" s="62" t="s">
        <v>24</v>
      </c>
      <c r="C667" s="63">
        <v>34123</v>
      </c>
    </row>
    <row r="668" spans="1:3" x14ac:dyDescent="0.3">
      <c r="A668" s="61">
        <v>6700</v>
      </c>
      <c r="B668" s="62" t="s">
        <v>24</v>
      </c>
      <c r="C668" s="63">
        <v>34123</v>
      </c>
    </row>
    <row r="669" spans="1:3" x14ac:dyDescent="0.3">
      <c r="A669" s="61">
        <v>6700</v>
      </c>
      <c r="B669" s="62" t="s">
        <v>24</v>
      </c>
      <c r="C669" s="63">
        <v>34123</v>
      </c>
    </row>
    <row r="670" spans="1:3" x14ac:dyDescent="0.3">
      <c r="A670" s="61">
        <v>6700</v>
      </c>
      <c r="B670" s="62" t="s">
        <v>24</v>
      </c>
      <c r="C670" s="63">
        <v>34123</v>
      </c>
    </row>
    <row r="671" spans="1:3" x14ac:dyDescent="0.3">
      <c r="A671" s="61">
        <v>6700</v>
      </c>
      <c r="B671" s="62" t="s">
        <v>24</v>
      </c>
      <c r="C671" s="63">
        <v>34123</v>
      </c>
    </row>
    <row r="672" spans="1:3" x14ac:dyDescent="0.3">
      <c r="A672" s="61">
        <v>6700</v>
      </c>
      <c r="B672" s="62" t="s">
        <v>24</v>
      </c>
      <c r="C672" s="63">
        <v>34123</v>
      </c>
    </row>
    <row r="673" spans="1:3" x14ac:dyDescent="0.3">
      <c r="A673" s="61">
        <v>6700</v>
      </c>
      <c r="B673" s="62" t="s">
        <v>24</v>
      </c>
      <c r="C673" s="63">
        <v>34123</v>
      </c>
    </row>
    <row r="674" spans="1:3" x14ac:dyDescent="0.3">
      <c r="A674" s="61">
        <v>6700</v>
      </c>
      <c r="B674" s="62" t="s">
        <v>24</v>
      </c>
      <c r="C674" s="63">
        <v>34123</v>
      </c>
    </row>
    <row r="675" spans="1:3" x14ac:dyDescent="0.3">
      <c r="A675" s="61">
        <v>6700</v>
      </c>
      <c r="B675" s="62" t="s">
        <v>24</v>
      </c>
      <c r="C675" s="63">
        <v>34123</v>
      </c>
    </row>
    <row r="676" spans="1:3" x14ac:dyDescent="0.3">
      <c r="A676" s="61">
        <v>6700</v>
      </c>
      <c r="B676" s="62" t="s">
        <v>24</v>
      </c>
      <c r="C676" s="63">
        <v>34123</v>
      </c>
    </row>
    <row r="677" spans="1:3" x14ac:dyDescent="0.3">
      <c r="A677" s="61">
        <v>6700</v>
      </c>
      <c r="B677" s="62" t="s">
        <v>24</v>
      </c>
      <c r="C677" s="63">
        <v>34123</v>
      </c>
    </row>
    <row r="678" spans="1:3" x14ac:dyDescent="0.3">
      <c r="A678" s="61">
        <v>6700</v>
      </c>
      <c r="B678" s="62" t="s">
        <v>24</v>
      </c>
      <c r="C678" s="63">
        <v>34123</v>
      </c>
    </row>
    <row r="679" spans="1:3" x14ac:dyDescent="0.3">
      <c r="A679" s="61">
        <v>962</v>
      </c>
      <c r="B679" s="62" t="s">
        <v>1559</v>
      </c>
      <c r="C679" s="63">
        <v>3869</v>
      </c>
    </row>
    <row r="680" spans="1:3" x14ac:dyDescent="0.3">
      <c r="A680" s="61">
        <v>962</v>
      </c>
      <c r="B680" s="62" t="s">
        <v>1559</v>
      </c>
      <c r="C680" s="63">
        <v>3869</v>
      </c>
    </row>
    <row r="681" spans="1:3" x14ac:dyDescent="0.3">
      <c r="A681" s="61">
        <v>962</v>
      </c>
      <c r="B681" s="62" t="s">
        <v>1559</v>
      </c>
      <c r="C681" s="63">
        <v>3869</v>
      </c>
    </row>
    <row r="682" spans="1:3" x14ac:dyDescent="0.3">
      <c r="A682" s="61">
        <v>498</v>
      </c>
      <c r="B682" s="62" t="s">
        <v>1565</v>
      </c>
      <c r="C682" s="63">
        <v>8134</v>
      </c>
    </row>
    <row r="683" spans="1:3" x14ac:dyDescent="0.3">
      <c r="A683" s="61">
        <v>498</v>
      </c>
      <c r="B683" s="62" t="s">
        <v>1565</v>
      </c>
      <c r="C683" s="63">
        <v>8134</v>
      </c>
    </row>
    <row r="684" spans="1:3" x14ac:dyDescent="0.3">
      <c r="A684" s="61">
        <v>498</v>
      </c>
      <c r="B684" s="62" t="s">
        <v>1565</v>
      </c>
      <c r="C684" s="63">
        <v>8134</v>
      </c>
    </row>
    <row r="685" spans="1:3" x14ac:dyDescent="0.3">
      <c r="A685" s="61">
        <v>498</v>
      </c>
      <c r="B685" s="62" t="s">
        <v>1565</v>
      </c>
      <c r="C685" s="63">
        <v>8134</v>
      </c>
    </row>
    <row r="686" spans="1:3" x14ac:dyDescent="0.3">
      <c r="A686" s="61">
        <v>498</v>
      </c>
      <c r="B686" s="62" t="s">
        <v>1565</v>
      </c>
      <c r="C686" s="63">
        <v>8134</v>
      </c>
    </row>
    <row r="687" spans="1:3" x14ac:dyDescent="0.3">
      <c r="A687" s="61">
        <v>498</v>
      </c>
      <c r="B687" s="62" t="s">
        <v>1565</v>
      </c>
      <c r="C687" s="63">
        <v>8134</v>
      </c>
    </row>
    <row r="688" spans="1:3" x14ac:dyDescent="0.3">
      <c r="A688" s="61">
        <v>498</v>
      </c>
      <c r="B688" s="62" t="s">
        <v>1565</v>
      </c>
      <c r="C688" s="63">
        <v>8134</v>
      </c>
    </row>
    <row r="689" spans="1:3" x14ac:dyDescent="0.3">
      <c r="A689" s="61">
        <v>498</v>
      </c>
      <c r="B689" s="62" t="s">
        <v>1565</v>
      </c>
      <c r="C689" s="63">
        <v>8134</v>
      </c>
    </row>
    <row r="690" spans="1:3" x14ac:dyDescent="0.3">
      <c r="A690" s="61">
        <v>498</v>
      </c>
      <c r="B690" s="62" t="s">
        <v>1565</v>
      </c>
      <c r="C690" s="63">
        <v>8134</v>
      </c>
    </row>
    <row r="691" spans="1:3" x14ac:dyDescent="0.3">
      <c r="A691" s="61">
        <v>498</v>
      </c>
      <c r="B691" s="62" t="s">
        <v>1565</v>
      </c>
      <c r="C691" s="63">
        <v>8134</v>
      </c>
    </row>
    <row r="692" spans="1:3" x14ac:dyDescent="0.3">
      <c r="A692" s="61">
        <v>498</v>
      </c>
      <c r="B692" s="62" t="s">
        <v>1565</v>
      </c>
      <c r="C692" s="63">
        <v>8134</v>
      </c>
    </row>
    <row r="693" spans="1:3" x14ac:dyDescent="0.3">
      <c r="A693" s="61">
        <v>2720</v>
      </c>
      <c r="B693" s="62" t="s">
        <v>26</v>
      </c>
      <c r="C693" s="63">
        <v>16395</v>
      </c>
    </row>
    <row r="694" spans="1:3" x14ac:dyDescent="0.3">
      <c r="A694" s="61">
        <v>2720</v>
      </c>
      <c r="B694" s="62" t="s">
        <v>26</v>
      </c>
      <c r="C694" s="63">
        <v>16395</v>
      </c>
    </row>
    <row r="695" spans="1:3" x14ac:dyDescent="0.3">
      <c r="A695" s="61">
        <v>2720</v>
      </c>
      <c r="B695" s="62" t="s">
        <v>26</v>
      </c>
      <c r="C695" s="63">
        <v>16395</v>
      </c>
    </row>
    <row r="696" spans="1:3" x14ac:dyDescent="0.3">
      <c r="A696" s="61">
        <v>2720</v>
      </c>
      <c r="B696" s="62" t="s">
        <v>26</v>
      </c>
      <c r="C696" s="63">
        <v>16395</v>
      </c>
    </row>
    <row r="697" spans="1:3" x14ac:dyDescent="0.3">
      <c r="A697" s="61">
        <v>2720</v>
      </c>
      <c r="B697" s="62" t="s">
        <v>26</v>
      </c>
      <c r="C697" s="63">
        <v>16395</v>
      </c>
    </row>
    <row r="698" spans="1:3" x14ac:dyDescent="0.3">
      <c r="A698" s="61">
        <v>2720</v>
      </c>
      <c r="B698" s="62" t="s">
        <v>26</v>
      </c>
      <c r="C698" s="63">
        <v>16395</v>
      </c>
    </row>
    <row r="699" spans="1:3" x14ac:dyDescent="0.3">
      <c r="A699" s="61">
        <v>2720</v>
      </c>
      <c r="B699" s="62" t="s">
        <v>26</v>
      </c>
      <c r="C699" s="63">
        <v>16395</v>
      </c>
    </row>
    <row r="700" spans="1:3" x14ac:dyDescent="0.3">
      <c r="A700" s="61">
        <v>2720</v>
      </c>
      <c r="B700" s="62" t="s">
        <v>26</v>
      </c>
      <c r="C700" s="63">
        <v>16395</v>
      </c>
    </row>
    <row r="701" spans="1:3" x14ac:dyDescent="0.3">
      <c r="A701" s="61">
        <v>2720</v>
      </c>
      <c r="B701" s="62" t="s">
        <v>26</v>
      </c>
      <c r="C701" s="63">
        <v>16395</v>
      </c>
    </row>
    <row r="702" spans="1:3" x14ac:dyDescent="0.3">
      <c r="A702" s="61">
        <v>2720</v>
      </c>
      <c r="B702" s="62" t="s">
        <v>26</v>
      </c>
      <c r="C702" s="63">
        <v>16395</v>
      </c>
    </row>
    <row r="703" spans="1:3" x14ac:dyDescent="0.3">
      <c r="A703" s="61">
        <v>2720</v>
      </c>
      <c r="B703" s="62" t="s">
        <v>26</v>
      </c>
      <c r="C703" s="63">
        <v>16395</v>
      </c>
    </row>
    <row r="704" spans="1:3" x14ac:dyDescent="0.3">
      <c r="A704" s="61">
        <v>2720</v>
      </c>
      <c r="B704" s="62" t="s">
        <v>26</v>
      </c>
      <c r="C704" s="63">
        <v>16395</v>
      </c>
    </row>
    <row r="705" spans="1:3" x14ac:dyDescent="0.3">
      <c r="A705" s="61">
        <v>2720</v>
      </c>
      <c r="B705" s="62" t="s">
        <v>26</v>
      </c>
      <c r="C705" s="63">
        <v>16395</v>
      </c>
    </row>
    <row r="706" spans="1:3" x14ac:dyDescent="0.3">
      <c r="A706" s="61">
        <v>2720</v>
      </c>
      <c r="B706" s="62" t="s">
        <v>26</v>
      </c>
      <c r="C706" s="63">
        <v>16395</v>
      </c>
    </row>
    <row r="707" spans="1:3" x14ac:dyDescent="0.3">
      <c r="A707" s="61">
        <v>2720</v>
      </c>
      <c r="B707" s="62" t="s">
        <v>26</v>
      </c>
      <c r="C707" s="63">
        <v>16395</v>
      </c>
    </row>
    <row r="708" spans="1:3" x14ac:dyDescent="0.3">
      <c r="A708" s="61">
        <v>2720</v>
      </c>
      <c r="B708" s="62" t="s">
        <v>26</v>
      </c>
      <c r="C708" s="63">
        <v>16395</v>
      </c>
    </row>
    <row r="709" spans="1:3" x14ac:dyDescent="0.3">
      <c r="A709" s="61">
        <v>2100</v>
      </c>
      <c r="B709" s="62" t="s">
        <v>27</v>
      </c>
      <c r="C709" s="63">
        <v>16320</v>
      </c>
    </row>
    <row r="710" spans="1:3" x14ac:dyDescent="0.3">
      <c r="A710" s="61">
        <v>2100</v>
      </c>
      <c r="B710" s="62" t="s">
        <v>27</v>
      </c>
      <c r="C710" s="63">
        <v>16320</v>
      </c>
    </row>
    <row r="711" spans="1:3" x14ac:dyDescent="0.3">
      <c r="A711" s="61">
        <v>2100</v>
      </c>
      <c r="B711" s="62" t="s">
        <v>27</v>
      </c>
      <c r="C711" s="63">
        <v>16320</v>
      </c>
    </row>
    <row r="712" spans="1:3" x14ac:dyDescent="0.3">
      <c r="A712" s="61">
        <v>2100</v>
      </c>
      <c r="B712" s="62" t="s">
        <v>27</v>
      </c>
      <c r="C712" s="63">
        <v>16320</v>
      </c>
    </row>
    <row r="713" spans="1:3" x14ac:dyDescent="0.3">
      <c r="A713" s="61">
        <v>2100</v>
      </c>
      <c r="B713" s="62" t="s">
        <v>27</v>
      </c>
      <c r="C713" s="63">
        <v>16320</v>
      </c>
    </row>
    <row r="714" spans="1:3" x14ac:dyDescent="0.3">
      <c r="A714" s="61">
        <v>2100</v>
      </c>
      <c r="B714" s="62" t="s">
        <v>27</v>
      </c>
      <c r="C714" s="63">
        <v>16320</v>
      </c>
    </row>
    <row r="715" spans="1:3" x14ac:dyDescent="0.3">
      <c r="A715" s="61">
        <v>2100</v>
      </c>
      <c r="B715" s="62" t="s">
        <v>27</v>
      </c>
      <c r="C715" s="63">
        <v>16320</v>
      </c>
    </row>
    <row r="716" spans="1:3" x14ac:dyDescent="0.3">
      <c r="A716" s="61">
        <v>2100</v>
      </c>
      <c r="B716" s="62" t="s">
        <v>27</v>
      </c>
      <c r="C716" s="63">
        <v>16320</v>
      </c>
    </row>
    <row r="717" spans="1:3" x14ac:dyDescent="0.3">
      <c r="A717" s="61">
        <v>2100</v>
      </c>
      <c r="B717" s="62" t="s">
        <v>27</v>
      </c>
      <c r="C717" s="63">
        <v>16320</v>
      </c>
    </row>
    <row r="718" spans="1:3" x14ac:dyDescent="0.3">
      <c r="A718" s="61">
        <v>2100</v>
      </c>
      <c r="B718" s="62" t="s">
        <v>27</v>
      </c>
      <c r="C718" s="63">
        <v>16320</v>
      </c>
    </row>
    <row r="719" spans="1:3" x14ac:dyDescent="0.3">
      <c r="A719" s="61">
        <v>2100</v>
      </c>
      <c r="B719" s="62" t="s">
        <v>27</v>
      </c>
      <c r="C719" s="63">
        <v>16320</v>
      </c>
    </row>
    <row r="720" spans="1:3" x14ac:dyDescent="0.3">
      <c r="A720" s="61">
        <v>2100</v>
      </c>
      <c r="B720" s="62" t="s">
        <v>27</v>
      </c>
      <c r="C720" s="63">
        <v>16320</v>
      </c>
    </row>
    <row r="721" spans="1:3" x14ac:dyDescent="0.3">
      <c r="A721" s="61">
        <v>2100</v>
      </c>
      <c r="B721" s="62" t="s">
        <v>27</v>
      </c>
      <c r="C721" s="63">
        <v>16320</v>
      </c>
    </row>
    <row r="722" spans="1:3" x14ac:dyDescent="0.3">
      <c r="A722" s="61">
        <v>8900</v>
      </c>
      <c r="B722" s="62" t="s">
        <v>28</v>
      </c>
      <c r="C722" s="63">
        <v>19719</v>
      </c>
    </row>
    <row r="723" spans="1:3" x14ac:dyDescent="0.3">
      <c r="A723" s="61">
        <v>8900</v>
      </c>
      <c r="B723" s="62" t="s">
        <v>28</v>
      </c>
      <c r="C723" s="63">
        <v>19719</v>
      </c>
    </row>
    <row r="724" spans="1:3" x14ac:dyDescent="0.3">
      <c r="A724" s="61">
        <v>8900</v>
      </c>
      <c r="B724" s="62" t="s">
        <v>28</v>
      </c>
      <c r="C724" s="63">
        <v>19719</v>
      </c>
    </row>
    <row r="725" spans="1:3" x14ac:dyDescent="0.3">
      <c r="A725" s="61">
        <v>8900</v>
      </c>
      <c r="B725" s="62" t="s">
        <v>28</v>
      </c>
      <c r="C725" s="63">
        <v>19719</v>
      </c>
    </row>
    <row r="726" spans="1:3" x14ac:dyDescent="0.3">
      <c r="A726" s="61">
        <v>8900</v>
      </c>
      <c r="B726" s="62" t="s">
        <v>28</v>
      </c>
      <c r="C726" s="63">
        <v>19719</v>
      </c>
    </row>
    <row r="727" spans="1:3" x14ac:dyDescent="0.3">
      <c r="A727" s="61">
        <v>8900</v>
      </c>
      <c r="B727" s="62" t="s">
        <v>28</v>
      </c>
      <c r="C727" s="63">
        <v>19719</v>
      </c>
    </row>
    <row r="728" spans="1:3" x14ac:dyDescent="0.3">
      <c r="A728" s="61">
        <v>8900</v>
      </c>
      <c r="B728" s="62" t="s">
        <v>28</v>
      </c>
      <c r="C728" s="63">
        <v>19719</v>
      </c>
    </row>
    <row r="729" spans="1:3" x14ac:dyDescent="0.3">
      <c r="A729" s="61">
        <v>8900</v>
      </c>
      <c r="B729" s="62" t="s">
        <v>28</v>
      </c>
      <c r="C729" s="63">
        <v>19719</v>
      </c>
    </row>
    <row r="730" spans="1:3" x14ac:dyDescent="0.3">
      <c r="A730" s="61">
        <v>8900</v>
      </c>
      <c r="B730" s="62" t="s">
        <v>28</v>
      </c>
      <c r="C730" s="63">
        <v>19719</v>
      </c>
    </row>
    <row r="731" spans="1:3" x14ac:dyDescent="0.3">
      <c r="A731" s="61">
        <v>8900</v>
      </c>
      <c r="B731" s="62" t="s">
        <v>28</v>
      </c>
      <c r="C731" s="63">
        <v>19719</v>
      </c>
    </row>
    <row r="732" spans="1:3" x14ac:dyDescent="0.3">
      <c r="A732" s="61">
        <v>8900</v>
      </c>
      <c r="B732" s="62" t="s">
        <v>28</v>
      </c>
      <c r="C732" s="63">
        <v>19719</v>
      </c>
    </row>
    <row r="733" spans="1:3" x14ac:dyDescent="0.3">
      <c r="A733" s="61">
        <v>8900</v>
      </c>
      <c r="B733" s="62" t="s">
        <v>28</v>
      </c>
      <c r="C733" s="63">
        <v>19719</v>
      </c>
    </row>
    <row r="734" spans="1:3" x14ac:dyDescent="0.3">
      <c r="A734" s="61">
        <v>8900</v>
      </c>
      <c r="B734" s="62" t="s">
        <v>28</v>
      </c>
      <c r="C734" s="63">
        <v>19719</v>
      </c>
    </row>
    <row r="735" spans="1:3" x14ac:dyDescent="0.3">
      <c r="A735" s="61">
        <v>8900</v>
      </c>
      <c r="B735" s="62" t="s">
        <v>28</v>
      </c>
      <c r="C735" s="63">
        <v>19719</v>
      </c>
    </row>
    <row r="736" spans="1:3" x14ac:dyDescent="0.3">
      <c r="A736" s="61">
        <v>8900</v>
      </c>
      <c r="B736" s="62" t="s">
        <v>28</v>
      </c>
      <c r="C736" s="63">
        <v>19719</v>
      </c>
    </row>
    <row r="737" spans="1:3" x14ac:dyDescent="0.3">
      <c r="A737" s="61">
        <v>8900</v>
      </c>
      <c r="B737" s="62" t="s">
        <v>28</v>
      </c>
      <c r="C737" s="63">
        <v>19719</v>
      </c>
    </row>
    <row r="738" spans="1:3" x14ac:dyDescent="0.3">
      <c r="A738" s="61">
        <v>8900</v>
      </c>
      <c r="B738" s="62" t="s">
        <v>28</v>
      </c>
      <c r="C738" s="63">
        <v>19719</v>
      </c>
    </row>
    <row r="739" spans="1:3" x14ac:dyDescent="0.3">
      <c r="A739" s="61">
        <v>8900</v>
      </c>
      <c r="B739" s="62" t="s">
        <v>28</v>
      </c>
      <c r="C739" s="63">
        <v>19719</v>
      </c>
    </row>
    <row r="740" spans="1:3" x14ac:dyDescent="0.3">
      <c r="A740" s="61">
        <v>8900</v>
      </c>
      <c r="B740" s="62" t="s">
        <v>28</v>
      </c>
      <c r="C740" s="63">
        <v>19719</v>
      </c>
    </row>
    <row r="741" spans="1:3" x14ac:dyDescent="0.3">
      <c r="A741" s="61">
        <v>8900</v>
      </c>
      <c r="B741" s="62" t="s">
        <v>28</v>
      </c>
      <c r="C741" s="63">
        <v>19719</v>
      </c>
    </row>
    <row r="742" spans="1:3" x14ac:dyDescent="0.3">
      <c r="A742" s="61">
        <v>8900</v>
      </c>
      <c r="B742" s="62" t="s">
        <v>28</v>
      </c>
      <c r="C742" s="63">
        <v>19719</v>
      </c>
    </row>
    <row r="743" spans="1:3" x14ac:dyDescent="0.3">
      <c r="A743" s="61">
        <v>8900</v>
      </c>
      <c r="B743" s="62" t="s">
        <v>28</v>
      </c>
      <c r="C743" s="63">
        <v>19719</v>
      </c>
    </row>
    <row r="744" spans="1:3" x14ac:dyDescent="0.3">
      <c r="A744" s="61">
        <v>8900</v>
      </c>
      <c r="B744" s="62" t="s">
        <v>28</v>
      </c>
      <c r="C744" s="63">
        <v>19719</v>
      </c>
    </row>
    <row r="745" spans="1:3" x14ac:dyDescent="0.3">
      <c r="A745" s="61">
        <v>8900</v>
      </c>
      <c r="B745" s="62" t="s">
        <v>28</v>
      </c>
      <c r="C745" s="63">
        <v>19719</v>
      </c>
    </row>
    <row r="746" spans="1:3" x14ac:dyDescent="0.3">
      <c r="A746" s="61">
        <v>8900</v>
      </c>
      <c r="B746" s="62" t="s">
        <v>28</v>
      </c>
      <c r="C746" s="63">
        <v>19719</v>
      </c>
    </row>
    <row r="747" spans="1:3" x14ac:dyDescent="0.3">
      <c r="A747" s="61">
        <v>8900</v>
      </c>
      <c r="B747" s="62" t="s">
        <v>28</v>
      </c>
      <c r="C747" s="63">
        <v>19719</v>
      </c>
    </row>
    <row r="748" spans="1:3" x14ac:dyDescent="0.3">
      <c r="A748" s="61">
        <v>8900</v>
      </c>
      <c r="B748" s="62" t="s">
        <v>28</v>
      </c>
      <c r="C748" s="63">
        <v>19719</v>
      </c>
    </row>
    <row r="749" spans="1:3" x14ac:dyDescent="0.3">
      <c r="A749" s="61">
        <v>8900</v>
      </c>
      <c r="B749" s="62" t="s">
        <v>28</v>
      </c>
      <c r="C749" s="63">
        <v>19719</v>
      </c>
    </row>
    <row r="750" spans="1:3" x14ac:dyDescent="0.3">
      <c r="A750" s="61">
        <v>1295</v>
      </c>
      <c r="B750" s="62" t="s">
        <v>1655</v>
      </c>
      <c r="C750" s="63">
        <v>3994</v>
      </c>
    </row>
    <row r="751" spans="1:3" x14ac:dyDescent="0.3">
      <c r="A751" s="61">
        <v>1295</v>
      </c>
      <c r="B751" s="62" t="s">
        <v>1655</v>
      </c>
      <c r="C751" s="63">
        <v>3994</v>
      </c>
    </row>
    <row r="752" spans="1:3" x14ac:dyDescent="0.3">
      <c r="A752" s="61">
        <v>1295</v>
      </c>
      <c r="B752" s="62" t="s">
        <v>1655</v>
      </c>
      <c r="C752" s="63">
        <v>3994</v>
      </c>
    </row>
    <row r="753" spans="1:3" x14ac:dyDescent="0.3">
      <c r="A753" s="61">
        <v>1295</v>
      </c>
      <c r="B753" s="62" t="s">
        <v>1655</v>
      </c>
      <c r="C753" s="63">
        <v>3994</v>
      </c>
    </row>
    <row r="754" spans="1:3" x14ac:dyDescent="0.3">
      <c r="A754" s="61">
        <v>1295</v>
      </c>
      <c r="B754" s="62" t="s">
        <v>1655</v>
      </c>
      <c r="C754" s="63">
        <v>3994</v>
      </c>
    </row>
    <row r="755" spans="1:3" x14ac:dyDescent="0.3">
      <c r="A755" s="61">
        <v>1295</v>
      </c>
      <c r="B755" s="62" t="s">
        <v>1655</v>
      </c>
      <c r="C755" s="63">
        <v>3994</v>
      </c>
    </row>
    <row r="756" spans="1:3" x14ac:dyDescent="0.3">
      <c r="A756" s="61">
        <v>1295</v>
      </c>
      <c r="B756" s="62" t="s">
        <v>1655</v>
      </c>
      <c r="C756" s="63">
        <v>3994</v>
      </c>
    </row>
    <row r="757" spans="1:3" x14ac:dyDescent="0.3">
      <c r="A757" s="61">
        <v>1295</v>
      </c>
      <c r="B757" s="62" t="s">
        <v>1655</v>
      </c>
      <c r="C757" s="63">
        <v>3994</v>
      </c>
    </row>
    <row r="758" spans="1:3" x14ac:dyDescent="0.3">
      <c r="A758" s="61">
        <v>1295</v>
      </c>
      <c r="B758" s="62" t="s">
        <v>1655</v>
      </c>
      <c r="C758" s="63">
        <v>3994</v>
      </c>
    </row>
    <row r="759" spans="1:3" x14ac:dyDescent="0.3">
      <c r="A759" s="61">
        <v>1295</v>
      </c>
      <c r="B759" s="62" t="s">
        <v>1655</v>
      </c>
      <c r="C759" s="63">
        <v>3994</v>
      </c>
    </row>
    <row r="760" spans="1:3" x14ac:dyDescent="0.3">
      <c r="A760" s="61">
        <v>1295</v>
      </c>
      <c r="B760" s="62" t="s">
        <v>1655</v>
      </c>
      <c r="C760" s="63">
        <v>3994</v>
      </c>
    </row>
    <row r="761" spans="1:3" x14ac:dyDescent="0.3">
      <c r="A761" s="61">
        <v>1295</v>
      </c>
      <c r="B761" s="62" t="s">
        <v>1655</v>
      </c>
      <c r="C761" s="63">
        <v>3994</v>
      </c>
    </row>
    <row r="762" spans="1:3" x14ac:dyDescent="0.3">
      <c r="A762" s="61">
        <v>46</v>
      </c>
      <c r="B762" s="62" t="s">
        <v>1668</v>
      </c>
      <c r="C762" s="63">
        <v>2404</v>
      </c>
    </row>
    <row r="763" spans="1:3" x14ac:dyDescent="0.3">
      <c r="A763" s="61">
        <v>46</v>
      </c>
      <c r="B763" s="62" t="s">
        <v>1668</v>
      </c>
      <c r="C763" s="63">
        <v>2404</v>
      </c>
    </row>
    <row r="764" spans="1:3" x14ac:dyDescent="0.3">
      <c r="A764" s="61">
        <v>46</v>
      </c>
      <c r="B764" s="62" t="s">
        <v>1668</v>
      </c>
      <c r="C764" s="63">
        <v>2404</v>
      </c>
    </row>
    <row r="765" spans="1:3" x14ac:dyDescent="0.3">
      <c r="A765" s="61">
        <v>46</v>
      </c>
      <c r="B765" s="62" t="s">
        <v>1668</v>
      </c>
      <c r="C765" s="63">
        <v>2404</v>
      </c>
    </row>
    <row r="766" spans="1:3" x14ac:dyDescent="0.3">
      <c r="A766" s="61">
        <v>46</v>
      </c>
      <c r="B766" s="62" t="s">
        <v>1668</v>
      </c>
      <c r="C766" s="63">
        <v>2404</v>
      </c>
    </row>
    <row r="767" spans="1:3" x14ac:dyDescent="0.3">
      <c r="A767" s="61">
        <v>46</v>
      </c>
      <c r="B767" s="62" t="s">
        <v>1668</v>
      </c>
      <c r="C767" s="63">
        <v>2404</v>
      </c>
    </row>
    <row r="768" spans="1:3" x14ac:dyDescent="0.3">
      <c r="A768" s="61">
        <v>46</v>
      </c>
      <c r="B768" s="62" t="s">
        <v>1668</v>
      </c>
      <c r="C768" s="63">
        <v>2404</v>
      </c>
    </row>
    <row r="769" spans="1:3" x14ac:dyDescent="0.3">
      <c r="A769" s="61">
        <v>2660</v>
      </c>
      <c r="B769" s="62" t="s">
        <v>29</v>
      </c>
      <c r="C769" s="63">
        <v>27839</v>
      </c>
    </row>
    <row r="770" spans="1:3" x14ac:dyDescent="0.3">
      <c r="A770" s="61">
        <v>2660</v>
      </c>
      <c r="B770" s="62" t="s">
        <v>29</v>
      </c>
      <c r="C770" s="63">
        <v>27839</v>
      </c>
    </row>
    <row r="771" spans="1:3" x14ac:dyDescent="0.3">
      <c r="A771" s="61">
        <v>2660</v>
      </c>
      <c r="B771" s="62" t="s">
        <v>29</v>
      </c>
      <c r="C771" s="63">
        <v>27839</v>
      </c>
    </row>
    <row r="772" spans="1:3" x14ac:dyDescent="0.3">
      <c r="A772" s="61">
        <v>2660</v>
      </c>
      <c r="B772" s="62" t="s">
        <v>29</v>
      </c>
      <c r="C772" s="63">
        <v>27839</v>
      </c>
    </row>
    <row r="773" spans="1:3" x14ac:dyDescent="0.3">
      <c r="A773" s="61">
        <v>2660</v>
      </c>
      <c r="B773" s="62" t="s">
        <v>29</v>
      </c>
      <c r="C773" s="63">
        <v>27839</v>
      </c>
    </row>
    <row r="774" spans="1:3" x14ac:dyDescent="0.3">
      <c r="A774" s="61">
        <v>2660</v>
      </c>
      <c r="B774" s="62" t="s">
        <v>29</v>
      </c>
      <c r="C774" s="63">
        <v>27839</v>
      </c>
    </row>
    <row r="775" spans="1:3" x14ac:dyDescent="0.3">
      <c r="A775" s="61">
        <v>2660</v>
      </c>
      <c r="B775" s="62" t="s">
        <v>29</v>
      </c>
      <c r="C775" s="63">
        <v>27839</v>
      </c>
    </row>
    <row r="776" spans="1:3" x14ac:dyDescent="0.3">
      <c r="A776" s="61">
        <v>2660</v>
      </c>
      <c r="B776" s="62" t="s">
        <v>29</v>
      </c>
      <c r="C776" s="63">
        <v>27839</v>
      </c>
    </row>
    <row r="777" spans="1:3" x14ac:dyDescent="0.3">
      <c r="A777" s="61">
        <v>2660</v>
      </c>
      <c r="B777" s="62" t="s">
        <v>29</v>
      </c>
      <c r="C777" s="63">
        <v>27839</v>
      </c>
    </row>
    <row r="778" spans="1:3" x14ac:dyDescent="0.3">
      <c r="A778" s="61">
        <v>2660</v>
      </c>
      <c r="B778" s="62" t="s">
        <v>29</v>
      </c>
      <c r="C778" s="63">
        <v>27839</v>
      </c>
    </row>
    <row r="779" spans="1:3" x14ac:dyDescent="0.3">
      <c r="A779" s="61">
        <v>2660</v>
      </c>
      <c r="B779" s="62" t="s">
        <v>29</v>
      </c>
      <c r="C779" s="63">
        <v>27839</v>
      </c>
    </row>
    <row r="780" spans="1:3" x14ac:dyDescent="0.3">
      <c r="A780" s="61">
        <v>9400</v>
      </c>
      <c r="B780" s="62" t="s">
        <v>1688</v>
      </c>
      <c r="C780" s="63">
        <v>22222</v>
      </c>
    </row>
    <row r="781" spans="1:3" x14ac:dyDescent="0.3">
      <c r="A781" s="61">
        <v>9400</v>
      </c>
      <c r="B781" s="62" t="s">
        <v>1688</v>
      </c>
      <c r="C781" s="63">
        <v>22222</v>
      </c>
    </row>
    <row r="782" spans="1:3" x14ac:dyDescent="0.3">
      <c r="A782" s="61">
        <v>9400</v>
      </c>
      <c r="B782" s="62" t="s">
        <v>1688</v>
      </c>
      <c r="C782" s="63">
        <v>22222</v>
      </c>
    </row>
    <row r="783" spans="1:3" x14ac:dyDescent="0.3">
      <c r="A783" s="61">
        <v>9400</v>
      </c>
      <c r="B783" s="62" t="s">
        <v>1688</v>
      </c>
      <c r="C783" s="63">
        <v>22222</v>
      </c>
    </row>
    <row r="784" spans="1:3" x14ac:dyDescent="0.3">
      <c r="A784" s="61">
        <v>9400</v>
      </c>
      <c r="B784" s="62" t="s">
        <v>1688</v>
      </c>
      <c r="C784" s="63">
        <v>22222</v>
      </c>
    </row>
    <row r="785" spans="1:3" x14ac:dyDescent="0.3">
      <c r="A785" s="61">
        <v>9400</v>
      </c>
      <c r="B785" s="62" t="s">
        <v>1688</v>
      </c>
      <c r="C785" s="63">
        <v>22222</v>
      </c>
    </row>
    <row r="786" spans="1:3" x14ac:dyDescent="0.3">
      <c r="A786" s="61">
        <v>9400</v>
      </c>
      <c r="B786" s="62" t="s">
        <v>1688</v>
      </c>
      <c r="C786" s="63">
        <v>22222</v>
      </c>
    </row>
    <row r="787" spans="1:3" x14ac:dyDescent="0.3">
      <c r="A787" s="61">
        <v>9400</v>
      </c>
      <c r="B787" s="62" t="s">
        <v>1688</v>
      </c>
      <c r="C787" s="63">
        <v>22222</v>
      </c>
    </row>
    <row r="788" spans="1:3" x14ac:dyDescent="0.3">
      <c r="A788" s="61">
        <v>9400</v>
      </c>
      <c r="B788" s="62" t="s">
        <v>1688</v>
      </c>
      <c r="C788" s="63">
        <v>22222</v>
      </c>
    </row>
    <row r="789" spans="1:3" x14ac:dyDescent="0.3">
      <c r="A789" s="61">
        <v>9400</v>
      </c>
      <c r="B789" s="62" t="s">
        <v>1688</v>
      </c>
      <c r="C789" s="63">
        <v>22222</v>
      </c>
    </row>
    <row r="790" spans="1:3" x14ac:dyDescent="0.3">
      <c r="A790" s="61">
        <v>9400</v>
      </c>
      <c r="B790" s="62" t="s">
        <v>1688</v>
      </c>
      <c r="C790" s="63">
        <v>22222</v>
      </c>
    </row>
    <row r="791" spans="1:3" x14ac:dyDescent="0.3">
      <c r="A791" s="61">
        <v>9400</v>
      </c>
      <c r="B791" s="62" t="s">
        <v>1688</v>
      </c>
      <c r="C791" s="63">
        <v>22222</v>
      </c>
    </row>
    <row r="792" spans="1:3" x14ac:dyDescent="0.3">
      <c r="A792" s="61">
        <v>9400</v>
      </c>
      <c r="B792" s="62" t="s">
        <v>1688</v>
      </c>
      <c r="C792" s="63">
        <v>22222</v>
      </c>
    </row>
    <row r="793" spans="1:3" x14ac:dyDescent="0.3">
      <c r="A793" s="61">
        <v>9400</v>
      </c>
      <c r="B793" s="62" t="s">
        <v>1688</v>
      </c>
      <c r="C793" s="63">
        <v>22222</v>
      </c>
    </row>
    <row r="794" spans="1:3" x14ac:dyDescent="0.3">
      <c r="A794" s="61">
        <v>29</v>
      </c>
      <c r="B794" s="62" t="s">
        <v>1709</v>
      </c>
      <c r="C794" s="63">
        <v>1145</v>
      </c>
    </row>
    <row r="795" spans="1:3" x14ac:dyDescent="0.3">
      <c r="A795" s="61">
        <v>29</v>
      </c>
      <c r="B795" s="62" t="s">
        <v>1709</v>
      </c>
      <c r="C795" s="63">
        <v>1145</v>
      </c>
    </row>
    <row r="796" spans="1:3" x14ac:dyDescent="0.3">
      <c r="A796" s="61">
        <v>29</v>
      </c>
      <c r="B796" s="62" t="s">
        <v>1709</v>
      </c>
      <c r="C796" s="63">
        <v>1145</v>
      </c>
    </row>
    <row r="797" spans="1:3" x14ac:dyDescent="0.3">
      <c r="A797" s="61">
        <v>29</v>
      </c>
      <c r="B797" s="62" t="s">
        <v>1709</v>
      </c>
      <c r="C797" s="63">
        <v>1145</v>
      </c>
    </row>
    <row r="798" spans="1:3" x14ac:dyDescent="0.3">
      <c r="A798" s="61">
        <v>499</v>
      </c>
      <c r="B798" s="62" t="s">
        <v>1717</v>
      </c>
      <c r="C798" s="63">
        <v>11611</v>
      </c>
    </row>
    <row r="799" spans="1:3" x14ac:dyDescent="0.3">
      <c r="A799" s="61">
        <v>499</v>
      </c>
      <c r="B799" s="62" t="s">
        <v>1717</v>
      </c>
      <c r="C799" s="63">
        <v>11611</v>
      </c>
    </row>
    <row r="800" spans="1:3" x14ac:dyDescent="0.3">
      <c r="A800" s="61">
        <v>499</v>
      </c>
      <c r="B800" s="62" t="s">
        <v>1717</v>
      </c>
      <c r="C800" s="63">
        <v>11611</v>
      </c>
    </row>
    <row r="801" spans="1:3" x14ac:dyDescent="0.3">
      <c r="A801" s="61">
        <v>499</v>
      </c>
      <c r="B801" s="62" t="s">
        <v>1717</v>
      </c>
      <c r="C801" s="63">
        <v>11611</v>
      </c>
    </row>
    <row r="802" spans="1:3" x14ac:dyDescent="0.3">
      <c r="A802" s="61">
        <v>499</v>
      </c>
      <c r="B802" s="62" t="s">
        <v>1717</v>
      </c>
      <c r="C802" s="63">
        <v>11611</v>
      </c>
    </row>
    <row r="803" spans="1:3" x14ac:dyDescent="0.3">
      <c r="A803" s="61">
        <v>499</v>
      </c>
      <c r="B803" s="62" t="s">
        <v>1717</v>
      </c>
      <c r="C803" s="63">
        <v>11611</v>
      </c>
    </row>
    <row r="804" spans="1:3" x14ac:dyDescent="0.3">
      <c r="A804" s="61">
        <v>499</v>
      </c>
      <c r="B804" s="62" t="s">
        <v>1717</v>
      </c>
      <c r="C804" s="63">
        <v>11611</v>
      </c>
    </row>
    <row r="805" spans="1:3" x14ac:dyDescent="0.3">
      <c r="A805" s="61">
        <v>240</v>
      </c>
      <c r="B805" s="62" t="s">
        <v>31</v>
      </c>
      <c r="C805" s="63">
        <v>15377</v>
      </c>
    </row>
    <row r="806" spans="1:3" x14ac:dyDescent="0.3">
      <c r="A806" s="61">
        <v>240</v>
      </c>
      <c r="B806" s="62" t="s">
        <v>31</v>
      </c>
      <c r="C806" s="63">
        <v>15377</v>
      </c>
    </row>
    <row r="807" spans="1:3" x14ac:dyDescent="0.3">
      <c r="A807" s="61">
        <v>240</v>
      </c>
      <c r="B807" s="62" t="s">
        <v>31</v>
      </c>
      <c r="C807" s="63">
        <v>15377</v>
      </c>
    </row>
    <row r="808" spans="1:3" x14ac:dyDescent="0.3">
      <c r="A808" s="61">
        <v>240</v>
      </c>
      <c r="B808" s="62" t="s">
        <v>31</v>
      </c>
      <c r="C808" s="63">
        <v>15377</v>
      </c>
    </row>
    <row r="809" spans="1:3" x14ac:dyDescent="0.3">
      <c r="A809" s="61">
        <v>240</v>
      </c>
      <c r="B809" s="62" t="s">
        <v>31</v>
      </c>
      <c r="C809" s="63">
        <v>15377</v>
      </c>
    </row>
    <row r="810" spans="1:3" x14ac:dyDescent="0.3">
      <c r="A810" s="61">
        <v>240</v>
      </c>
      <c r="B810" s="62" t="s">
        <v>31</v>
      </c>
      <c r="C810" s="63">
        <v>15377</v>
      </c>
    </row>
    <row r="811" spans="1:3" x14ac:dyDescent="0.3">
      <c r="A811" s="61">
        <v>240</v>
      </c>
      <c r="B811" s="62" t="s">
        <v>31</v>
      </c>
      <c r="C811" s="63">
        <v>15377</v>
      </c>
    </row>
    <row r="812" spans="1:3" x14ac:dyDescent="0.3">
      <c r="A812" s="61">
        <v>240</v>
      </c>
      <c r="B812" s="62" t="s">
        <v>31</v>
      </c>
      <c r="C812" s="63">
        <v>15377</v>
      </c>
    </row>
    <row r="813" spans="1:3" x14ac:dyDescent="0.3">
      <c r="A813" s="61">
        <v>240</v>
      </c>
      <c r="B813" s="62" t="s">
        <v>31</v>
      </c>
      <c r="C813" s="63">
        <v>15377</v>
      </c>
    </row>
    <row r="814" spans="1:3" x14ac:dyDescent="0.3">
      <c r="A814" s="61">
        <v>3000</v>
      </c>
      <c r="B814" s="62" t="s">
        <v>32</v>
      </c>
      <c r="C814" s="63">
        <v>576406</v>
      </c>
    </row>
    <row r="815" spans="1:3" x14ac:dyDescent="0.3">
      <c r="A815" s="61">
        <v>3000</v>
      </c>
      <c r="B815" s="62" t="s">
        <v>32</v>
      </c>
      <c r="C815" s="63">
        <v>576406</v>
      </c>
    </row>
    <row r="816" spans="1:3" x14ac:dyDescent="0.3">
      <c r="A816" s="61">
        <v>3000</v>
      </c>
      <c r="B816" s="62" t="s">
        <v>32</v>
      </c>
      <c r="C816" s="63">
        <v>576406</v>
      </c>
    </row>
    <row r="817" spans="1:3" x14ac:dyDescent="0.3">
      <c r="A817" s="61">
        <v>3000</v>
      </c>
      <c r="B817" s="62" t="s">
        <v>32</v>
      </c>
      <c r="C817" s="63">
        <v>576406</v>
      </c>
    </row>
    <row r="818" spans="1:3" x14ac:dyDescent="0.3">
      <c r="A818" s="61">
        <v>3000</v>
      </c>
      <c r="B818" s="62" t="s">
        <v>32</v>
      </c>
      <c r="C818" s="63">
        <v>576406</v>
      </c>
    </row>
    <row r="819" spans="1:3" x14ac:dyDescent="0.3">
      <c r="A819" s="61">
        <v>3000</v>
      </c>
      <c r="B819" s="62" t="s">
        <v>32</v>
      </c>
      <c r="C819" s="63">
        <v>576406</v>
      </c>
    </row>
    <row r="820" spans="1:3" x14ac:dyDescent="0.3">
      <c r="A820" s="61">
        <v>3000</v>
      </c>
      <c r="B820" s="62" t="s">
        <v>32</v>
      </c>
      <c r="C820" s="63">
        <v>576406</v>
      </c>
    </row>
    <row r="821" spans="1:3" x14ac:dyDescent="0.3">
      <c r="A821" s="61">
        <v>3000</v>
      </c>
      <c r="B821" s="62" t="s">
        <v>32</v>
      </c>
      <c r="C821" s="63">
        <v>576406</v>
      </c>
    </row>
    <row r="822" spans="1:3" x14ac:dyDescent="0.3">
      <c r="A822" s="61">
        <v>3000</v>
      </c>
      <c r="B822" s="62" t="s">
        <v>32</v>
      </c>
      <c r="C822" s="63">
        <v>576406</v>
      </c>
    </row>
    <row r="823" spans="1:3" x14ac:dyDescent="0.3">
      <c r="A823" s="61">
        <v>3000</v>
      </c>
      <c r="B823" s="62" t="s">
        <v>32</v>
      </c>
      <c r="C823" s="63">
        <v>576406</v>
      </c>
    </row>
    <row r="824" spans="1:3" x14ac:dyDescent="0.3">
      <c r="A824" s="61">
        <v>3000</v>
      </c>
      <c r="B824" s="62" t="s">
        <v>32</v>
      </c>
      <c r="C824" s="63">
        <v>576406</v>
      </c>
    </row>
    <row r="825" spans="1:3" x14ac:dyDescent="0.3">
      <c r="A825" s="61">
        <v>3000</v>
      </c>
      <c r="B825" s="62" t="s">
        <v>32</v>
      </c>
      <c r="C825" s="63">
        <v>576406</v>
      </c>
    </row>
    <row r="826" spans="1:3" x14ac:dyDescent="0.3">
      <c r="A826" s="61">
        <v>3000</v>
      </c>
      <c r="B826" s="62" t="s">
        <v>32</v>
      </c>
      <c r="C826" s="63">
        <v>576406</v>
      </c>
    </row>
    <row r="827" spans="1:3" x14ac:dyDescent="0.3">
      <c r="A827" s="61">
        <v>3000</v>
      </c>
      <c r="B827" s="62" t="s">
        <v>32</v>
      </c>
      <c r="C827" s="63">
        <v>576406</v>
      </c>
    </row>
    <row r="828" spans="1:3" x14ac:dyDescent="0.3">
      <c r="A828" s="61">
        <v>3000</v>
      </c>
      <c r="B828" s="62" t="s">
        <v>32</v>
      </c>
      <c r="C828" s="63">
        <v>576406</v>
      </c>
    </row>
    <row r="829" spans="1:3" x14ac:dyDescent="0.3">
      <c r="A829" s="61">
        <v>3000</v>
      </c>
      <c r="B829" s="62" t="s">
        <v>32</v>
      </c>
      <c r="C829" s="63">
        <v>576406</v>
      </c>
    </row>
    <row r="830" spans="1:3" x14ac:dyDescent="0.3">
      <c r="A830" s="61">
        <v>502</v>
      </c>
      <c r="B830" s="62" t="s">
        <v>1758</v>
      </c>
      <c r="C830" s="63">
        <v>9352</v>
      </c>
    </row>
    <row r="831" spans="1:3" x14ac:dyDescent="0.3">
      <c r="A831" s="61">
        <v>502</v>
      </c>
      <c r="B831" s="62" t="s">
        <v>1758</v>
      </c>
      <c r="C831" s="63">
        <v>9352</v>
      </c>
    </row>
    <row r="832" spans="1:3" x14ac:dyDescent="0.3">
      <c r="A832" s="61">
        <v>502</v>
      </c>
      <c r="B832" s="62" t="s">
        <v>1758</v>
      </c>
      <c r="C832" s="63">
        <v>9352</v>
      </c>
    </row>
    <row r="833" spans="1:3" x14ac:dyDescent="0.3">
      <c r="A833" s="61">
        <v>502</v>
      </c>
      <c r="B833" s="62" t="s">
        <v>1758</v>
      </c>
      <c r="C833" s="63">
        <v>9352</v>
      </c>
    </row>
    <row r="834" spans="1:3" x14ac:dyDescent="0.3">
      <c r="A834" s="61">
        <v>502</v>
      </c>
      <c r="B834" s="62" t="s">
        <v>1758</v>
      </c>
      <c r="C834" s="63">
        <v>9352</v>
      </c>
    </row>
    <row r="835" spans="1:3" x14ac:dyDescent="0.3">
      <c r="A835" s="61">
        <v>502</v>
      </c>
      <c r="B835" s="62" t="s">
        <v>1758</v>
      </c>
      <c r="C835" s="63">
        <v>9352</v>
      </c>
    </row>
    <row r="836" spans="1:3" x14ac:dyDescent="0.3">
      <c r="A836" s="61">
        <v>502</v>
      </c>
      <c r="B836" s="62" t="s">
        <v>1758</v>
      </c>
      <c r="C836" s="63">
        <v>9352</v>
      </c>
    </row>
    <row r="837" spans="1:3" x14ac:dyDescent="0.3">
      <c r="A837" s="61">
        <v>502</v>
      </c>
      <c r="B837" s="62" t="s">
        <v>1758</v>
      </c>
      <c r="C837" s="63">
        <v>9352</v>
      </c>
    </row>
    <row r="838" spans="1:3" x14ac:dyDescent="0.3">
      <c r="A838" s="61">
        <v>504</v>
      </c>
      <c r="B838" s="62" t="s">
        <v>1774</v>
      </c>
      <c r="C838" s="63">
        <v>6972</v>
      </c>
    </row>
    <row r="839" spans="1:3" x14ac:dyDescent="0.3">
      <c r="A839" s="61">
        <v>504</v>
      </c>
      <c r="B839" s="62" t="s">
        <v>1774</v>
      </c>
      <c r="C839" s="63">
        <v>6972</v>
      </c>
    </row>
    <row r="840" spans="1:3" x14ac:dyDescent="0.3">
      <c r="A840" s="61">
        <v>504</v>
      </c>
      <c r="B840" s="62" t="s">
        <v>1774</v>
      </c>
      <c r="C840" s="63">
        <v>6972</v>
      </c>
    </row>
    <row r="841" spans="1:3" x14ac:dyDescent="0.3">
      <c r="A841" s="61">
        <v>504</v>
      </c>
      <c r="B841" s="62" t="s">
        <v>1774</v>
      </c>
      <c r="C841" s="63">
        <v>6972</v>
      </c>
    </row>
    <row r="842" spans="1:3" x14ac:dyDescent="0.3">
      <c r="A842" s="61">
        <v>504</v>
      </c>
      <c r="B842" s="62" t="s">
        <v>1774</v>
      </c>
      <c r="C842" s="63">
        <v>6972</v>
      </c>
    </row>
    <row r="843" spans="1:3" x14ac:dyDescent="0.3">
      <c r="A843" s="61">
        <v>504</v>
      </c>
      <c r="B843" s="62" t="s">
        <v>1774</v>
      </c>
      <c r="C843" s="63">
        <v>6972</v>
      </c>
    </row>
    <row r="844" spans="1:3" x14ac:dyDescent="0.3">
      <c r="A844" s="61">
        <v>504</v>
      </c>
      <c r="B844" s="62" t="s">
        <v>1774</v>
      </c>
      <c r="C844" s="63">
        <v>6972</v>
      </c>
    </row>
    <row r="845" spans="1:3" x14ac:dyDescent="0.3">
      <c r="A845" s="61">
        <v>504</v>
      </c>
      <c r="B845" s="62" t="s">
        <v>1774</v>
      </c>
      <c r="C845" s="63">
        <v>6972</v>
      </c>
    </row>
    <row r="846" spans="1:3" x14ac:dyDescent="0.3">
      <c r="A846" s="61">
        <v>504</v>
      </c>
      <c r="B846" s="62" t="s">
        <v>1774</v>
      </c>
      <c r="C846" s="63">
        <v>6972</v>
      </c>
    </row>
    <row r="847" spans="1:3" x14ac:dyDescent="0.3">
      <c r="A847" s="61">
        <v>504</v>
      </c>
      <c r="B847" s="62" t="s">
        <v>1774</v>
      </c>
      <c r="C847" s="63">
        <v>6972</v>
      </c>
    </row>
    <row r="848" spans="1:3" x14ac:dyDescent="0.3">
      <c r="A848" s="61">
        <v>504</v>
      </c>
      <c r="B848" s="62" t="s">
        <v>1774</v>
      </c>
      <c r="C848" s="63">
        <v>6972</v>
      </c>
    </row>
    <row r="849" spans="1:3" x14ac:dyDescent="0.3">
      <c r="A849" s="61">
        <v>505</v>
      </c>
      <c r="B849" s="62" t="s">
        <v>1788</v>
      </c>
      <c r="C849" s="63">
        <v>2237</v>
      </c>
    </row>
    <row r="850" spans="1:3" x14ac:dyDescent="0.3">
      <c r="A850" s="61">
        <v>505</v>
      </c>
      <c r="B850" s="62" t="s">
        <v>1788</v>
      </c>
      <c r="C850" s="63">
        <v>2237</v>
      </c>
    </row>
    <row r="851" spans="1:3" x14ac:dyDescent="0.3">
      <c r="A851" s="61">
        <v>505</v>
      </c>
      <c r="B851" s="62" t="s">
        <v>1788</v>
      </c>
      <c r="C851" s="63">
        <v>2237</v>
      </c>
    </row>
    <row r="852" spans="1:3" x14ac:dyDescent="0.3">
      <c r="A852" s="61">
        <v>505</v>
      </c>
      <c r="B852" s="62" t="s">
        <v>1788</v>
      </c>
      <c r="C852" s="63">
        <v>2237</v>
      </c>
    </row>
    <row r="853" spans="1:3" x14ac:dyDescent="0.3">
      <c r="A853" s="61">
        <v>505</v>
      </c>
      <c r="B853" s="62" t="s">
        <v>1788</v>
      </c>
      <c r="C853" s="63">
        <v>2237</v>
      </c>
    </row>
    <row r="854" spans="1:3" x14ac:dyDescent="0.3">
      <c r="A854" s="61">
        <v>505</v>
      </c>
      <c r="B854" s="62" t="s">
        <v>1788</v>
      </c>
      <c r="C854" s="63">
        <v>2237</v>
      </c>
    </row>
    <row r="855" spans="1:3" x14ac:dyDescent="0.3">
      <c r="A855" s="61">
        <v>505</v>
      </c>
      <c r="B855" s="62" t="s">
        <v>1788</v>
      </c>
      <c r="C855" s="63">
        <v>2237</v>
      </c>
    </row>
    <row r="856" spans="1:3" x14ac:dyDescent="0.3">
      <c r="A856" s="61">
        <v>505</v>
      </c>
      <c r="B856" s="62" t="s">
        <v>1788</v>
      </c>
      <c r="C856" s="63">
        <v>2237</v>
      </c>
    </row>
    <row r="857" spans="1:3" x14ac:dyDescent="0.3">
      <c r="A857" s="61">
        <v>505</v>
      </c>
      <c r="B857" s="62" t="s">
        <v>1788</v>
      </c>
      <c r="C857" s="63">
        <v>2237</v>
      </c>
    </row>
    <row r="858" spans="1:3" x14ac:dyDescent="0.3">
      <c r="A858" s="61">
        <v>505</v>
      </c>
      <c r="B858" s="62" t="s">
        <v>1788</v>
      </c>
      <c r="C858" s="63">
        <v>2237</v>
      </c>
    </row>
    <row r="859" spans="1:3" x14ac:dyDescent="0.3">
      <c r="A859" s="61">
        <v>505</v>
      </c>
      <c r="B859" s="62" t="s">
        <v>1788</v>
      </c>
      <c r="C859" s="63">
        <v>2237</v>
      </c>
    </row>
    <row r="860" spans="1:3" x14ac:dyDescent="0.3">
      <c r="A860" s="61">
        <v>505</v>
      </c>
      <c r="B860" s="62" t="s">
        <v>1788</v>
      </c>
      <c r="C860" s="63">
        <v>2237</v>
      </c>
    </row>
    <row r="861" spans="1:3" x14ac:dyDescent="0.3">
      <c r="A861" s="61">
        <v>505</v>
      </c>
      <c r="B861" s="62" t="s">
        <v>1788</v>
      </c>
      <c r="C861" s="63">
        <v>2237</v>
      </c>
    </row>
    <row r="862" spans="1:3" x14ac:dyDescent="0.3">
      <c r="A862" s="61">
        <v>505</v>
      </c>
      <c r="B862" s="62" t="s">
        <v>1788</v>
      </c>
      <c r="C862" s="63">
        <v>2237</v>
      </c>
    </row>
    <row r="863" spans="1:3" x14ac:dyDescent="0.3">
      <c r="A863" s="61">
        <v>1224</v>
      </c>
      <c r="B863" s="62" t="s">
        <v>1805</v>
      </c>
      <c r="C863" s="63">
        <v>7986</v>
      </c>
    </row>
    <row r="864" spans="1:3" x14ac:dyDescent="0.3">
      <c r="A864" s="61">
        <v>1224</v>
      </c>
      <c r="B864" s="62" t="s">
        <v>1805</v>
      </c>
      <c r="C864" s="63">
        <v>7986</v>
      </c>
    </row>
    <row r="865" spans="1:3" x14ac:dyDescent="0.3">
      <c r="A865" s="61">
        <v>1224</v>
      </c>
      <c r="B865" s="62" t="s">
        <v>1805</v>
      </c>
      <c r="C865" s="63">
        <v>7986</v>
      </c>
    </row>
    <row r="866" spans="1:3" x14ac:dyDescent="0.3">
      <c r="A866" s="61">
        <v>1224</v>
      </c>
      <c r="B866" s="62" t="s">
        <v>1805</v>
      </c>
      <c r="C866" s="63">
        <v>7986</v>
      </c>
    </row>
    <row r="867" spans="1:3" x14ac:dyDescent="0.3">
      <c r="A867" s="61">
        <v>1059</v>
      </c>
      <c r="B867" s="62" t="s">
        <v>1816</v>
      </c>
      <c r="C867" s="63">
        <v>6765</v>
      </c>
    </row>
    <row r="868" spans="1:3" x14ac:dyDescent="0.3">
      <c r="A868" s="61">
        <v>1059</v>
      </c>
      <c r="B868" s="62" t="s">
        <v>1816</v>
      </c>
      <c r="C868" s="63">
        <v>6765</v>
      </c>
    </row>
    <row r="869" spans="1:3" x14ac:dyDescent="0.3">
      <c r="A869" s="61">
        <v>1059</v>
      </c>
      <c r="B869" s="62" t="s">
        <v>1816</v>
      </c>
      <c r="C869" s="63">
        <v>6765</v>
      </c>
    </row>
    <row r="870" spans="1:3" x14ac:dyDescent="0.3">
      <c r="A870" s="61">
        <v>1059</v>
      </c>
      <c r="B870" s="62" t="s">
        <v>1816</v>
      </c>
      <c r="C870" s="63">
        <v>6765</v>
      </c>
    </row>
    <row r="871" spans="1:3" x14ac:dyDescent="0.3">
      <c r="A871" s="61">
        <v>1059</v>
      </c>
      <c r="B871" s="62" t="s">
        <v>1816</v>
      </c>
      <c r="C871" s="63">
        <v>6765</v>
      </c>
    </row>
    <row r="872" spans="1:3" x14ac:dyDescent="0.3">
      <c r="A872" s="61">
        <v>1059</v>
      </c>
      <c r="B872" s="62" t="s">
        <v>1816</v>
      </c>
      <c r="C872" s="63">
        <v>6765</v>
      </c>
    </row>
    <row r="873" spans="1:3" x14ac:dyDescent="0.3">
      <c r="A873" s="61">
        <v>1059</v>
      </c>
      <c r="B873" s="62" t="s">
        <v>1816</v>
      </c>
      <c r="C873" s="63">
        <v>6765</v>
      </c>
    </row>
    <row r="874" spans="1:3" x14ac:dyDescent="0.3">
      <c r="A874" s="61">
        <v>1059</v>
      </c>
      <c r="B874" s="62" t="s">
        <v>1816</v>
      </c>
      <c r="C874" s="63">
        <v>6765</v>
      </c>
    </row>
    <row r="875" spans="1:3" x14ac:dyDescent="0.3">
      <c r="A875" s="61">
        <v>1296</v>
      </c>
      <c r="B875" s="62" t="s">
        <v>1824</v>
      </c>
      <c r="C875" s="63">
        <v>4933</v>
      </c>
    </row>
    <row r="876" spans="1:3" x14ac:dyDescent="0.3">
      <c r="A876" s="61">
        <v>1296</v>
      </c>
      <c r="B876" s="62" t="s">
        <v>1824</v>
      </c>
      <c r="C876" s="63">
        <v>4933</v>
      </c>
    </row>
    <row r="877" spans="1:3" x14ac:dyDescent="0.3">
      <c r="A877" s="61">
        <v>1296</v>
      </c>
      <c r="B877" s="62" t="s">
        <v>1824</v>
      </c>
      <c r="C877" s="63">
        <v>4933</v>
      </c>
    </row>
    <row r="878" spans="1:3" x14ac:dyDescent="0.3">
      <c r="A878" s="61">
        <v>1296</v>
      </c>
      <c r="B878" s="62" t="s">
        <v>1824</v>
      </c>
      <c r="C878" s="63">
        <v>4933</v>
      </c>
    </row>
    <row r="879" spans="1:3" x14ac:dyDescent="0.3">
      <c r="A879" s="61">
        <v>1296</v>
      </c>
      <c r="B879" s="62" t="s">
        <v>1824</v>
      </c>
      <c r="C879" s="63">
        <v>4933</v>
      </c>
    </row>
    <row r="880" spans="1:3" x14ac:dyDescent="0.3">
      <c r="A880" s="61">
        <v>1296</v>
      </c>
      <c r="B880" s="62" t="s">
        <v>1824</v>
      </c>
      <c r="C880" s="63">
        <v>4933</v>
      </c>
    </row>
    <row r="881" spans="1:3" x14ac:dyDescent="0.3">
      <c r="A881" s="61">
        <v>1296</v>
      </c>
      <c r="B881" s="62" t="s">
        <v>1824</v>
      </c>
      <c r="C881" s="63">
        <v>4933</v>
      </c>
    </row>
    <row r="882" spans="1:3" x14ac:dyDescent="0.3">
      <c r="A882" s="61">
        <v>1296</v>
      </c>
      <c r="B882" s="62" t="s">
        <v>1824</v>
      </c>
      <c r="C882" s="63">
        <v>4933</v>
      </c>
    </row>
    <row r="883" spans="1:3" x14ac:dyDescent="0.3">
      <c r="A883" s="61">
        <v>1296</v>
      </c>
      <c r="B883" s="62" t="s">
        <v>1824</v>
      </c>
      <c r="C883" s="63">
        <v>4933</v>
      </c>
    </row>
    <row r="884" spans="1:3" x14ac:dyDescent="0.3">
      <c r="A884" s="61">
        <v>978</v>
      </c>
      <c r="B884" s="62" t="s">
        <v>1832</v>
      </c>
      <c r="C884" s="63">
        <v>3086</v>
      </c>
    </row>
    <row r="885" spans="1:3" x14ac:dyDescent="0.3">
      <c r="A885" s="61">
        <v>978</v>
      </c>
      <c r="B885" s="62" t="s">
        <v>1832</v>
      </c>
      <c r="C885" s="63">
        <v>3086</v>
      </c>
    </row>
    <row r="886" spans="1:3" x14ac:dyDescent="0.3">
      <c r="A886" s="61">
        <v>978</v>
      </c>
      <c r="B886" s="62" t="s">
        <v>1832</v>
      </c>
      <c r="C886" s="63">
        <v>3086</v>
      </c>
    </row>
    <row r="887" spans="1:3" x14ac:dyDescent="0.3">
      <c r="A887" s="61">
        <v>978</v>
      </c>
      <c r="B887" s="62" t="s">
        <v>1832</v>
      </c>
      <c r="C887" s="63">
        <v>3086</v>
      </c>
    </row>
    <row r="888" spans="1:3" x14ac:dyDescent="0.3">
      <c r="A888" s="61">
        <v>978</v>
      </c>
      <c r="B888" s="62" t="s">
        <v>1832</v>
      </c>
      <c r="C888" s="63">
        <v>3086</v>
      </c>
    </row>
    <row r="889" spans="1:3" x14ac:dyDescent="0.3">
      <c r="A889" s="61">
        <v>978</v>
      </c>
      <c r="B889" s="62" t="s">
        <v>1832</v>
      </c>
      <c r="C889" s="63">
        <v>3086</v>
      </c>
    </row>
    <row r="890" spans="1:3" x14ac:dyDescent="0.3">
      <c r="A890" s="61">
        <v>978</v>
      </c>
      <c r="B890" s="62" t="s">
        <v>1832</v>
      </c>
      <c r="C890" s="63">
        <v>3086</v>
      </c>
    </row>
    <row r="891" spans="1:3" x14ac:dyDescent="0.3">
      <c r="A891" s="61">
        <v>978</v>
      </c>
      <c r="B891" s="62" t="s">
        <v>1832</v>
      </c>
      <c r="C891" s="63">
        <v>3086</v>
      </c>
    </row>
    <row r="892" spans="1:3" x14ac:dyDescent="0.3">
      <c r="A892" s="61">
        <v>978</v>
      </c>
      <c r="B892" s="62" t="s">
        <v>1832</v>
      </c>
      <c r="C892" s="63">
        <v>3086</v>
      </c>
    </row>
    <row r="893" spans="1:3" x14ac:dyDescent="0.3">
      <c r="A893" s="61">
        <v>978</v>
      </c>
      <c r="B893" s="62" t="s">
        <v>1832</v>
      </c>
      <c r="C893" s="63">
        <v>3086</v>
      </c>
    </row>
    <row r="894" spans="1:3" x14ac:dyDescent="0.3">
      <c r="A894" s="61">
        <v>633</v>
      </c>
      <c r="B894" s="62" t="s">
        <v>1844</v>
      </c>
      <c r="C894" s="63">
        <v>1923</v>
      </c>
    </row>
    <row r="895" spans="1:3" x14ac:dyDescent="0.3">
      <c r="A895" s="61">
        <v>633</v>
      </c>
      <c r="B895" s="62" t="s">
        <v>1844</v>
      </c>
      <c r="C895" s="63">
        <v>1923</v>
      </c>
    </row>
    <row r="896" spans="1:3" x14ac:dyDescent="0.3">
      <c r="A896" s="61">
        <v>633</v>
      </c>
      <c r="B896" s="62" t="s">
        <v>1844</v>
      </c>
      <c r="C896" s="63">
        <v>1923</v>
      </c>
    </row>
    <row r="897" spans="1:3" x14ac:dyDescent="0.3">
      <c r="A897" s="61">
        <v>633</v>
      </c>
      <c r="B897" s="62" t="s">
        <v>1844</v>
      </c>
      <c r="C897" s="63">
        <v>1923</v>
      </c>
    </row>
    <row r="898" spans="1:3" x14ac:dyDescent="0.3">
      <c r="A898" s="61">
        <v>633</v>
      </c>
      <c r="B898" s="62" t="s">
        <v>1844</v>
      </c>
      <c r="C898" s="63">
        <v>1923</v>
      </c>
    </row>
    <row r="899" spans="1:3" x14ac:dyDescent="0.3">
      <c r="A899" s="61">
        <v>633</v>
      </c>
      <c r="B899" s="62" t="s">
        <v>1844</v>
      </c>
      <c r="C899" s="63">
        <v>1923</v>
      </c>
    </row>
    <row r="900" spans="1:3" x14ac:dyDescent="0.3">
      <c r="A900" s="61">
        <v>633</v>
      </c>
      <c r="B900" s="62" t="s">
        <v>1844</v>
      </c>
      <c r="C900" s="63">
        <v>1923</v>
      </c>
    </row>
    <row r="901" spans="1:3" x14ac:dyDescent="0.3">
      <c r="A901" s="61">
        <v>633</v>
      </c>
      <c r="B901" s="62" t="s">
        <v>1844</v>
      </c>
      <c r="C901" s="63">
        <v>1923</v>
      </c>
    </row>
    <row r="902" spans="1:3" x14ac:dyDescent="0.3">
      <c r="A902" s="61">
        <v>633</v>
      </c>
      <c r="B902" s="62" t="s">
        <v>1844</v>
      </c>
      <c r="C902" s="63">
        <v>1923</v>
      </c>
    </row>
    <row r="903" spans="1:3" x14ac:dyDescent="0.3">
      <c r="A903" s="61">
        <v>633</v>
      </c>
      <c r="B903" s="62" t="s">
        <v>1844</v>
      </c>
      <c r="C903" s="63">
        <v>1923</v>
      </c>
    </row>
    <row r="904" spans="1:3" x14ac:dyDescent="0.3">
      <c r="A904" s="61">
        <v>633</v>
      </c>
      <c r="B904" s="62" t="s">
        <v>1844</v>
      </c>
      <c r="C904" s="63">
        <v>1923</v>
      </c>
    </row>
    <row r="905" spans="1:3" x14ac:dyDescent="0.3">
      <c r="A905" s="61">
        <v>633</v>
      </c>
      <c r="B905" s="62" t="s">
        <v>1844</v>
      </c>
      <c r="C905" s="63">
        <v>1923</v>
      </c>
    </row>
    <row r="906" spans="1:3" x14ac:dyDescent="0.3">
      <c r="A906" s="61">
        <v>1263</v>
      </c>
      <c r="B906" s="62" t="s">
        <v>1858</v>
      </c>
      <c r="C906" s="63">
        <v>4537</v>
      </c>
    </row>
    <row r="907" spans="1:3" x14ac:dyDescent="0.3">
      <c r="A907" s="61">
        <v>1263</v>
      </c>
      <c r="B907" s="62" t="s">
        <v>1858</v>
      </c>
      <c r="C907" s="63">
        <v>4537</v>
      </c>
    </row>
    <row r="908" spans="1:3" x14ac:dyDescent="0.3">
      <c r="A908" s="61">
        <v>1263</v>
      </c>
      <c r="B908" s="62" t="s">
        <v>1858</v>
      </c>
      <c r="C908" s="63">
        <v>4537</v>
      </c>
    </row>
    <row r="909" spans="1:3" x14ac:dyDescent="0.3">
      <c r="A909" s="61">
        <v>1263</v>
      </c>
      <c r="B909" s="62" t="s">
        <v>1858</v>
      </c>
      <c r="C909" s="63">
        <v>4537</v>
      </c>
    </row>
    <row r="910" spans="1:3" x14ac:dyDescent="0.3">
      <c r="A910" s="61">
        <v>1263</v>
      </c>
      <c r="B910" s="62" t="s">
        <v>1858</v>
      </c>
      <c r="C910" s="63">
        <v>4537</v>
      </c>
    </row>
    <row r="911" spans="1:3" x14ac:dyDescent="0.3">
      <c r="A911" s="61">
        <v>507</v>
      </c>
      <c r="B911" s="62" t="s">
        <v>1865</v>
      </c>
      <c r="C911" s="63">
        <v>7187</v>
      </c>
    </row>
    <row r="912" spans="1:3" x14ac:dyDescent="0.3">
      <c r="A912" s="61">
        <v>507</v>
      </c>
      <c r="B912" s="62" t="s">
        <v>1865</v>
      </c>
      <c r="C912" s="63">
        <v>7187</v>
      </c>
    </row>
    <row r="913" spans="1:3" x14ac:dyDescent="0.3">
      <c r="A913" s="61">
        <v>507</v>
      </c>
      <c r="B913" s="62" t="s">
        <v>1865</v>
      </c>
      <c r="C913" s="63">
        <v>7187</v>
      </c>
    </row>
    <row r="914" spans="1:3" x14ac:dyDescent="0.3">
      <c r="A914" s="61">
        <v>507</v>
      </c>
      <c r="B914" s="62" t="s">
        <v>1865</v>
      </c>
      <c r="C914" s="63">
        <v>7187</v>
      </c>
    </row>
    <row r="915" spans="1:3" x14ac:dyDescent="0.3">
      <c r="A915" s="61">
        <v>507</v>
      </c>
      <c r="B915" s="62" t="s">
        <v>1865</v>
      </c>
      <c r="C915" s="63">
        <v>7187</v>
      </c>
    </row>
    <row r="916" spans="1:3" x14ac:dyDescent="0.3">
      <c r="A916" s="61">
        <v>507</v>
      </c>
      <c r="B916" s="62" t="s">
        <v>1865</v>
      </c>
      <c r="C916" s="63">
        <v>7187</v>
      </c>
    </row>
    <row r="917" spans="1:3" x14ac:dyDescent="0.3">
      <c r="A917" s="61">
        <v>507</v>
      </c>
      <c r="B917" s="62" t="s">
        <v>1865</v>
      </c>
      <c r="C917" s="63">
        <v>7187</v>
      </c>
    </row>
    <row r="918" spans="1:3" x14ac:dyDescent="0.3">
      <c r="A918" s="61">
        <v>507</v>
      </c>
      <c r="B918" s="62" t="s">
        <v>1865</v>
      </c>
      <c r="C918" s="63">
        <v>7187</v>
      </c>
    </row>
    <row r="919" spans="1:3" x14ac:dyDescent="0.3">
      <c r="A919" s="61">
        <v>507</v>
      </c>
      <c r="B919" s="62" t="s">
        <v>1865</v>
      </c>
      <c r="C919" s="63">
        <v>7187</v>
      </c>
    </row>
    <row r="920" spans="1:3" x14ac:dyDescent="0.3">
      <c r="A920" s="61">
        <v>507</v>
      </c>
      <c r="B920" s="62" t="s">
        <v>1865</v>
      </c>
      <c r="C920" s="63">
        <v>7187</v>
      </c>
    </row>
    <row r="921" spans="1:3" x14ac:dyDescent="0.3">
      <c r="A921" s="61">
        <v>507</v>
      </c>
      <c r="B921" s="62" t="s">
        <v>1865</v>
      </c>
      <c r="C921" s="63">
        <v>7187</v>
      </c>
    </row>
    <row r="922" spans="1:3" x14ac:dyDescent="0.3">
      <c r="A922" s="61">
        <v>507</v>
      </c>
      <c r="B922" s="62" t="s">
        <v>1865</v>
      </c>
      <c r="C922" s="63">
        <v>7187</v>
      </c>
    </row>
    <row r="923" spans="1:3" x14ac:dyDescent="0.3">
      <c r="A923" s="61">
        <v>168</v>
      </c>
      <c r="B923" s="62" t="s">
        <v>1881</v>
      </c>
      <c r="C923" s="63">
        <v>13477</v>
      </c>
    </row>
    <row r="924" spans="1:3" x14ac:dyDescent="0.3">
      <c r="A924" s="61">
        <v>168</v>
      </c>
      <c r="B924" s="62" t="s">
        <v>1881</v>
      </c>
      <c r="C924" s="63">
        <v>13477</v>
      </c>
    </row>
    <row r="925" spans="1:3" x14ac:dyDescent="0.3">
      <c r="A925" s="61">
        <v>168</v>
      </c>
      <c r="B925" s="62" t="s">
        <v>1881</v>
      </c>
      <c r="C925" s="63">
        <v>13477</v>
      </c>
    </row>
    <row r="926" spans="1:3" x14ac:dyDescent="0.3">
      <c r="A926" s="61">
        <v>168</v>
      </c>
      <c r="B926" s="62" t="s">
        <v>1881</v>
      </c>
      <c r="C926" s="63">
        <v>13477</v>
      </c>
    </row>
    <row r="927" spans="1:3" x14ac:dyDescent="0.3">
      <c r="A927" s="61">
        <v>168</v>
      </c>
      <c r="B927" s="62" t="s">
        <v>1881</v>
      </c>
      <c r="C927" s="63">
        <v>13477</v>
      </c>
    </row>
    <row r="928" spans="1:3" x14ac:dyDescent="0.3">
      <c r="A928" s="61">
        <v>168</v>
      </c>
      <c r="B928" s="62" t="s">
        <v>1881</v>
      </c>
      <c r="C928" s="63">
        <v>13477</v>
      </c>
    </row>
    <row r="929" spans="1:3" x14ac:dyDescent="0.3">
      <c r="A929" s="61">
        <v>168</v>
      </c>
      <c r="B929" s="62" t="s">
        <v>1881</v>
      </c>
      <c r="C929" s="63">
        <v>13477</v>
      </c>
    </row>
    <row r="930" spans="1:3" x14ac:dyDescent="0.3">
      <c r="A930" s="61">
        <v>168</v>
      </c>
      <c r="B930" s="62" t="s">
        <v>1881</v>
      </c>
      <c r="C930" s="63">
        <v>13477</v>
      </c>
    </row>
    <row r="931" spans="1:3" x14ac:dyDescent="0.3">
      <c r="A931" s="61">
        <v>508</v>
      </c>
      <c r="B931" s="62" t="s">
        <v>1898</v>
      </c>
      <c r="C931" s="63">
        <v>2363</v>
      </c>
    </row>
    <row r="932" spans="1:3" x14ac:dyDescent="0.3">
      <c r="A932" s="61">
        <v>508</v>
      </c>
      <c r="B932" s="62" t="s">
        <v>1898</v>
      </c>
      <c r="C932" s="63">
        <v>2363</v>
      </c>
    </row>
    <row r="933" spans="1:3" x14ac:dyDescent="0.3">
      <c r="A933" s="61">
        <v>508</v>
      </c>
      <c r="B933" s="62" t="s">
        <v>1898</v>
      </c>
      <c r="C933" s="63">
        <v>2363</v>
      </c>
    </row>
    <row r="934" spans="1:3" x14ac:dyDescent="0.3">
      <c r="A934" s="61">
        <v>508</v>
      </c>
      <c r="B934" s="62" t="s">
        <v>1898</v>
      </c>
      <c r="C934" s="63">
        <v>2363</v>
      </c>
    </row>
    <row r="935" spans="1:3" x14ac:dyDescent="0.3">
      <c r="A935" s="61">
        <v>508</v>
      </c>
      <c r="B935" s="62" t="s">
        <v>1898</v>
      </c>
      <c r="C935" s="63">
        <v>2363</v>
      </c>
    </row>
    <row r="936" spans="1:3" x14ac:dyDescent="0.3">
      <c r="A936" s="61">
        <v>508</v>
      </c>
      <c r="B936" s="62" t="s">
        <v>1898</v>
      </c>
      <c r="C936" s="63">
        <v>2363</v>
      </c>
    </row>
    <row r="937" spans="1:3" x14ac:dyDescent="0.3">
      <c r="A937" s="61">
        <v>508</v>
      </c>
      <c r="B937" s="62" t="s">
        <v>1898</v>
      </c>
      <c r="C937" s="63">
        <v>2363</v>
      </c>
    </row>
    <row r="938" spans="1:3" x14ac:dyDescent="0.3">
      <c r="A938" s="61">
        <v>509</v>
      </c>
      <c r="B938" s="62" t="s">
        <v>1912</v>
      </c>
      <c r="C938" s="63">
        <v>12537</v>
      </c>
    </row>
    <row r="939" spans="1:3" x14ac:dyDescent="0.3">
      <c r="A939" s="61">
        <v>509</v>
      </c>
      <c r="B939" s="62" t="s">
        <v>1912</v>
      </c>
      <c r="C939" s="63">
        <v>12537</v>
      </c>
    </row>
    <row r="940" spans="1:3" x14ac:dyDescent="0.3">
      <c r="A940" s="61">
        <v>509</v>
      </c>
      <c r="B940" s="62" t="s">
        <v>1912</v>
      </c>
      <c r="C940" s="63">
        <v>12537</v>
      </c>
    </row>
    <row r="941" spans="1:3" x14ac:dyDescent="0.3">
      <c r="A941" s="61">
        <v>509</v>
      </c>
      <c r="B941" s="62" t="s">
        <v>1912</v>
      </c>
      <c r="C941" s="63">
        <v>12537</v>
      </c>
    </row>
    <row r="942" spans="1:3" x14ac:dyDescent="0.3">
      <c r="A942" s="61">
        <v>509</v>
      </c>
      <c r="B942" s="62" t="s">
        <v>1912</v>
      </c>
      <c r="C942" s="63">
        <v>12537</v>
      </c>
    </row>
    <row r="943" spans="1:3" x14ac:dyDescent="0.3">
      <c r="A943" s="61">
        <v>509</v>
      </c>
      <c r="B943" s="62" t="s">
        <v>1912</v>
      </c>
      <c r="C943" s="63">
        <v>12537</v>
      </c>
    </row>
    <row r="944" spans="1:3" x14ac:dyDescent="0.3">
      <c r="A944" s="61">
        <v>509</v>
      </c>
      <c r="B944" s="62" t="s">
        <v>1912</v>
      </c>
      <c r="C944" s="63">
        <v>12537</v>
      </c>
    </row>
    <row r="945" spans="1:3" x14ac:dyDescent="0.3">
      <c r="A945" s="61">
        <v>509</v>
      </c>
      <c r="B945" s="62" t="s">
        <v>1912</v>
      </c>
      <c r="C945" s="63">
        <v>12537</v>
      </c>
    </row>
    <row r="946" spans="1:3" x14ac:dyDescent="0.3">
      <c r="A946" s="61">
        <v>509</v>
      </c>
      <c r="B946" s="62" t="s">
        <v>1912</v>
      </c>
      <c r="C946" s="63">
        <v>12537</v>
      </c>
    </row>
    <row r="947" spans="1:3" x14ac:dyDescent="0.3">
      <c r="A947" s="61">
        <v>510</v>
      </c>
      <c r="B947" s="62" t="s">
        <v>1931</v>
      </c>
      <c r="C947" s="63">
        <v>10440</v>
      </c>
    </row>
    <row r="948" spans="1:3" x14ac:dyDescent="0.3">
      <c r="A948" s="61">
        <v>510</v>
      </c>
      <c r="B948" s="62" t="s">
        <v>1931</v>
      </c>
      <c r="C948" s="63">
        <v>10440</v>
      </c>
    </row>
    <row r="949" spans="1:3" x14ac:dyDescent="0.3">
      <c r="A949" s="61">
        <v>510</v>
      </c>
      <c r="B949" s="62" t="s">
        <v>1931</v>
      </c>
      <c r="C949" s="63">
        <v>10440</v>
      </c>
    </row>
    <row r="950" spans="1:3" x14ac:dyDescent="0.3">
      <c r="A950" s="61">
        <v>510</v>
      </c>
      <c r="B950" s="62" t="s">
        <v>1931</v>
      </c>
      <c r="C950" s="63">
        <v>10440</v>
      </c>
    </row>
    <row r="951" spans="1:3" x14ac:dyDescent="0.3">
      <c r="A951" s="61">
        <v>510</v>
      </c>
      <c r="B951" s="62" t="s">
        <v>1931</v>
      </c>
      <c r="C951" s="63">
        <v>10440</v>
      </c>
    </row>
    <row r="952" spans="1:3" x14ac:dyDescent="0.3">
      <c r="A952" s="61">
        <v>510</v>
      </c>
      <c r="B952" s="62" t="s">
        <v>1931</v>
      </c>
      <c r="C952" s="63">
        <v>10440</v>
      </c>
    </row>
    <row r="953" spans="1:3" x14ac:dyDescent="0.3">
      <c r="A953" s="61">
        <v>510</v>
      </c>
      <c r="B953" s="62" t="s">
        <v>1931</v>
      </c>
      <c r="C953" s="63">
        <v>10440</v>
      </c>
    </row>
    <row r="954" spans="1:3" x14ac:dyDescent="0.3">
      <c r="A954" s="61">
        <v>510</v>
      </c>
      <c r="B954" s="62" t="s">
        <v>1931</v>
      </c>
      <c r="C954" s="63">
        <v>10440</v>
      </c>
    </row>
    <row r="955" spans="1:3" x14ac:dyDescent="0.3">
      <c r="A955" s="61">
        <v>510</v>
      </c>
      <c r="B955" s="62" t="s">
        <v>1931</v>
      </c>
      <c r="C955" s="63">
        <v>10440</v>
      </c>
    </row>
    <row r="956" spans="1:3" x14ac:dyDescent="0.3">
      <c r="A956" s="61">
        <v>510</v>
      </c>
      <c r="B956" s="62" t="s">
        <v>1931</v>
      </c>
      <c r="C956" s="63">
        <v>10440</v>
      </c>
    </row>
    <row r="957" spans="1:3" x14ac:dyDescent="0.3">
      <c r="A957" s="61">
        <v>510</v>
      </c>
      <c r="B957" s="62" t="s">
        <v>1931</v>
      </c>
      <c r="C957" s="63">
        <v>10440</v>
      </c>
    </row>
    <row r="958" spans="1:3" x14ac:dyDescent="0.3">
      <c r="A958" s="61">
        <v>510</v>
      </c>
      <c r="B958" s="62" t="s">
        <v>1931</v>
      </c>
      <c r="C958" s="63">
        <v>10440</v>
      </c>
    </row>
    <row r="959" spans="1:3" x14ac:dyDescent="0.3">
      <c r="A959" s="61">
        <v>510</v>
      </c>
      <c r="B959" s="62" t="s">
        <v>1931</v>
      </c>
      <c r="C959" s="63">
        <v>10440</v>
      </c>
    </row>
    <row r="960" spans="1:3" x14ac:dyDescent="0.3">
      <c r="A960" s="61">
        <v>510</v>
      </c>
      <c r="B960" s="62" t="s">
        <v>1931</v>
      </c>
      <c r="C960" s="63">
        <v>10440</v>
      </c>
    </row>
    <row r="961" spans="1:3" x14ac:dyDescent="0.3">
      <c r="A961" s="61">
        <v>6900</v>
      </c>
      <c r="B961" s="62" t="s">
        <v>33</v>
      </c>
      <c r="C961" s="63">
        <v>76184</v>
      </c>
    </row>
    <row r="962" spans="1:3" x14ac:dyDescent="0.3">
      <c r="A962" s="61">
        <v>6900</v>
      </c>
      <c r="B962" s="62" t="s">
        <v>33</v>
      </c>
      <c r="C962" s="63">
        <v>76184</v>
      </c>
    </row>
    <row r="963" spans="1:3" x14ac:dyDescent="0.3">
      <c r="A963" s="61">
        <v>6900</v>
      </c>
      <c r="B963" s="62" t="s">
        <v>33</v>
      </c>
      <c r="C963" s="63">
        <v>76184</v>
      </c>
    </row>
    <row r="964" spans="1:3" x14ac:dyDescent="0.3">
      <c r="A964" s="61">
        <v>6900</v>
      </c>
      <c r="B964" s="62" t="s">
        <v>33</v>
      </c>
      <c r="C964" s="63">
        <v>76184</v>
      </c>
    </row>
    <row r="965" spans="1:3" x14ac:dyDescent="0.3">
      <c r="A965" s="61">
        <v>6900</v>
      </c>
      <c r="B965" s="62" t="s">
        <v>33</v>
      </c>
      <c r="C965" s="63">
        <v>76184</v>
      </c>
    </row>
    <row r="966" spans="1:3" x14ac:dyDescent="0.3">
      <c r="A966" s="61">
        <v>6900</v>
      </c>
      <c r="B966" s="62" t="s">
        <v>33</v>
      </c>
      <c r="C966" s="63">
        <v>76184</v>
      </c>
    </row>
    <row r="967" spans="1:3" x14ac:dyDescent="0.3">
      <c r="A967" s="61">
        <v>6900</v>
      </c>
      <c r="B967" s="62" t="s">
        <v>33</v>
      </c>
      <c r="C967" s="63">
        <v>76184</v>
      </c>
    </row>
    <row r="968" spans="1:3" x14ac:dyDescent="0.3">
      <c r="A968" s="61">
        <v>6900</v>
      </c>
      <c r="B968" s="62" t="s">
        <v>33</v>
      </c>
      <c r="C968" s="63">
        <v>76184</v>
      </c>
    </row>
    <row r="969" spans="1:3" x14ac:dyDescent="0.3">
      <c r="A969" s="61">
        <v>6900</v>
      </c>
      <c r="B969" s="62" t="s">
        <v>33</v>
      </c>
      <c r="C969" s="63">
        <v>76184</v>
      </c>
    </row>
    <row r="970" spans="1:3" x14ac:dyDescent="0.3">
      <c r="A970" s="61">
        <v>6900</v>
      </c>
      <c r="B970" s="62" t="s">
        <v>33</v>
      </c>
      <c r="C970" s="63">
        <v>76184</v>
      </c>
    </row>
    <row r="971" spans="1:3" x14ac:dyDescent="0.3">
      <c r="A971" s="61">
        <v>6900</v>
      </c>
      <c r="B971" s="62" t="s">
        <v>33</v>
      </c>
      <c r="C971" s="63">
        <v>76184</v>
      </c>
    </row>
    <row r="972" spans="1:3" x14ac:dyDescent="0.3">
      <c r="A972" s="61">
        <v>634</v>
      </c>
      <c r="B972" s="62" t="s">
        <v>34</v>
      </c>
      <c r="C972" s="63">
        <v>12885</v>
      </c>
    </row>
    <row r="973" spans="1:3" x14ac:dyDescent="0.3">
      <c r="A973" s="61">
        <v>634</v>
      </c>
      <c r="B973" s="62" t="s">
        <v>34</v>
      </c>
      <c r="C973" s="63">
        <v>12885</v>
      </c>
    </row>
    <row r="974" spans="1:3" x14ac:dyDescent="0.3">
      <c r="A974" s="61">
        <v>634</v>
      </c>
      <c r="B974" s="62" t="s">
        <v>34</v>
      </c>
      <c r="C974" s="63">
        <v>12885</v>
      </c>
    </row>
    <row r="975" spans="1:3" x14ac:dyDescent="0.3">
      <c r="A975" s="61">
        <v>634</v>
      </c>
      <c r="B975" s="62" t="s">
        <v>34</v>
      </c>
      <c r="C975" s="63">
        <v>12885</v>
      </c>
    </row>
    <row r="976" spans="1:3" x14ac:dyDescent="0.3">
      <c r="A976" s="61">
        <v>634</v>
      </c>
      <c r="B976" s="62" t="s">
        <v>34</v>
      </c>
      <c r="C976" s="63">
        <v>12885</v>
      </c>
    </row>
    <row r="977" spans="1:3" x14ac:dyDescent="0.3">
      <c r="A977" s="61">
        <v>634</v>
      </c>
      <c r="B977" s="62" t="s">
        <v>34</v>
      </c>
      <c r="C977" s="63">
        <v>12885</v>
      </c>
    </row>
    <row r="978" spans="1:3" x14ac:dyDescent="0.3">
      <c r="A978" s="61">
        <v>634</v>
      </c>
      <c r="B978" s="62" t="s">
        <v>34</v>
      </c>
      <c r="C978" s="63">
        <v>12885</v>
      </c>
    </row>
    <row r="979" spans="1:3" x14ac:dyDescent="0.3">
      <c r="A979" s="61">
        <v>634</v>
      </c>
      <c r="B979" s="62" t="s">
        <v>34</v>
      </c>
      <c r="C979" s="63">
        <v>12885</v>
      </c>
    </row>
    <row r="980" spans="1:3" x14ac:dyDescent="0.3">
      <c r="A980" s="61">
        <v>634</v>
      </c>
      <c r="B980" s="62" t="s">
        <v>34</v>
      </c>
      <c r="C980" s="63">
        <v>12885</v>
      </c>
    </row>
    <row r="981" spans="1:3" x14ac:dyDescent="0.3">
      <c r="A981" s="61">
        <v>634</v>
      </c>
      <c r="B981" s="62" t="s">
        <v>34</v>
      </c>
      <c r="C981" s="63">
        <v>12885</v>
      </c>
    </row>
    <row r="982" spans="1:3" x14ac:dyDescent="0.3">
      <c r="A982" s="61">
        <v>634</v>
      </c>
      <c r="B982" s="62" t="s">
        <v>34</v>
      </c>
      <c r="C982" s="63">
        <v>12885</v>
      </c>
    </row>
    <row r="983" spans="1:3" x14ac:dyDescent="0.3">
      <c r="A983" s="61">
        <v>634</v>
      </c>
      <c r="B983" s="62" t="s">
        <v>34</v>
      </c>
      <c r="C983" s="63">
        <v>12885</v>
      </c>
    </row>
    <row r="984" spans="1:3" x14ac:dyDescent="0.3">
      <c r="A984" s="61">
        <v>634</v>
      </c>
      <c r="B984" s="62" t="s">
        <v>34</v>
      </c>
      <c r="C984" s="63">
        <v>12885</v>
      </c>
    </row>
    <row r="985" spans="1:3" x14ac:dyDescent="0.3">
      <c r="A985" s="61">
        <v>634</v>
      </c>
      <c r="B985" s="62" t="s">
        <v>34</v>
      </c>
      <c r="C985" s="63">
        <v>12885</v>
      </c>
    </row>
    <row r="986" spans="1:3" x14ac:dyDescent="0.3">
      <c r="A986" s="61">
        <v>634</v>
      </c>
      <c r="B986" s="62" t="s">
        <v>34</v>
      </c>
      <c r="C986" s="63">
        <v>12885</v>
      </c>
    </row>
    <row r="987" spans="1:3" x14ac:dyDescent="0.3">
      <c r="A987" s="61">
        <v>634</v>
      </c>
      <c r="B987" s="62" t="s">
        <v>34</v>
      </c>
      <c r="C987" s="63">
        <v>12885</v>
      </c>
    </row>
    <row r="988" spans="1:3" x14ac:dyDescent="0.3">
      <c r="A988" s="61">
        <v>634</v>
      </c>
      <c r="B988" s="62" t="s">
        <v>34</v>
      </c>
      <c r="C988" s="63">
        <v>12885</v>
      </c>
    </row>
    <row r="989" spans="1:3" x14ac:dyDescent="0.3">
      <c r="A989" s="61">
        <v>634</v>
      </c>
      <c r="B989" s="62" t="s">
        <v>34</v>
      </c>
      <c r="C989" s="63">
        <v>12885</v>
      </c>
    </row>
    <row r="990" spans="1:3" x14ac:dyDescent="0.3">
      <c r="A990" s="61">
        <v>634</v>
      </c>
      <c r="B990" s="62" t="s">
        <v>34</v>
      </c>
      <c r="C990" s="63">
        <v>12885</v>
      </c>
    </row>
    <row r="991" spans="1:3" x14ac:dyDescent="0.3">
      <c r="A991" s="61">
        <v>634</v>
      </c>
      <c r="B991" s="62" t="s">
        <v>34</v>
      </c>
      <c r="C991" s="63">
        <v>12885</v>
      </c>
    </row>
    <row r="992" spans="1:3" x14ac:dyDescent="0.3">
      <c r="A992" s="61">
        <v>654</v>
      </c>
      <c r="B992" s="62" t="s">
        <v>1986</v>
      </c>
      <c r="C992" s="63">
        <v>11243</v>
      </c>
    </row>
    <row r="993" spans="1:3" x14ac:dyDescent="0.3">
      <c r="A993" s="61">
        <v>654</v>
      </c>
      <c r="B993" s="62" t="s">
        <v>1986</v>
      </c>
      <c r="C993" s="63">
        <v>11243</v>
      </c>
    </row>
    <row r="994" spans="1:3" x14ac:dyDescent="0.3">
      <c r="A994" s="61">
        <v>654</v>
      </c>
      <c r="B994" s="62" t="s">
        <v>1986</v>
      </c>
      <c r="C994" s="63">
        <v>11243</v>
      </c>
    </row>
    <row r="995" spans="1:3" x14ac:dyDescent="0.3">
      <c r="A995" s="61">
        <v>654</v>
      </c>
      <c r="B995" s="62" t="s">
        <v>1986</v>
      </c>
      <c r="C995" s="63">
        <v>11243</v>
      </c>
    </row>
    <row r="996" spans="1:3" x14ac:dyDescent="0.3">
      <c r="A996" s="61">
        <v>654</v>
      </c>
      <c r="B996" s="62" t="s">
        <v>1986</v>
      </c>
      <c r="C996" s="63">
        <v>11243</v>
      </c>
    </row>
    <row r="997" spans="1:3" x14ac:dyDescent="0.3">
      <c r="A997" s="61">
        <v>654</v>
      </c>
      <c r="B997" s="62" t="s">
        <v>1986</v>
      </c>
      <c r="C997" s="63">
        <v>11243</v>
      </c>
    </row>
    <row r="998" spans="1:3" x14ac:dyDescent="0.3">
      <c r="A998" s="61">
        <v>654</v>
      </c>
      <c r="B998" s="62" t="s">
        <v>1986</v>
      </c>
      <c r="C998" s="63">
        <v>11243</v>
      </c>
    </row>
    <row r="999" spans="1:3" x14ac:dyDescent="0.3">
      <c r="A999" s="61">
        <v>654</v>
      </c>
      <c r="B999" s="62" t="s">
        <v>1986</v>
      </c>
      <c r="C999" s="63">
        <v>11243</v>
      </c>
    </row>
    <row r="1000" spans="1:3" x14ac:dyDescent="0.3">
      <c r="A1000" s="61">
        <v>654</v>
      </c>
      <c r="B1000" s="62" t="s">
        <v>1986</v>
      </c>
      <c r="C1000" s="63">
        <v>11243</v>
      </c>
    </row>
    <row r="1001" spans="1:3" x14ac:dyDescent="0.3">
      <c r="A1001" s="61">
        <v>654</v>
      </c>
      <c r="B1001" s="62" t="s">
        <v>1986</v>
      </c>
      <c r="C1001" s="63">
        <v>11243</v>
      </c>
    </row>
    <row r="1002" spans="1:3" x14ac:dyDescent="0.3">
      <c r="A1002" s="61">
        <v>654</v>
      </c>
      <c r="B1002" s="62" t="s">
        <v>1986</v>
      </c>
      <c r="C1002" s="63">
        <v>11243</v>
      </c>
    </row>
    <row r="1003" spans="1:3" x14ac:dyDescent="0.3">
      <c r="A1003" s="61">
        <v>654</v>
      </c>
      <c r="B1003" s="62" t="s">
        <v>1986</v>
      </c>
      <c r="C1003" s="63">
        <v>11243</v>
      </c>
    </row>
    <row r="1004" spans="1:3" x14ac:dyDescent="0.3">
      <c r="A1004" s="61">
        <v>654</v>
      </c>
      <c r="B1004" s="62" t="s">
        <v>1986</v>
      </c>
      <c r="C1004" s="63">
        <v>11243</v>
      </c>
    </row>
    <row r="1005" spans="1:3" x14ac:dyDescent="0.3">
      <c r="A1005" s="61">
        <v>654</v>
      </c>
      <c r="B1005" s="62" t="s">
        <v>1986</v>
      </c>
      <c r="C1005" s="63">
        <v>11243</v>
      </c>
    </row>
    <row r="1006" spans="1:3" x14ac:dyDescent="0.3">
      <c r="A1006" s="61">
        <v>47</v>
      </c>
      <c r="B1006" s="62" t="s">
        <v>2002</v>
      </c>
      <c r="C1006" s="63">
        <v>2597</v>
      </c>
    </row>
    <row r="1007" spans="1:3" x14ac:dyDescent="0.3">
      <c r="A1007" s="61">
        <v>47</v>
      </c>
      <c r="B1007" s="62" t="s">
        <v>2002</v>
      </c>
      <c r="C1007" s="63">
        <v>2597</v>
      </c>
    </row>
    <row r="1008" spans="1:3" x14ac:dyDescent="0.3">
      <c r="A1008" s="61">
        <v>47</v>
      </c>
      <c r="B1008" s="62" t="s">
        <v>2002</v>
      </c>
      <c r="C1008" s="63">
        <v>2597</v>
      </c>
    </row>
    <row r="1009" spans="1:3" x14ac:dyDescent="0.3">
      <c r="A1009" s="61">
        <v>1139</v>
      </c>
      <c r="B1009" s="62" t="s">
        <v>35</v>
      </c>
      <c r="C1009" s="63">
        <v>40666</v>
      </c>
    </row>
    <row r="1010" spans="1:3" x14ac:dyDescent="0.3">
      <c r="A1010" s="61">
        <v>1139</v>
      </c>
      <c r="B1010" s="62" t="s">
        <v>35</v>
      </c>
      <c r="C1010" s="63">
        <v>40666</v>
      </c>
    </row>
    <row r="1011" spans="1:3" x14ac:dyDescent="0.3">
      <c r="A1011" s="61">
        <v>1139</v>
      </c>
      <c r="B1011" s="62" t="s">
        <v>35</v>
      </c>
      <c r="C1011" s="63">
        <v>40666</v>
      </c>
    </row>
    <row r="1012" spans="1:3" x14ac:dyDescent="0.3">
      <c r="A1012" s="61">
        <v>1139</v>
      </c>
      <c r="B1012" s="62" t="s">
        <v>35</v>
      </c>
      <c r="C1012" s="63">
        <v>40666</v>
      </c>
    </row>
    <row r="1013" spans="1:3" x14ac:dyDescent="0.3">
      <c r="A1013" s="61">
        <v>1139</v>
      </c>
      <c r="B1013" s="62" t="s">
        <v>35</v>
      </c>
      <c r="C1013" s="63">
        <v>40666</v>
      </c>
    </row>
    <row r="1014" spans="1:3" x14ac:dyDescent="0.3">
      <c r="A1014" s="61">
        <v>1139</v>
      </c>
      <c r="B1014" s="62" t="s">
        <v>35</v>
      </c>
      <c r="C1014" s="63">
        <v>40666</v>
      </c>
    </row>
    <row r="1015" spans="1:3" x14ac:dyDescent="0.3">
      <c r="A1015" s="61">
        <v>1271</v>
      </c>
      <c r="B1015" s="62" t="s">
        <v>2014</v>
      </c>
      <c r="C1015" s="63">
        <v>4775</v>
      </c>
    </row>
    <row r="1016" spans="1:3" x14ac:dyDescent="0.3">
      <c r="A1016" s="61">
        <v>1271</v>
      </c>
      <c r="B1016" s="62" t="s">
        <v>2014</v>
      </c>
      <c r="C1016" s="63">
        <v>4775</v>
      </c>
    </row>
    <row r="1017" spans="1:3" x14ac:dyDescent="0.3">
      <c r="A1017" s="61">
        <v>1271</v>
      </c>
      <c r="B1017" s="62" t="s">
        <v>2014</v>
      </c>
      <c r="C1017" s="63">
        <v>4775</v>
      </c>
    </row>
    <row r="1018" spans="1:3" x14ac:dyDescent="0.3">
      <c r="A1018" s="61">
        <v>1271</v>
      </c>
      <c r="B1018" s="62" t="s">
        <v>2014</v>
      </c>
      <c r="C1018" s="63">
        <v>4775</v>
      </c>
    </row>
    <row r="1019" spans="1:3" x14ac:dyDescent="0.3">
      <c r="A1019" s="61">
        <v>1271</v>
      </c>
      <c r="B1019" s="62" t="s">
        <v>2014</v>
      </c>
      <c r="C1019" s="63">
        <v>4775</v>
      </c>
    </row>
    <row r="1020" spans="1:3" x14ac:dyDescent="0.3">
      <c r="A1020" s="61">
        <v>7000</v>
      </c>
      <c r="B1020" s="62" t="s">
        <v>36</v>
      </c>
      <c r="C1020" s="63">
        <v>54700</v>
      </c>
    </row>
    <row r="1021" spans="1:3" x14ac:dyDescent="0.3">
      <c r="A1021" s="61">
        <v>7000</v>
      </c>
      <c r="B1021" s="62" t="s">
        <v>36</v>
      </c>
      <c r="C1021" s="63">
        <v>54700</v>
      </c>
    </row>
    <row r="1022" spans="1:3" x14ac:dyDescent="0.3">
      <c r="A1022" s="61">
        <v>7000</v>
      </c>
      <c r="B1022" s="62" t="s">
        <v>36</v>
      </c>
      <c r="C1022" s="63">
        <v>54700</v>
      </c>
    </row>
    <row r="1023" spans="1:3" x14ac:dyDescent="0.3">
      <c r="A1023" s="61">
        <v>7000</v>
      </c>
      <c r="B1023" s="62" t="s">
        <v>36</v>
      </c>
      <c r="C1023" s="63">
        <v>54700</v>
      </c>
    </row>
    <row r="1024" spans="1:3" x14ac:dyDescent="0.3">
      <c r="A1024" s="61">
        <v>7000</v>
      </c>
      <c r="B1024" s="62" t="s">
        <v>36</v>
      </c>
      <c r="C1024" s="63">
        <v>54700</v>
      </c>
    </row>
    <row r="1025" spans="1:3" x14ac:dyDescent="0.3">
      <c r="A1025" s="61">
        <v>7000</v>
      </c>
      <c r="B1025" s="62" t="s">
        <v>36</v>
      </c>
      <c r="C1025" s="63">
        <v>54700</v>
      </c>
    </row>
    <row r="1026" spans="1:3" x14ac:dyDescent="0.3">
      <c r="A1026" s="61">
        <v>7000</v>
      </c>
      <c r="B1026" s="62" t="s">
        <v>36</v>
      </c>
      <c r="C1026" s="63">
        <v>54700</v>
      </c>
    </row>
    <row r="1027" spans="1:3" x14ac:dyDescent="0.3">
      <c r="A1027" s="61">
        <v>7000</v>
      </c>
      <c r="B1027" s="62" t="s">
        <v>36</v>
      </c>
      <c r="C1027" s="63">
        <v>54700</v>
      </c>
    </row>
    <row r="1028" spans="1:3" x14ac:dyDescent="0.3">
      <c r="A1028" s="61">
        <v>7000</v>
      </c>
      <c r="B1028" s="62" t="s">
        <v>36</v>
      </c>
      <c r="C1028" s="63">
        <v>54700</v>
      </c>
    </row>
    <row r="1029" spans="1:3" x14ac:dyDescent="0.3">
      <c r="A1029" s="61">
        <v>7000</v>
      </c>
      <c r="B1029" s="62" t="s">
        <v>36</v>
      </c>
      <c r="C1029" s="63">
        <v>54700</v>
      </c>
    </row>
    <row r="1030" spans="1:3" x14ac:dyDescent="0.3">
      <c r="A1030" s="61">
        <v>7000</v>
      </c>
      <c r="B1030" s="62" t="s">
        <v>36</v>
      </c>
      <c r="C1030" s="63">
        <v>54700</v>
      </c>
    </row>
    <row r="1031" spans="1:3" x14ac:dyDescent="0.3">
      <c r="A1031" s="61">
        <v>7000</v>
      </c>
      <c r="B1031" s="62" t="s">
        <v>36</v>
      </c>
      <c r="C1031" s="63">
        <v>54700</v>
      </c>
    </row>
    <row r="1032" spans="1:3" x14ac:dyDescent="0.3">
      <c r="A1032" s="61">
        <v>7000</v>
      </c>
      <c r="B1032" s="62" t="s">
        <v>36</v>
      </c>
      <c r="C1032" s="63">
        <v>54700</v>
      </c>
    </row>
    <row r="1033" spans="1:3" x14ac:dyDescent="0.3">
      <c r="A1033" s="61">
        <v>7000</v>
      </c>
      <c r="B1033" s="62" t="s">
        <v>36</v>
      </c>
      <c r="C1033" s="63">
        <v>54700</v>
      </c>
    </row>
    <row r="1034" spans="1:3" x14ac:dyDescent="0.3">
      <c r="A1034" s="61">
        <v>7000</v>
      </c>
      <c r="B1034" s="62" t="s">
        <v>36</v>
      </c>
      <c r="C1034" s="63">
        <v>54700</v>
      </c>
    </row>
    <row r="1035" spans="1:3" x14ac:dyDescent="0.3">
      <c r="A1035" s="61">
        <v>7000</v>
      </c>
      <c r="B1035" s="62" t="s">
        <v>36</v>
      </c>
      <c r="C1035" s="63">
        <v>54700</v>
      </c>
    </row>
    <row r="1036" spans="1:3" x14ac:dyDescent="0.3">
      <c r="A1036" s="61">
        <v>1060</v>
      </c>
      <c r="B1036" s="62" t="s">
        <v>2039</v>
      </c>
      <c r="C1036" s="63">
        <v>6011</v>
      </c>
    </row>
    <row r="1037" spans="1:3" x14ac:dyDescent="0.3">
      <c r="A1037" s="61">
        <v>1060</v>
      </c>
      <c r="B1037" s="62" t="s">
        <v>2039</v>
      </c>
      <c r="C1037" s="63">
        <v>6011</v>
      </c>
    </row>
    <row r="1038" spans="1:3" x14ac:dyDescent="0.3">
      <c r="A1038" s="61">
        <v>1060</v>
      </c>
      <c r="B1038" s="62" t="s">
        <v>2039</v>
      </c>
      <c r="C1038" s="63">
        <v>6011</v>
      </c>
    </row>
    <row r="1039" spans="1:3" x14ac:dyDescent="0.3">
      <c r="A1039" s="61">
        <v>1060</v>
      </c>
      <c r="B1039" s="62" t="s">
        <v>2039</v>
      </c>
      <c r="C1039" s="63">
        <v>6011</v>
      </c>
    </row>
    <row r="1040" spans="1:3" x14ac:dyDescent="0.3">
      <c r="A1040" s="61">
        <v>1060</v>
      </c>
      <c r="B1040" s="62" t="s">
        <v>2039</v>
      </c>
      <c r="C1040" s="63">
        <v>6011</v>
      </c>
    </row>
    <row r="1041" spans="1:3" x14ac:dyDescent="0.3">
      <c r="A1041" s="61">
        <v>1060</v>
      </c>
      <c r="B1041" s="62" t="s">
        <v>2039</v>
      </c>
      <c r="C1041" s="63">
        <v>6011</v>
      </c>
    </row>
    <row r="1042" spans="1:3" x14ac:dyDescent="0.3">
      <c r="A1042" s="61">
        <v>1015</v>
      </c>
      <c r="B1042" s="62" t="s">
        <v>2049</v>
      </c>
      <c r="C1042" s="63">
        <v>19758</v>
      </c>
    </row>
    <row r="1043" spans="1:3" x14ac:dyDescent="0.3">
      <c r="A1043" s="61">
        <v>1015</v>
      </c>
      <c r="B1043" s="62" t="s">
        <v>2049</v>
      </c>
      <c r="C1043" s="63">
        <v>19758</v>
      </c>
    </row>
    <row r="1044" spans="1:3" x14ac:dyDescent="0.3">
      <c r="A1044" s="61">
        <v>1015</v>
      </c>
      <c r="B1044" s="62" t="s">
        <v>2049</v>
      </c>
      <c r="C1044" s="63">
        <v>19758</v>
      </c>
    </row>
    <row r="1045" spans="1:3" x14ac:dyDescent="0.3">
      <c r="A1045" s="61">
        <v>1015</v>
      </c>
      <c r="B1045" s="62" t="s">
        <v>2049</v>
      </c>
      <c r="C1045" s="63">
        <v>19758</v>
      </c>
    </row>
    <row r="1046" spans="1:3" x14ac:dyDescent="0.3">
      <c r="A1046" s="61">
        <v>1015</v>
      </c>
      <c r="B1046" s="62" t="s">
        <v>2049</v>
      </c>
      <c r="C1046" s="63">
        <v>19758</v>
      </c>
    </row>
    <row r="1047" spans="1:3" x14ac:dyDescent="0.3">
      <c r="A1047" s="61">
        <v>1015</v>
      </c>
      <c r="B1047" s="62" t="s">
        <v>2049</v>
      </c>
      <c r="C1047" s="63">
        <v>19758</v>
      </c>
    </row>
    <row r="1048" spans="1:3" x14ac:dyDescent="0.3">
      <c r="A1048" s="61">
        <v>1015</v>
      </c>
      <c r="B1048" s="62" t="s">
        <v>2049</v>
      </c>
      <c r="C1048" s="63">
        <v>19758</v>
      </c>
    </row>
    <row r="1049" spans="1:3" x14ac:dyDescent="0.3">
      <c r="A1049" s="61">
        <v>1015</v>
      </c>
      <c r="B1049" s="62" t="s">
        <v>2049</v>
      </c>
      <c r="C1049" s="63">
        <v>19758</v>
      </c>
    </row>
    <row r="1050" spans="1:3" x14ac:dyDescent="0.3">
      <c r="A1050" s="61">
        <v>1015</v>
      </c>
      <c r="B1050" s="62" t="s">
        <v>2049</v>
      </c>
      <c r="C1050" s="63">
        <v>19758</v>
      </c>
    </row>
    <row r="1051" spans="1:3" x14ac:dyDescent="0.3">
      <c r="A1051" s="61">
        <v>516</v>
      </c>
      <c r="B1051" s="62" t="s">
        <v>2067</v>
      </c>
      <c r="C1051" s="63">
        <v>8917</v>
      </c>
    </row>
    <row r="1052" spans="1:3" x14ac:dyDescent="0.3">
      <c r="A1052" s="61">
        <v>516</v>
      </c>
      <c r="B1052" s="62" t="s">
        <v>2067</v>
      </c>
      <c r="C1052" s="63">
        <v>8917</v>
      </c>
    </row>
    <row r="1053" spans="1:3" x14ac:dyDescent="0.3">
      <c r="A1053" s="61">
        <v>516</v>
      </c>
      <c r="B1053" s="62" t="s">
        <v>2067</v>
      </c>
      <c r="C1053" s="63">
        <v>8917</v>
      </c>
    </row>
    <row r="1054" spans="1:3" x14ac:dyDescent="0.3">
      <c r="A1054" s="61">
        <v>516</v>
      </c>
      <c r="B1054" s="62" t="s">
        <v>2067</v>
      </c>
      <c r="C1054" s="63">
        <v>8917</v>
      </c>
    </row>
    <row r="1055" spans="1:3" x14ac:dyDescent="0.3">
      <c r="A1055" s="61">
        <v>516</v>
      </c>
      <c r="B1055" s="62" t="s">
        <v>2067</v>
      </c>
      <c r="C1055" s="63">
        <v>8917</v>
      </c>
    </row>
    <row r="1056" spans="1:3" x14ac:dyDescent="0.3">
      <c r="A1056" s="61">
        <v>516</v>
      </c>
      <c r="B1056" s="62" t="s">
        <v>2067</v>
      </c>
      <c r="C1056" s="63">
        <v>8917</v>
      </c>
    </row>
    <row r="1057" spans="1:3" x14ac:dyDescent="0.3">
      <c r="A1057" s="61">
        <v>516</v>
      </c>
      <c r="B1057" s="62" t="s">
        <v>2067</v>
      </c>
      <c r="C1057" s="63">
        <v>8917</v>
      </c>
    </row>
    <row r="1058" spans="1:3" x14ac:dyDescent="0.3">
      <c r="A1058" s="61">
        <v>516</v>
      </c>
      <c r="B1058" s="62" t="s">
        <v>2067</v>
      </c>
      <c r="C1058" s="63">
        <v>8917</v>
      </c>
    </row>
    <row r="1059" spans="1:3" x14ac:dyDescent="0.3">
      <c r="A1059" s="61">
        <v>516</v>
      </c>
      <c r="B1059" s="62" t="s">
        <v>2067</v>
      </c>
      <c r="C1059" s="63">
        <v>8917</v>
      </c>
    </row>
    <row r="1060" spans="1:3" x14ac:dyDescent="0.3">
      <c r="A1060" s="61">
        <v>516</v>
      </c>
      <c r="B1060" s="62" t="s">
        <v>2067</v>
      </c>
      <c r="C1060" s="63">
        <v>8917</v>
      </c>
    </row>
    <row r="1061" spans="1:3" x14ac:dyDescent="0.3">
      <c r="A1061" s="61">
        <v>516</v>
      </c>
      <c r="B1061" s="62" t="s">
        <v>2067</v>
      </c>
      <c r="C1061" s="63">
        <v>8917</v>
      </c>
    </row>
    <row r="1062" spans="1:3" x14ac:dyDescent="0.3">
      <c r="A1062" s="61">
        <v>516</v>
      </c>
      <c r="B1062" s="62" t="s">
        <v>2067</v>
      </c>
      <c r="C1062" s="63">
        <v>8917</v>
      </c>
    </row>
    <row r="1063" spans="1:3" x14ac:dyDescent="0.3">
      <c r="A1063" s="61">
        <v>481</v>
      </c>
      <c r="B1063" s="62" t="s">
        <v>2082</v>
      </c>
      <c r="C1063" s="63">
        <v>14165</v>
      </c>
    </row>
    <row r="1064" spans="1:3" x14ac:dyDescent="0.3">
      <c r="A1064" s="61">
        <v>481</v>
      </c>
      <c r="B1064" s="62" t="s">
        <v>2082</v>
      </c>
      <c r="C1064" s="63">
        <v>14165</v>
      </c>
    </row>
    <row r="1065" spans="1:3" x14ac:dyDescent="0.3">
      <c r="A1065" s="61">
        <v>481</v>
      </c>
      <c r="B1065" s="62" t="s">
        <v>2082</v>
      </c>
      <c r="C1065" s="63">
        <v>14165</v>
      </c>
    </row>
    <row r="1066" spans="1:3" x14ac:dyDescent="0.3">
      <c r="A1066" s="61">
        <v>481</v>
      </c>
      <c r="B1066" s="62" t="s">
        <v>2082</v>
      </c>
      <c r="C1066" s="63">
        <v>14165</v>
      </c>
    </row>
    <row r="1067" spans="1:3" x14ac:dyDescent="0.3">
      <c r="A1067" s="61">
        <v>481</v>
      </c>
      <c r="B1067" s="62" t="s">
        <v>2082</v>
      </c>
      <c r="C1067" s="63">
        <v>14165</v>
      </c>
    </row>
    <row r="1068" spans="1:3" x14ac:dyDescent="0.3">
      <c r="A1068" s="61">
        <v>481</v>
      </c>
      <c r="B1068" s="62" t="s">
        <v>2082</v>
      </c>
      <c r="C1068" s="63">
        <v>14165</v>
      </c>
    </row>
    <row r="1069" spans="1:3" x14ac:dyDescent="0.3">
      <c r="A1069" s="61">
        <v>481</v>
      </c>
      <c r="B1069" s="62" t="s">
        <v>2082</v>
      </c>
      <c r="C1069" s="63">
        <v>14165</v>
      </c>
    </row>
    <row r="1070" spans="1:3" x14ac:dyDescent="0.3">
      <c r="A1070" s="61">
        <v>481</v>
      </c>
      <c r="B1070" s="62" t="s">
        <v>2082</v>
      </c>
      <c r="C1070" s="63">
        <v>14165</v>
      </c>
    </row>
    <row r="1071" spans="1:3" x14ac:dyDescent="0.3">
      <c r="A1071" s="61">
        <v>481</v>
      </c>
      <c r="B1071" s="62" t="s">
        <v>2082</v>
      </c>
      <c r="C1071" s="63">
        <v>14165</v>
      </c>
    </row>
    <row r="1072" spans="1:3" x14ac:dyDescent="0.3">
      <c r="A1072" s="61">
        <v>481</v>
      </c>
      <c r="B1072" s="62" t="s">
        <v>2082</v>
      </c>
      <c r="C1072" s="63">
        <v>14165</v>
      </c>
    </row>
    <row r="1073" spans="1:3" x14ac:dyDescent="0.3">
      <c r="A1073" s="61">
        <v>481</v>
      </c>
      <c r="B1073" s="62" t="s">
        <v>2082</v>
      </c>
      <c r="C1073" s="63">
        <v>14165</v>
      </c>
    </row>
    <row r="1074" spans="1:3" x14ac:dyDescent="0.3">
      <c r="A1074" s="61">
        <v>65</v>
      </c>
      <c r="B1074" s="62" t="s">
        <v>2095</v>
      </c>
      <c r="C1074" s="63">
        <v>1281</v>
      </c>
    </row>
    <row r="1075" spans="1:3" x14ac:dyDescent="0.3">
      <c r="A1075" s="61">
        <v>65</v>
      </c>
      <c r="B1075" s="62" t="s">
        <v>2095</v>
      </c>
      <c r="C1075" s="63">
        <v>1281</v>
      </c>
    </row>
    <row r="1076" spans="1:3" x14ac:dyDescent="0.3">
      <c r="A1076" s="61">
        <v>65</v>
      </c>
      <c r="B1076" s="62" t="s">
        <v>2095</v>
      </c>
      <c r="C1076" s="63">
        <v>1281</v>
      </c>
    </row>
    <row r="1077" spans="1:3" x14ac:dyDescent="0.3">
      <c r="A1077" s="61">
        <v>65</v>
      </c>
      <c r="B1077" s="62" t="s">
        <v>2095</v>
      </c>
      <c r="C1077" s="63">
        <v>1281</v>
      </c>
    </row>
    <row r="1078" spans="1:3" x14ac:dyDescent="0.3">
      <c r="A1078" s="61">
        <v>65</v>
      </c>
      <c r="B1078" s="62" t="s">
        <v>2095</v>
      </c>
      <c r="C1078" s="63">
        <v>1281</v>
      </c>
    </row>
    <row r="1079" spans="1:3" x14ac:dyDescent="0.3">
      <c r="A1079" s="61">
        <v>874</v>
      </c>
      <c r="B1079" s="62" t="s">
        <v>37</v>
      </c>
      <c r="C1079" s="63">
        <v>20976</v>
      </c>
    </row>
    <row r="1080" spans="1:3" x14ac:dyDescent="0.3">
      <c r="A1080" s="61">
        <v>874</v>
      </c>
      <c r="B1080" s="62" t="s">
        <v>37</v>
      </c>
      <c r="C1080" s="63">
        <v>20976</v>
      </c>
    </row>
    <row r="1081" spans="1:3" x14ac:dyDescent="0.3">
      <c r="A1081" s="61">
        <v>874</v>
      </c>
      <c r="B1081" s="62" t="s">
        <v>37</v>
      </c>
      <c r="C1081" s="63">
        <v>20976</v>
      </c>
    </row>
    <row r="1082" spans="1:3" x14ac:dyDescent="0.3">
      <c r="A1082" s="61">
        <v>874</v>
      </c>
      <c r="B1082" s="62" t="s">
        <v>37</v>
      </c>
      <c r="C1082" s="63">
        <v>20976</v>
      </c>
    </row>
    <row r="1083" spans="1:3" x14ac:dyDescent="0.3">
      <c r="A1083" s="61">
        <v>874</v>
      </c>
      <c r="B1083" s="62" t="s">
        <v>37</v>
      </c>
      <c r="C1083" s="63">
        <v>20976</v>
      </c>
    </row>
    <row r="1084" spans="1:3" x14ac:dyDescent="0.3">
      <c r="A1084" s="61">
        <v>874</v>
      </c>
      <c r="B1084" s="62" t="s">
        <v>37</v>
      </c>
      <c r="C1084" s="63">
        <v>20976</v>
      </c>
    </row>
    <row r="1085" spans="1:3" x14ac:dyDescent="0.3">
      <c r="A1085" s="61">
        <v>874</v>
      </c>
      <c r="B1085" s="62" t="s">
        <v>37</v>
      </c>
      <c r="C1085" s="63">
        <v>20976</v>
      </c>
    </row>
    <row r="1086" spans="1:3" x14ac:dyDescent="0.3">
      <c r="A1086" s="61">
        <v>874</v>
      </c>
      <c r="B1086" s="62" t="s">
        <v>37</v>
      </c>
      <c r="C1086" s="63">
        <v>20976</v>
      </c>
    </row>
    <row r="1087" spans="1:3" x14ac:dyDescent="0.3">
      <c r="A1087" s="61">
        <v>874</v>
      </c>
      <c r="B1087" s="62" t="s">
        <v>37</v>
      </c>
      <c r="C1087" s="63">
        <v>20976</v>
      </c>
    </row>
    <row r="1088" spans="1:3" x14ac:dyDescent="0.3">
      <c r="A1088" s="61">
        <v>1200</v>
      </c>
      <c r="B1088" s="62" t="s">
        <v>478</v>
      </c>
      <c r="C1088" s="63">
        <v>54005</v>
      </c>
    </row>
    <row r="1089" spans="1:3" x14ac:dyDescent="0.3">
      <c r="A1089" s="61">
        <v>1200</v>
      </c>
      <c r="B1089" s="62" t="s">
        <v>478</v>
      </c>
      <c r="C1089" s="63">
        <v>54005</v>
      </c>
    </row>
    <row r="1090" spans="1:3" x14ac:dyDescent="0.3">
      <c r="A1090" s="61">
        <v>1200</v>
      </c>
      <c r="B1090" s="62" t="s">
        <v>478</v>
      </c>
      <c r="C1090" s="63">
        <v>54005</v>
      </c>
    </row>
    <row r="1091" spans="1:3" x14ac:dyDescent="0.3">
      <c r="A1091" s="61">
        <v>1200</v>
      </c>
      <c r="B1091" s="62" t="s">
        <v>478</v>
      </c>
      <c r="C1091" s="63">
        <v>54005</v>
      </c>
    </row>
    <row r="1092" spans="1:3" x14ac:dyDescent="0.3">
      <c r="A1092" s="61">
        <v>1200</v>
      </c>
      <c r="B1092" s="62" t="s">
        <v>478</v>
      </c>
      <c r="C1092" s="63">
        <v>54005</v>
      </c>
    </row>
    <row r="1093" spans="1:3" x14ac:dyDescent="0.3">
      <c r="A1093" s="61">
        <v>1200</v>
      </c>
      <c r="B1093" s="62" t="s">
        <v>478</v>
      </c>
      <c r="C1093" s="63">
        <v>54005</v>
      </c>
    </row>
    <row r="1094" spans="1:3" x14ac:dyDescent="0.3">
      <c r="A1094" s="61">
        <v>1200</v>
      </c>
      <c r="B1094" s="62" t="s">
        <v>478</v>
      </c>
      <c r="C1094" s="63">
        <v>54005</v>
      </c>
    </row>
    <row r="1095" spans="1:3" x14ac:dyDescent="0.3">
      <c r="A1095" s="61">
        <v>1200</v>
      </c>
      <c r="B1095" s="62" t="s">
        <v>478</v>
      </c>
      <c r="C1095" s="63">
        <v>54005</v>
      </c>
    </row>
    <row r="1096" spans="1:3" x14ac:dyDescent="0.3">
      <c r="A1096" s="61">
        <v>1200</v>
      </c>
      <c r="B1096" s="62" t="s">
        <v>478</v>
      </c>
      <c r="C1096" s="63">
        <v>54005</v>
      </c>
    </row>
    <row r="1097" spans="1:3" x14ac:dyDescent="0.3">
      <c r="A1097" s="61">
        <v>1200</v>
      </c>
      <c r="B1097" s="62" t="s">
        <v>478</v>
      </c>
      <c r="C1097" s="63">
        <v>54005</v>
      </c>
    </row>
    <row r="1098" spans="1:3" x14ac:dyDescent="0.3">
      <c r="A1098" s="61">
        <v>1200</v>
      </c>
      <c r="B1098" s="62" t="s">
        <v>478</v>
      </c>
      <c r="C1098" s="63">
        <v>54005</v>
      </c>
    </row>
    <row r="1099" spans="1:3" x14ac:dyDescent="0.3">
      <c r="A1099" s="61">
        <v>1200</v>
      </c>
      <c r="B1099" s="62" t="s">
        <v>478</v>
      </c>
      <c r="C1099" s="63">
        <v>54005</v>
      </c>
    </row>
    <row r="1100" spans="1:3" x14ac:dyDescent="0.3">
      <c r="A1100" s="61">
        <v>3797</v>
      </c>
      <c r="B1100" s="62" t="s">
        <v>38</v>
      </c>
      <c r="C1100" s="63">
        <v>23216</v>
      </c>
    </row>
    <row r="1101" spans="1:3" x14ac:dyDescent="0.3">
      <c r="A1101" s="61">
        <v>3797</v>
      </c>
      <c r="B1101" s="62" t="s">
        <v>38</v>
      </c>
      <c r="C1101" s="63">
        <v>23216</v>
      </c>
    </row>
    <row r="1102" spans="1:3" x14ac:dyDescent="0.3">
      <c r="A1102" s="61">
        <v>3797</v>
      </c>
      <c r="B1102" s="62" t="s">
        <v>38</v>
      </c>
      <c r="C1102" s="63">
        <v>23216</v>
      </c>
    </row>
    <row r="1103" spans="1:3" x14ac:dyDescent="0.3">
      <c r="A1103" s="61">
        <v>3797</v>
      </c>
      <c r="B1103" s="62" t="s">
        <v>38</v>
      </c>
      <c r="C1103" s="63">
        <v>23216</v>
      </c>
    </row>
    <row r="1104" spans="1:3" x14ac:dyDescent="0.3">
      <c r="A1104" s="61">
        <v>3797</v>
      </c>
      <c r="B1104" s="62" t="s">
        <v>38</v>
      </c>
      <c r="C1104" s="63">
        <v>23216</v>
      </c>
    </row>
    <row r="1105" spans="1:3" x14ac:dyDescent="0.3">
      <c r="A1105" s="61">
        <v>3797</v>
      </c>
      <c r="B1105" s="62" t="s">
        <v>38</v>
      </c>
      <c r="C1105" s="63">
        <v>23216</v>
      </c>
    </row>
    <row r="1106" spans="1:3" x14ac:dyDescent="0.3">
      <c r="A1106" s="61">
        <v>28</v>
      </c>
      <c r="B1106" s="62" t="s">
        <v>2138</v>
      </c>
      <c r="C1106" s="63">
        <v>8371</v>
      </c>
    </row>
    <row r="1107" spans="1:3" x14ac:dyDescent="0.3">
      <c r="A1107" s="61">
        <v>28</v>
      </c>
      <c r="B1107" s="62" t="s">
        <v>2138</v>
      </c>
      <c r="C1107" s="63">
        <v>8371</v>
      </c>
    </row>
    <row r="1108" spans="1:3" x14ac:dyDescent="0.3">
      <c r="A1108" s="61">
        <v>28</v>
      </c>
      <c r="B1108" s="62" t="s">
        <v>2138</v>
      </c>
      <c r="C1108" s="63">
        <v>8371</v>
      </c>
    </row>
    <row r="1109" spans="1:3" x14ac:dyDescent="0.3">
      <c r="A1109" s="61">
        <v>28</v>
      </c>
      <c r="B1109" s="62" t="s">
        <v>2138</v>
      </c>
      <c r="C1109" s="63">
        <v>8371</v>
      </c>
    </row>
    <row r="1110" spans="1:3" x14ac:dyDescent="0.3">
      <c r="A1110" s="61">
        <v>28</v>
      </c>
      <c r="B1110" s="62" t="s">
        <v>2138</v>
      </c>
      <c r="C1110" s="63">
        <v>8371</v>
      </c>
    </row>
    <row r="1111" spans="1:3" x14ac:dyDescent="0.3">
      <c r="A1111" s="61">
        <v>517</v>
      </c>
      <c r="B1111" s="62" t="s">
        <v>2147</v>
      </c>
      <c r="C1111" s="63">
        <v>2651</v>
      </c>
    </row>
    <row r="1112" spans="1:3" x14ac:dyDescent="0.3">
      <c r="A1112" s="61">
        <v>517</v>
      </c>
      <c r="B1112" s="62" t="s">
        <v>2147</v>
      </c>
      <c r="C1112" s="63">
        <v>2651</v>
      </c>
    </row>
    <row r="1113" spans="1:3" x14ac:dyDescent="0.3">
      <c r="A1113" s="61">
        <v>517</v>
      </c>
      <c r="B1113" s="62" t="s">
        <v>2147</v>
      </c>
      <c r="C1113" s="63">
        <v>2651</v>
      </c>
    </row>
    <row r="1114" spans="1:3" x14ac:dyDescent="0.3">
      <c r="A1114" s="61">
        <v>517</v>
      </c>
      <c r="B1114" s="62" t="s">
        <v>2147</v>
      </c>
      <c r="C1114" s="63">
        <v>2651</v>
      </c>
    </row>
    <row r="1115" spans="1:3" x14ac:dyDescent="0.3">
      <c r="A1115" s="61">
        <v>517</v>
      </c>
      <c r="B1115" s="62" t="s">
        <v>2147</v>
      </c>
      <c r="C1115" s="63">
        <v>2651</v>
      </c>
    </row>
    <row r="1116" spans="1:3" x14ac:dyDescent="0.3">
      <c r="A1116" s="61">
        <v>517</v>
      </c>
      <c r="B1116" s="62" t="s">
        <v>2147</v>
      </c>
      <c r="C1116" s="63">
        <v>2651</v>
      </c>
    </row>
    <row r="1117" spans="1:3" x14ac:dyDescent="0.3">
      <c r="A1117" s="61">
        <v>517</v>
      </c>
      <c r="B1117" s="62" t="s">
        <v>2147</v>
      </c>
      <c r="C1117" s="63">
        <v>2651</v>
      </c>
    </row>
    <row r="1118" spans="1:3" x14ac:dyDescent="0.3">
      <c r="A1118" s="61">
        <v>517</v>
      </c>
      <c r="B1118" s="62" t="s">
        <v>2147</v>
      </c>
      <c r="C1118" s="63">
        <v>2651</v>
      </c>
    </row>
    <row r="1119" spans="1:3" x14ac:dyDescent="0.3">
      <c r="A1119" s="61">
        <v>517</v>
      </c>
      <c r="B1119" s="62" t="s">
        <v>2147</v>
      </c>
      <c r="C1119" s="63">
        <v>2651</v>
      </c>
    </row>
    <row r="1120" spans="1:3" x14ac:dyDescent="0.3">
      <c r="A1120" s="61">
        <v>517</v>
      </c>
      <c r="B1120" s="62" t="s">
        <v>2147</v>
      </c>
      <c r="C1120" s="63">
        <v>2651</v>
      </c>
    </row>
    <row r="1121" spans="1:3" x14ac:dyDescent="0.3">
      <c r="A1121" s="61">
        <v>517</v>
      </c>
      <c r="B1121" s="62" t="s">
        <v>2147</v>
      </c>
      <c r="C1121" s="63">
        <v>2651</v>
      </c>
    </row>
    <row r="1122" spans="1:3" x14ac:dyDescent="0.3">
      <c r="A1122" s="61">
        <v>43</v>
      </c>
      <c r="B1122" s="62" t="s">
        <v>2161</v>
      </c>
      <c r="C1122" s="63">
        <v>1365</v>
      </c>
    </row>
    <row r="1123" spans="1:3" x14ac:dyDescent="0.3">
      <c r="A1123" s="61">
        <v>43</v>
      </c>
      <c r="B1123" s="62" t="s">
        <v>2161</v>
      </c>
      <c r="C1123" s="63">
        <v>1365</v>
      </c>
    </row>
    <row r="1124" spans="1:3" x14ac:dyDescent="0.3">
      <c r="A1124" s="61">
        <v>1268</v>
      </c>
      <c r="B1124" s="62" t="s">
        <v>2167</v>
      </c>
      <c r="C1124" s="63">
        <v>5737</v>
      </c>
    </row>
    <row r="1125" spans="1:3" x14ac:dyDescent="0.3">
      <c r="A1125" s="61">
        <v>1268</v>
      </c>
      <c r="B1125" s="62" t="s">
        <v>2167</v>
      </c>
      <c r="C1125" s="63">
        <v>5737</v>
      </c>
    </row>
    <row r="1126" spans="1:3" x14ac:dyDescent="0.3">
      <c r="A1126" s="61">
        <v>1268</v>
      </c>
      <c r="B1126" s="62" t="s">
        <v>2167</v>
      </c>
      <c r="C1126" s="63">
        <v>5737</v>
      </c>
    </row>
    <row r="1127" spans="1:3" x14ac:dyDescent="0.3">
      <c r="A1127" s="61">
        <v>1268</v>
      </c>
      <c r="B1127" s="62" t="s">
        <v>2167</v>
      </c>
      <c r="C1127" s="63">
        <v>5737</v>
      </c>
    </row>
    <row r="1128" spans="1:3" x14ac:dyDescent="0.3">
      <c r="A1128" s="61">
        <v>1268</v>
      </c>
      <c r="B1128" s="62" t="s">
        <v>2167</v>
      </c>
      <c r="C1128" s="63">
        <v>5737</v>
      </c>
    </row>
    <row r="1129" spans="1:3" x14ac:dyDescent="0.3">
      <c r="A1129" s="61">
        <v>1268</v>
      </c>
      <c r="B1129" s="62" t="s">
        <v>2167</v>
      </c>
      <c r="C1129" s="63">
        <v>5737</v>
      </c>
    </row>
    <row r="1130" spans="1:3" x14ac:dyDescent="0.3">
      <c r="A1130" s="61">
        <v>518</v>
      </c>
      <c r="B1130" s="62" t="s">
        <v>2180</v>
      </c>
      <c r="C1130" s="63">
        <v>2366</v>
      </c>
    </row>
    <row r="1131" spans="1:3" x14ac:dyDescent="0.3">
      <c r="A1131" s="61">
        <v>518</v>
      </c>
      <c r="B1131" s="62" t="s">
        <v>2180</v>
      </c>
      <c r="C1131" s="63">
        <v>2366</v>
      </c>
    </row>
    <row r="1132" spans="1:3" x14ac:dyDescent="0.3">
      <c r="A1132" s="61">
        <v>518</v>
      </c>
      <c r="B1132" s="62" t="s">
        <v>2180</v>
      </c>
      <c r="C1132" s="63">
        <v>2366</v>
      </c>
    </row>
    <row r="1133" spans="1:3" x14ac:dyDescent="0.3">
      <c r="A1133" s="61">
        <v>518</v>
      </c>
      <c r="B1133" s="62" t="s">
        <v>2180</v>
      </c>
      <c r="C1133" s="63">
        <v>2366</v>
      </c>
    </row>
    <row r="1134" spans="1:3" x14ac:dyDescent="0.3">
      <c r="A1134" s="61">
        <v>518</v>
      </c>
      <c r="B1134" s="62" t="s">
        <v>2180</v>
      </c>
      <c r="C1134" s="63">
        <v>2366</v>
      </c>
    </row>
    <row r="1135" spans="1:3" x14ac:dyDescent="0.3">
      <c r="A1135" s="61">
        <v>518</v>
      </c>
      <c r="B1135" s="62" t="s">
        <v>2180</v>
      </c>
      <c r="C1135" s="63">
        <v>2366</v>
      </c>
    </row>
    <row r="1136" spans="1:3" x14ac:dyDescent="0.3">
      <c r="A1136" s="61">
        <v>518</v>
      </c>
      <c r="B1136" s="62" t="s">
        <v>2180</v>
      </c>
      <c r="C1136" s="63">
        <v>2366</v>
      </c>
    </row>
    <row r="1137" spans="1:3" x14ac:dyDescent="0.3">
      <c r="A1137" s="61">
        <v>518</v>
      </c>
      <c r="B1137" s="62" t="s">
        <v>2180</v>
      </c>
      <c r="C1137" s="63">
        <v>2366</v>
      </c>
    </row>
    <row r="1138" spans="1:3" x14ac:dyDescent="0.3">
      <c r="A1138" s="61">
        <v>518</v>
      </c>
      <c r="B1138" s="62" t="s">
        <v>2180</v>
      </c>
      <c r="C1138" s="63">
        <v>2366</v>
      </c>
    </row>
    <row r="1139" spans="1:3" x14ac:dyDescent="0.3">
      <c r="A1139" s="61">
        <v>518</v>
      </c>
      <c r="B1139" s="62" t="s">
        <v>2180</v>
      </c>
      <c r="C1139" s="63">
        <v>2366</v>
      </c>
    </row>
    <row r="1140" spans="1:3" x14ac:dyDescent="0.3">
      <c r="A1140" s="61">
        <v>518</v>
      </c>
      <c r="B1140" s="62" t="s">
        <v>2180</v>
      </c>
      <c r="C1140" s="63">
        <v>2366</v>
      </c>
    </row>
    <row r="1141" spans="1:3" x14ac:dyDescent="0.3">
      <c r="A1141" s="61">
        <v>518</v>
      </c>
      <c r="B1141" s="62" t="s">
        <v>2180</v>
      </c>
      <c r="C1141" s="63">
        <v>2366</v>
      </c>
    </row>
    <row r="1142" spans="1:3" x14ac:dyDescent="0.3">
      <c r="A1142" s="61">
        <v>518</v>
      </c>
      <c r="B1142" s="62" t="s">
        <v>2180</v>
      </c>
      <c r="C1142" s="63">
        <v>2366</v>
      </c>
    </row>
    <row r="1143" spans="1:3" x14ac:dyDescent="0.3">
      <c r="A1143" s="61">
        <v>518</v>
      </c>
      <c r="B1143" s="62" t="s">
        <v>2180</v>
      </c>
      <c r="C1143" s="63">
        <v>2366</v>
      </c>
    </row>
    <row r="1144" spans="1:3" x14ac:dyDescent="0.3">
      <c r="A1144" s="61">
        <v>518</v>
      </c>
      <c r="B1144" s="62" t="s">
        <v>2180</v>
      </c>
      <c r="C1144" s="63">
        <v>2366</v>
      </c>
    </row>
    <row r="1145" spans="1:3" x14ac:dyDescent="0.3">
      <c r="A1145" s="61">
        <v>3616</v>
      </c>
      <c r="B1145" s="62" t="s">
        <v>40</v>
      </c>
      <c r="C1145" s="63">
        <v>26860</v>
      </c>
    </row>
    <row r="1146" spans="1:3" x14ac:dyDescent="0.3">
      <c r="A1146" s="61">
        <v>3616</v>
      </c>
      <c r="B1146" s="62" t="s">
        <v>40</v>
      </c>
      <c r="C1146" s="63">
        <v>26860</v>
      </c>
    </row>
    <row r="1147" spans="1:3" x14ac:dyDescent="0.3">
      <c r="A1147" s="61">
        <v>3616</v>
      </c>
      <c r="B1147" s="62" t="s">
        <v>40</v>
      </c>
      <c r="C1147" s="63">
        <v>26860</v>
      </c>
    </row>
    <row r="1148" spans="1:3" x14ac:dyDescent="0.3">
      <c r="A1148" s="61">
        <v>3616</v>
      </c>
      <c r="B1148" s="62" t="s">
        <v>40</v>
      </c>
      <c r="C1148" s="63">
        <v>26860</v>
      </c>
    </row>
    <row r="1149" spans="1:3" x14ac:dyDescent="0.3">
      <c r="A1149" s="61">
        <v>3616</v>
      </c>
      <c r="B1149" s="62" t="s">
        <v>40</v>
      </c>
      <c r="C1149" s="63">
        <v>26860</v>
      </c>
    </row>
    <row r="1150" spans="1:3" x14ac:dyDescent="0.3">
      <c r="A1150" s="61">
        <v>3616</v>
      </c>
      <c r="B1150" s="62" t="s">
        <v>40</v>
      </c>
      <c r="C1150" s="63">
        <v>26860</v>
      </c>
    </row>
    <row r="1151" spans="1:3" x14ac:dyDescent="0.3">
      <c r="A1151" s="61">
        <v>3616</v>
      </c>
      <c r="B1151" s="62" t="s">
        <v>40</v>
      </c>
      <c r="C1151" s="63">
        <v>26860</v>
      </c>
    </row>
    <row r="1152" spans="1:3" x14ac:dyDescent="0.3">
      <c r="A1152" s="61">
        <v>3616</v>
      </c>
      <c r="B1152" s="62" t="s">
        <v>40</v>
      </c>
      <c r="C1152" s="63">
        <v>26860</v>
      </c>
    </row>
    <row r="1153" spans="1:3" x14ac:dyDescent="0.3">
      <c r="A1153" s="61">
        <v>1327</v>
      </c>
      <c r="B1153" s="62" t="s">
        <v>2206</v>
      </c>
      <c r="C1153" s="63">
        <v>8419</v>
      </c>
    </row>
    <row r="1154" spans="1:3" x14ac:dyDescent="0.3">
      <c r="A1154" s="61">
        <v>1327</v>
      </c>
      <c r="B1154" s="62" t="s">
        <v>2206</v>
      </c>
      <c r="C1154" s="63">
        <v>8419</v>
      </c>
    </row>
    <row r="1155" spans="1:3" x14ac:dyDescent="0.3">
      <c r="A1155" s="61">
        <v>1327</v>
      </c>
      <c r="B1155" s="62" t="s">
        <v>2206</v>
      </c>
      <c r="C1155" s="63">
        <v>8419</v>
      </c>
    </row>
    <row r="1156" spans="1:3" x14ac:dyDescent="0.3">
      <c r="A1156" s="61">
        <v>1327</v>
      </c>
      <c r="B1156" s="62" t="s">
        <v>2206</v>
      </c>
      <c r="C1156" s="63">
        <v>8419</v>
      </c>
    </row>
    <row r="1157" spans="1:3" x14ac:dyDescent="0.3">
      <c r="A1157" s="61">
        <v>1327</v>
      </c>
      <c r="B1157" s="62" t="s">
        <v>2206</v>
      </c>
      <c r="C1157" s="63">
        <v>8419</v>
      </c>
    </row>
    <row r="1158" spans="1:3" x14ac:dyDescent="0.3">
      <c r="A1158" s="61">
        <v>1327</v>
      </c>
      <c r="B1158" s="62" t="s">
        <v>2206</v>
      </c>
      <c r="C1158" s="63">
        <v>8419</v>
      </c>
    </row>
    <row r="1159" spans="1:3" x14ac:dyDescent="0.3">
      <c r="A1159" s="61">
        <v>1327</v>
      </c>
      <c r="B1159" s="62" t="s">
        <v>2206</v>
      </c>
      <c r="C1159" s="63">
        <v>8419</v>
      </c>
    </row>
    <row r="1160" spans="1:3" x14ac:dyDescent="0.3">
      <c r="A1160" s="61">
        <v>1327</v>
      </c>
      <c r="B1160" s="62" t="s">
        <v>2206</v>
      </c>
      <c r="C1160" s="63">
        <v>8419</v>
      </c>
    </row>
    <row r="1161" spans="1:3" x14ac:dyDescent="0.3">
      <c r="A1161" s="61">
        <v>1327</v>
      </c>
      <c r="B1161" s="62" t="s">
        <v>2206</v>
      </c>
      <c r="C1161" s="63">
        <v>8419</v>
      </c>
    </row>
    <row r="1162" spans="1:3" x14ac:dyDescent="0.3">
      <c r="A1162" s="61">
        <v>1327</v>
      </c>
      <c r="B1162" s="62" t="s">
        <v>2206</v>
      </c>
      <c r="C1162" s="63">
        <v>8419</v>
      </c>
    </row>
    <row r="1163" spans="1:3" x14ac:dyDescent="0.3">
      <c r="A1163" s="61">
        <v>1327</v>
      </c>
      <c r="B1163" s="62" t="s">
        <v>2206</v>
      </c>
      <c r="C1163" s="63">
        <v>8419</v>
      </c>
    </row>
    <row r="1164" spans="1:3" x14ac:dyDescent="0.3">
      <c r="A1164" s="61">
        <v>1063</v>
      </c>
      <c r="B1164" s="62" t="s">
        <v>41</v>
      </c>
      <c r="C1164" s="63">
        <v>17930</v>
      </c>
    </row>
    <row r="1165" spans="1:3" x14ac:dyDescent="0.3">
      <c r="A1165" s="61">
        <v>1063</v>
      </c>
      <c r="B1165" s="62" t="s">
        <v>41</v>
      </c>
      <c r="C1165" s="63">
        <v>17930</v>
      </c>
    </row>
    <row r="1166" spans="1:3" x14ac:dyDescent="0.3">
      <c r="A1166" s="61">
        <v>1063</v>
      </c>
      <c r="B1166" s="62" t="s">
        <v>41</v>
      </c>
      <c r="C1166" s="63">
        <v>17930</v>
      </c>
    </row>
    <row r="1167" spans="1:3" x14ac:dyDescent="0.3">
      <c r="A1167" s="61">
        <v>1063</v>
      </c>
      <c r="B1167" s="62" t="s">
        <v>41</v>
      </c>
      <c r="C1167" s="63">
        <v>17930</v>
      </c>
    </row>
    <row r="1168" spans="1:3" x14ac:dyDescent="0.3">
      <c r="A1168" s="61">
        <v>1063</v>
      </c>
      <c r="B1168" s="62" t="s">
        <v>41</v>
      </c>
      <c r="C1168" s="63">
        <v>17930</v>
      </c>
    </row>
    <row r="1169" spans="1:3" x14ac:dyDescent="0.3">
      <c r="A1169" s="61">
        <v>1063</v>
      </c>
      <c r="B1169" s="62" t="s">
        <v>41</v>
      </c>
      <c r="C1169" s="63">
        <v>17930</v>
      </c>
    </row>
    <row r="1170" spans="1:3" x14ac:dyDescent="0.3">
      <c r="A1170" s="61">
        <v>1063</v>
      </c>
      <c r="B1170" s="62" t="s">
        <v>41</v>
      </c>
      <c r="C1170" s="63">
        <v>17930</v>
      </c>
    </row>
    <row r="1171" spans="1:3" x14ac:dyDescent="0.3">
      <c r="A1171" s="61">
        <v>1063</v>
      </c>
      <c r="B1171" s="62" t="s">
        <v>41</v>
      </c>
      <c r="C1171" s="63">
        <v>17930</v>
      </c>
    </row>
    <row r="1172" spans="1:3" x14ac:dyDescent="0.3">
      <c r="A1172" s="61">
        <v>1063</v>
      </c>
      <c r="B1172" s="62" t="s">
        <v>41</v>
      </c>
      <c r="C1172" s="63">
        <v>17930</v>
      </c>
    </row>
    <row r="1173" spans="1:3" x14ac:dyDescent="0.3">
      <c r="A1173" s="61">
        <v>1063</v>
      </c>
      <c r="B1173" s="62" t="s">
        <v>41</v>
      </c>
      <c r="C1173" s="63">
        <v>17930</v>
      </c>
    </row>
    <row r="1174" spans="1:3" x14ac:dyDescent="0.3">
      <c r="A1174" s="61">
        <v>1063</v>
      </c>
      <c r="B1174" s="62" t="s">
        <v>41</v>
      </c>
      <c r="C1174" s="63">
        <v>17930</v>
      </c>
    </row>
    <row r="1175" spans="1:3" x14ac:dyDescent="0.3">
      <c r="A1175" s="61">
        <v>1063</v>
      </c>
      <c r="B1175" s="62" t="s">
        <v>41</v>
      </c>
      <c r="C1175" s="63">
        <v>17930</v>
      </c>
    </row>
    <row r="1176" spans="1:3" x14ac:dyDescent="0.3">
      <c r="A1176" s="61">
        <v>1063</v>
      </c>
      <c r="B1176" s="62" t="s">
        <v>41</v>
      </c>
      <c r="C1176" s="63">
        <v>17930</v>
      </c>
    </row>
    <row r="1177" spans="1:3" x14ac:dyDescent="0.3">
      <c r="A1177" s="61">
        <v>99</v>
      </c>
      <c r="B1177" s="62" t="s">
        <v>2231</v>
      </c>
      <c r="C1177" s="63">
        <v>3726</v>
      </c>
    </row>
    <row r="1178" spans="1:3" x14ac:dyDescent="0.3">
      <c r="A1178" s="61">
        <v>99</v>
      </c>
      <c r="B1178" s="62" t="s">
        <v>2231</v>
      </c>
      <c r="C1178" s="63">
        <v>3726</v>
      </c>
    </row>
    <row r="1179" spans="1:3" x14ac:dyDescent="0.3">
      <c r="A1179" s="61">
        <v>99</v>
      </c>
      <c r="B1179" s="62" t="s">
        <v>2231</v>
      </c>
      <c r="C1179" s="63">
        <v>3726</v>
      </c>
    </row>
    <row r="1180" spans="1:3" x14ac:dyDescent="0.3">
      <c r="A1180" s="61">
        <v>99</v>
      </c>
      <c r="B1180" s="62" t="s">
        <v>2231</v>
      </c>
      <c r="C1180" s="63">
        <v>3726</v>
      </c>
    </row>
    <row r="1181" spans="1:3" x14ac:dyDescent="0.3">
      <c r="A1181" s="61">
        <v>99</v>
      </c>
      <c r="B1181" s="62" t="s">
        <v>2231</v>
      </c>
      <c r="C1181" s="63">
        <v>3726</v>
      </c>
    </row>
    <row r="1182" spans="1:3" x14ac:dyDescent="0.3">
      <c r="A1182" s="61">
        <v>99</v>
      </c>
      <c r="B1182" s="62" t="s">
        <v>2231</v>
      </c>
      <c r="C1182" s="63">
        <v>3726</v>
      </c>
    </row>
    <row r="1183" spans="1:3" x14ac:dyDescent="0.3">
      <c r="A1183" s="61">
        <v>99</v>
      </c>
      <c r="B1183" s="62" t="s">
        <v>2231</v>
      </c>
      <c r="C1183" s="63">
        <v>3726</v>
      </c>
    </row>
    <row r="1184" spans="1:3" x14ac:dyDescent="0.3">
      <c r="A1184" s="61">
        <v>520</v>
      </c>
      <c r="B1184" s="62" t="s">
        <v>2240</v>
      </c>
      <c r="C1184" s="63">
        <v>4900</v>
      </c>
    </row>
    <row r="1185" spans="1:3" x14ac:dyDescent="0.3">
      <c r="A1185" s="61">
        <v>520</v>
      </c>
      <c r="B1185" s="62" t="s">
        <v>2240</v>
      </c>
      <c r="C1185" s="63">
        <v>4900</v>
      </c>
    </row>
    <row r="1186" spans="1:3" x14ac:dyDescent="0.3">
      <c r="A1186" s="61">
        <v>520</v>
      </c>
      <c r="B1186" s="62" t="s">
        <v>2240</v>
      </c>
      <c r="C1186" s="63">
        <v>4900</v>
      </c>
    </row>
    <row r="1187" spans="1:3" x14ac:dyDescent="0.3">
      <c r="A1187" s="61">
        <v>520</v>
      </c>
      <c r="B1187" s="62" t="s">
        <v>2240</v>
      </c>
      <c r="C1187" s="63">
        <v>4900</v>
      </c>
    </row>
    <row r="1188" spans="1:3" x14ac:dyDescent="0.3">
      <c r="A1188" s="61">
        <v>520</v>
      </c>
      <c r="B1188" s="62" t="s">
        <v>2240</v>
      </c>
      <c r="C1188" s="63">
        <v>4900</v>
      </c>
    </row>
    <row r="1189" spans="1:3" x14ac:dyDescent="0.3">
      <c r="A1189" s="61">
        <v>520</v>
      </c>
      <c r="B1189" s="62" t="s">
        <v>2240</v>
      </c>
      <c r="C1189" s="63">
        <v>4900</v>
      </c>
    </row>
    <row r="1190" spans="1:3" x14ac:dyDescent="0.3">
      <c r="A1190" s="61">
        <v>520</v>
      </c>
      <c r="B1190" s="62" t="s">
        <v>2240</v>
      </c>
      <c r="C1190" s="63">
        <v>4900</v>
      </c>
    </row>
    <row r="1191" spans="1:3" x14ac:dyDescent="0.3">
      <c r="A1191" s="61">
        <v>520</v>
      </c>
      <c r="B1191" s="62" t="s">
        <v>2240</v>
      </c>
      <c r="C1191" s="63">
        <v>4900</v>
      </c>
    </row>
    <row r="1192" spans="1:3" x14ac:dyDescent="0.3">
      <c r="A1192" s="61">
        <v>520</v>
      </c>
      <c r="B1192" s="62" t="s">
        <v>2240</v>
      </c>
      <c r="C1192" s="63">
        <v>4900</v>
      </c>
    </row>
    <row r="1193" spans="1:3" x14ac:dyDescent="0.3">
      <c r="A1193" s="61">
        <v>520</v>
      </c>
      <c r="B1193" s="62" t="s">
        <v>2240</v>
      </c>
      <c r="C1193" s="63">
        <v>4900</v>
      </c>
    </row>
    <row r="1194" spans="1:3" x14ac:dyDescent="0.3">
      <c r="A1194" s="61">
        <v>520</v>
      </c>
      <c r="B1194" s="62" t="s">
        <v>2240</v>
      </c>
      <c r="C1194" s="63">
        <v>4900</v>
      </c>
    </row>
    <row r="1195" spans="1:3" x14ac:dyDescent="0.3">
      <c r="A1195" s="61">
        <v>9100</v>
      </c>
      <c r="B1195" s="62" t="s">
        <v>2259</v>
      </c>
      <c r="C1195" s="63">
        <v>47328</v>
      </c>
    </row>
    <row r="1196" spans="1:3" x14ac:dyDescent="0.3">
      <c r="A1196" s="61">
        <v>9100</v>
      </c>
      <c r="B1196" s="62" t="s">
        <v>2259</v>
      </c>
      <c r="C1196" s="63">
        <v>47328</v>
      </c>
    </row>
    <row r="1197" spans="1:3" x14ac:dyDescent="0.3">
      <c r="A1197" s="61">
        <v>9100</v>
      </c>
      <c r="B1197" s="62" t="s">
        <v>2259</v>
      </c>
      <c r="C1197" s="63">
        <v>47328</v>
      </c>
    </row>
    <row r="1198" spans="1:3" x14ac:dyDescent="0.3">
      <c r="A1198" s="61">
        <v>9100</v>
      </c>
      <c r="B1198" s="62" t="s">
        <v>2259</v>
      </c>
      <c r="C1198" s="63">
        <v>47328</v>
      </c>
    </row>
    <row r="1199" spans="1:3" x14ac:dyDescent="0.3">
      <c r="A1199" s="61">
        <v>9100</v>
      </c>
      <c r="B1199" s="62" t="s">
        <v>2259</v>
      </c>
      <c r="C1199" s="63">
        <v>47328</v>
      </c>
    </row>
    <row r="1200" spans="1:3" x14ac:dyDescent="0.3">
      <c r="A1200" s="61">
        <v>9100</v>
      </c>
      <c r="B1200" s="62" t="s">
        <v>2259</v>
      </c>
      <c r="C1200" s="63">
        <v>47328</v>
      </c>
    </row>
    <row r="1201" spans="1:3" x14ac:dyDescent="0.3">
      <c r="A1201" s="61">
        <v>9100</v>
      </c>
      <c r="B1201" s="62" t="s">
        <v>2259</v>
      </c>
      <c r="C1201" s="63">
        <v>47328</v>
      </c>
    </row>
    <row r="1202" spans="1:3" x14ac:dyDescent="0.3">
      <c r="A1202" s="61">
        <v>9100</v>
      </c>
      <c r="B1202" s="62" t="s">
        <v>2259</v>
      </c>
      <c r="C1202" s="63">
        <v>47328</v>
      </c>
    </row>
    <row r="1203" spans="1:3" x14ac:dyDescent="0.3">
      <c r="A1203" s="61">
        <v>9100</v>
      </c>
      <c r="B1203" s="62" t="s">
        <v>2259</v>
      </c>
      <c r="C1203" s="63">
        <v>47328</v>
      </c>
    </row>
    <row r="1204" spans="1:3" x14ac:dyDescent="0.3">
      <c r="A1204" s="61">
        <v>9100</v>
      </c>
      <c r="B1204" s="62" t="s">
        <v>2259</v>
      </c>
      <c r="C1204" s="63">
        <v>47328</v>
      </c>
    </row>
    <row r="1205" spans="1:3" x14ac:dyDescent="0.3">
      <c r="A1205" s="61">
        <v>9100</v>
      </c>
      <c r="B1205" s="62" t="s">
        <v>2259</v>
      </c>
      <c r="C1205" s="63">
        <v>47328</v>
      </c>
    </row>
    <row r="1206" spans="1:3" x14ac:dyDescent="0.3">
      <c r="A1206" s="61">
        <v>9100</v>
      </c>
      <c r="B1206" s="62" t="s">
        <v>2259</v>
      </c>
      <c r="C1206" s="63">
        <v>47328</v>
      </c>
    </row>
    <row r="1207" spans="1:3" x14ac:dyDescent="0.3">
      <c r="A1207" s="61">
        <v>522</v>
      </c>
      <c r="B1207" s="62" t="s">
        <v>2273</v>
      </c>
      <c r="C1207" s="63">
        <v>7178</v>
      </c>
    </row>
    <row r="1208" spans="1:3" x14ac:dyDescent="0.3">
      <c r="A1208" s="61">
        <v>522</v>
      </c>
      <c r="B1208" s="62" t="s">
        <v>2273</v>
      </c>
      <c r="C1208" s="63">
        <v>7178</v>
      </c>
    </row>
    <row r="1209" spans="1:3" x14ac:dyDescent="0.3">
      <c r="A1209" s="61">
        <v>522</v>
      </c>
      <c r="B1209" s="62" t="s">
        <v>2273</v>
      </c>
      <c r="C1209" s="63">
        <v>7178</v>
      </c>
    </row>
    <row r="1210" spans="1:3" x14ac:dyDescent="0.3">
      <c r="A1210" s="61">
        <v>522</v>
      </c>
      <c r="B1210" s="62" t="s">
        <v>2273</v>
      </c>
      <c r="C1210" s="63">
        <v>7178</v>
      </c>
    </row>
    <row r="1211" spans="1:3" x14ac:dyDescent="0.3">
      <c r="A1211" s="61">
        <v>522</v>
      </c>
      <c r="B1211" s="62" t="s">
        <v>2273</v>
      </c>
      <c r="C1211" s="63">
        <v>7178</v>
      </c>
    </row>
    <row r="1212" spans="1:3" x14ac:dyDescent="0.3">
      <c r="A1212" s="61">
        <v>522</v>
      </c>
      <c r="B1212" s="62" t="s">
        <v>2273</v>
      </c>
      <c r="C1212" s="63">
        <v>7178</v>
      </c>
    </row>
    <row r="1213" spans="1:3" x14ac:dyDescent="0.3">
      <c r="A1213" s="61">
        <v>522</v>
      </c>
      <c r="B1213" s="62" t="s">
        <v>2273</v>
      </c>
      <c r="C1213" s="63">
        <v>7178</v>
      </c>
    </row>
    <row r="1214" spans="1:3" x14ac:dyDescent="0.3">
      <c r="A1214" s="61">
        <v>522</v>
      </c>
      <c r="B1214" s="62" t="s">
        <v>2273</v>
      </c>
      <c r="C1214" s="63">
        <v>7178</v>
      </c>
    </row>
    <row r="1215" spans="1:3" x14ac:dyDescent="0.3">
      <c r="A1215" s="61">
        <v>522</v>
      </c>
      <c r="B1215" s="62" t="s">
        <v>2273</v>
      </c>
      <c r="C1215" s="63">
        <v>7178</v>
      </c>
    </row>
    <row r="1216" spans="1:3" x14ac:dyDescent="0.3">
      <c r="A1216" s="61">
        <v>522</v>
      </c>
      <c r="B1216" s="62" t="s">
        <v>2273</v>
      </c>
      <c r="C1216" s="63">
        <v>7178</v>
      </c>
    </row>
    <row r="1217" spans="1:3" x14ac:dyDescent="0.3">
      <c r="A1217" s="61">
        <v>522</v>
      </c>
      <c r="B1217" s="62" t="s">
        <v>2273</v>
      </c>
      <c r="C1217" s="63">
        <v>7178</v>
      </c>
    </row>
    <row r="1218" spans="1:3" x14ac:dyDescent="0.3">
      <c r="A1218" s="61">
        <v>522</v>
      </c>
      <c r="B1218" s="62" t="s">
        <v>2273</v>
      </c>
      <c r="C1218" s="63">
        <v>7178</v>
      </c>
    </row>
    <row r="1219" spans="1:3" x14ac:dyDescent="0.3">
      <c r="A1219" s="61">
        <v>522</v>
      </c>
      <c r="B1219" s="62" t="s">
        <v>2273</v>
      </c>
      <c r="C1219" s="63">
        <v>7178</v>
      </c>
    </row>
    <row r="1220" spans="1:3" x14ac:dyDescent="0.3">
      <c r="A1220" s="61">
        <v>522</v>
      </c>
      <c r="B1220" s="62" t="s">
        <v>2273</v>
      </c>
      <c r="C1220" s="63">
        <v>7178</v>
      </c>
    </row>
    <row r="1221" spans="1:3" x14ac:dyDescent="0.3">
      <c r="A1221" s="61">
        <v>7200</v>
      </c>
      <c r="B1221" s="62" t="s">
        <v>43</v>
      </c>
      <c r="C1221" s="63">
        <v>30280</v>
      </c>
    </row>
    <row r="1222" spans="1:3" x14ac:dyDescent="0.3">
      <c r="A1222" s="61">
        <v>7200</v>
      </c>
      <c r="B1222" s="62" t="s">
        <v>43</v>
      </c>
      <c r="C1222" s="63">
        <v>30280</v>
      </c>
    </row>
    <row r="1223" spans="1:3" x14ac:dyDescent="0.3">
      <c r="A1223" s="61">
        <v>7200</v>
      </c>
      <c r="B1223" s="62" t="s">
        <v>43</v>
      </c>
      <c r="C1223" s="63">
        <v>30280</v>
      </c>
    </row>
    <row r="1224" spans="1:3" x14ac:dyDescent="0.3">
      <c r="A1224" s="61">
        <v>7200</v>
      </c>
      <c r="B1224" s="62" t="s">
        <v>43</v>
      </c>
      <c r="C1224" s="63">
        <v>30280</v>
      </c>
    </row>
    <row r="1225" spans="1:3" x14ac:dyDescent="0.3">
      <c r="A1225" s="61">
        <v>7200</v>
      </c>
      <c r="B1225" s="62" t="s">
        <v>43</v>
      </c>
      <c r="C1225" s="63">
        <v>30280</v>
      </c>
    </row>
    <row r="1226" spans="1:3" x14ac:dyDescent="0.3">
      <c r="A1226" s="61">
        <v>7200</v>
      </c>
      <c r="B1226" s="62" t="s">
        <v>43</v>
      </c>
      <c r="C1226" s="63">
        <v>30280</v>
      </c>
    </row>
    <row r="1227" spans="1:3" x14ac:dyDescent="0.3">
      <c r="A1227" s="61">
        <v>7300</v>
      </c>
      <c r="B1227" s="62" t="s">
        <v>44</v>
      </c>
      <c r="C1227" s="63">
        <v>53934</v>
      </c>
    </row>
    <row r="1228" spans="1:3" x14ac:dyDescent="0.3">
      <c r="A1228" s="61">
        <v>7300</v>
      </c>
      <c r="B1228" s="62" t="s">
        <v>44</v>
      </c>
      <c r="C1228" s="63">
        <v>53934</v>
      </c>
    </row>
    <row r="1229" spans="1:3" x14ac:dyDescent="0.3">
      <c r="A1229" s="61">
        <v>7300</v>
      </c>
      <c r="B1229" s="62" t="s">
        <v>44</v>
      </c>
      <c r="C1229" s="63">
        <v>53934</v>
      </c>
    </row>
    <row r="1230" spans="1:3" x14ac:dyDescent="0.3">
      <c r="A1230" s="61">
        <v>7300</v>
      </c>
      <c r="B1230" s="62" t="s">
        <v>44</v>
      </c>
      <c r="C1230" s="63">
        <v>53934</v>
      </c>
    </row>
    <row r="1231" spans="1:3" x14ac:dyDescent="0.3">
      <c r="A1231" s="61">
        <v>7300</v>
      </c>
      <c r="B1231" s="62" t="s">
        <v>44</v>
      </c>
      <c r="C1231" s="63">
        <v>53934</v>
      </c>
    </row>
    <row r="1232" spans="1:3" x14ac:dyDescent="0.3">
      <c r="A1232" s="61">
        <v>7300</v>
      </c>
      <c r="B1232" s="62" t="s">
        <v>44</v>
      </c>
      <c r="C1232" s="63">
        <v>53934</v>
      </c>
    </row>
    <row r="1233" spans="1:3" x14ac:dyDescent="0.3">
      <c r="A1233" s="61">
        <v>7300</v>
      </c>
      <c r="B1233" s="62" t="s">
        <v>44</v>
      </c>
      <c r="C1233" s="63">
        <v>53934</v>
      </c>
    </row>
    <row r="1234" spans="1:3" x14ac:dyDescent="0.3">
      <c r="A1234" s="61">
        <v>1061</v>
      </c>
      <c r="B1234" s="62" t="s">
        <v>45</v>
      </c>
      <c r="C1234" s="63">
        <v>40481</v>
      </c>
    </row>
    <row r="1235" spans="1:3" x14ac:dyDescent="0.3">
      <c r="A1235" s="61">
        <v>1061</v>
      </c>
      <c r="B1235" s="62" t="s">
        <v>45</v>
      </c>
      <c r="C1235" s="63">
        <v>40481</v>
      </c>
    </row>
    <row r="1236" spans="1:3" x14ac:dyDescent="0.3">
      <c r="A1236" s="61">
        <v>1061</v>
      </c>
      <c r="B1236" s="62" t="s">
        <v>45</v>
      </c>
      <c r="C1236" s="63">
        <v>40481</v>
      </c>
    </row>
    <row r="1237" spans="1:3" x14ac:dyDescent="0.3">
      <c r="A1237" s="61">
        <v>1061</v>
      </c>
      <c r="B1237" s="62" t="s">
        <v>45</v>
      </c>
      <c r="C1237" s="63">
        <v>40481</v>
      </c>
    </row>
    <row r="1238" spans="1:3" x14ac:dyDescent="0.3">
      <c r="A1238" s="61">
        <v>1061</v>
      </c>
      <c r="B1238" s="62" t="s">
        <v>45</v>
      </c>
      <c r="C1238" s="63">
        <v>40481</v>
      </c>
    </row>
    <row r="1239" spans="1:3" x14ac:dyDescent="0.3">
      <c r="A1239" s="61">
        <v>1061</v>
      </c>
      <c r="B1239" s="62" t="s">
        <v>45</v>
      </c>
      <c r="C1239" s="63">
        <v>40481</v>
      </c>
    </row>
    <row r="1240" spans="1:3" x14ac:dyDescent="0.3">
      <c r="A1240" s="61">
        <v>1061</v>
      </c>
      <c r="B1240" s="62" t="s">
        <v>45</v>
      </c>
      <c r="C1240" s="63">
        <v>40481</v>
      </c>
    </row>
    <row r="1241" spans="1:3" x14ac:dyDescent="0.3">
      <c r="A1241" s="61">
        <v>1061</v>
      </c>
      <c r="B1241" s="62" t="s">
        <v>45</v>
      </c>
      <c r="C1241" s="63">
        <v>40481</v>
      </c>
    </row>
    <row r="1242" spans="1:3" x14ac:dyDescent="0.3">
      <c r="A1242" s="61">
        <v>1061</v>
      </c>
      <c r="B1242" s="62" t="s">
        <v>45</v>
      </c>
      <c r="C1242" s="63">
        <v>40481</v>
      </c>
    </row>
    <row r="1243" spans="1:3" x14ac:dyDescent="0.3">
      <c r="A1243" s="61">
        <v>1061</v>
      </c>
      <c r="B1243" s="62" t="s">
        <v>45</v>
      </c>
      <c r="C1243" s="63">
        <v>40481</v>
      </c>
    </row>
    <row r="1244" spans="1:3" x14ac:dyDescent="0.3">
      <c r="A1244" s="61">
        <v>1061</v>
      </c>
      <c r="B1244" s="62" t="s">
        <v>45</v>
      </c>
      <c r="C1244" s="63">
        <v>40481</v>
      </c>
    </row>
    <row r="1245" spans="1:3" x14ac:dyDescent="0.3">
      <c r="A1245" s="61">
        <v>1061</v>
      </c>
      <c r="B1245" s="62" t="s">
        <v>45</v>
      </c>
      <c r="C1245" s="63">
        <v>40481</v>
      </c>
    </row>
    <row r="1246" spans="1:3" x14ac:dyDescent="0.3">
      <c r="A1246" s="61">
        <v>1061</v>
      </c>
      <c r="B1246" s="62" t="s">
        <v>45</v>
      </c>
      <c r="C1246" s="63">
        <v>40481</v>
      </c>
    </row>
    <row r="1247" spans="1:3" x14ac:dyDescent="0.3">
      <c r="A1247" s="61">
        <v>1061</v>
      </c>
      <c r="B1247" s="62" t="s">
        <v>45</v>
      </c>
      <c r="C1247" s="63">
        <v>40481</v>
      </c>
    </row>
    <row r="1248" spans="1:3" x14ac:dyDescent="0.3">
      <c r="A1248" s="61">
        <v>1061</v>
      </c>
      <c r="B1248" s="62" t="s">
        <v>45</v>
      </c>
      <c r="C1248" s="63">
        <v>40481</v>
      </c>
    </row>
    <row r="1249" spans="1:3" x14ac:dyDescent="0.3">
      <c r="A1249" s="61">
        <v>2500</v>
      </c>
      <c r="B1249" s="62" t="s">
        <v>46</v>
      </c>
      <c r="C1249" s="63">
        <v>19447</v>
      </c>
    </row>
    <row r="1250" spans="1:3" x14ac:dyDescent="0.3">
      <c r="A1250" s="61">
        <v>2500</v>
      </c>
      <c r="B1250" s="62" t="s">
        <v>46</v>
      </c>
      <c r="C1250" s="63">
        <v>19447</v>
      </c>
    </row>
    <row r="1251" spans="1:3" x14ac:dyDescent="0.3">
      <c r="A1251" s="61">
        <v>2500</v>
      </c>
      <c r="B1251" s="62" t="s">
        <v>46</v>
      </c>
      <c r="C1251" s="63">
        <v>19447</v>
      </c>
    </row>
    <row r="1252" spans="1:3" x14ac:dyDescent="0.3">
      <c r="A1252" s="61">
        <v>2500</v>
      </c>
      <c r="B1252" s="62" t="s">
        <v>46</v>
      </c>
      <c r="C1252" s="63">
        <v>19447</v>
      </c>
    </row>
    <row r="1253" spans="1:3" x14ac:dyDescent="0.3">
      <c r="A1253" s="61">
        <v>2500</v>
      </c>
      <c r="B1253" s="62" t="s">
        <v>46</v>
      </c>
      <c r="C1253" s="63">
        <v>19447</v>
      </c>
    </row>
    <row r="1254" spans="1:3" x14ac:dyDescent="0.3">
      <c r="A1254" s="61">
        <v>2500</v>
      </c>
      <c r="B1254" s="62" t="s">
        <v>46</v>
      </c>
      <c r="C1254" s="63">
        <v>19447</v>
      </c>
    </row>
    <row r="1255" spans="1:3" x14ac:dyDescent="0.3">
      <c r="A1255" s="61">
        <v>2500</v>
      </c>
      <c r="B1255" s="62" t="s">
        <v>46</v>
      </c>
      <c r="C1255" s="63">
        <v>19447</v>
      </c>
    </row>
    <row r="1256" spans="1:3" x14ac:dyDescent="0.3">
      <c r="A1256" s="61">
        <v>2500</v>
      </c>
      <c r="B1256" s="62" t="s">
        <v>46</v>
      </c>
      <c r="C1256" s="63">
        <v>19447</v>
      </c>
    </row>
    <row r="1257" spans="1:3" x14ac:dyDescent="0.3">
      <c r="A1257" s="61">
        <v>2500</v>
      </c>
      <c r="B1257" s="62" t="s">
        <v>46</v>
      </c>
      <c r="C1257" s="63">
        <v>19447</v>
      </c>
    </row>
    <row r="1258" spans="1:3" x14ac:dyDescent="0.3">
      <c r="A1258" s="61">
        <v>2500</v>
      </c>
      <c r="B1258" s="62" t="s">
        <v>46</v>
      </c>
      <c r="C1258" s="63">
        <v>19447</v>
      </c>
    </row>
    <row r="1259" spans="1:3" x14ac:dyDescent="0.3">
      <c r="A1259" s="61">
        <v>2500</v>
      </c>
      <c r="B1259" s="62" t="s">
        <v>46</v>
      </c>
      <c r="C1259" s="63">
        <v>19447</v>
      </c>
    </row>
    <row r="1260" spans="1:3" x14ac:dyDescent="0.3">
      <c r="A1260" s="61">
        <v>246</v>
      </c>
      <c r="B1260" s="62" t="s">
        <v>47</v>
      </c>
      <c r="C1260" s="63">
        <v>19182</v>
      </c>
    </row>
    <row r="1261" spans="1:3" x14ac:dyDescent="0.3">
      <c r="A1261" s="61">
        <v>246</v>
      </c>
      <c r="B1261" s="62" t="s">
        <v>47</v>
      </c>
      <c r="C1261" s="63">
        <v>19182</v>
      </c>
    </row>
    <row r="1262" spans="1:3" x14ac:dyDescent="0.3">
      <c r="A1262" s="61">
        <v>246</v>
      </c>
      <c r="B1262" s="62" t="s">
        <v>47</v>
      </c>
      <c r="C1262" s="63">
        <v>19182</v>
      </c>
    </row>
    <row r="1263" spans="1:3" x14ac:dyDescent="0.3">
      <c r="A1263" s="61">
        <v>246</v>
      </c>
      <c r="B1263" s="62" t="s">
        <v>47</v>
      </c>
      <c r="C1263" s="63">
        <v>19182</v>
      </c>
    </row>
    <row r="1264" spans="1:3" x14ac:dyDescent="0.3">
      <c r="A1264" s="61">
        <v>246</v>
      </c>
      <c r="B1264" s="62" t="s">
        <v>47</v>
      </c>
      <c r="C1264" s="63">
        <v>19182</v>
      </c>
    </row>
    <row r="1265" spans="1:3" x14ac:dyDescent="0.3">
      <c r="A1265" s="61">
        <v>246</v>
      </c>
      <c r="B1265" s="62" t="s">
        <v>47</v>
      </c>
      <c r="C1265" s="63">
        <v>19182</v>
      </c>
    </row>
    <row r="1266" spans="1:3" x14ac:dyDescent="0.3">
      <c r="A1266" s="61">
        <v>246</v>
      </c>
      <c r="B1266" s="62" t="s">
        <v>47</v>
      </c>
      <c r="C1266" s="63">
        <v>19182</v>
      </c>
    </row>
    <row r="1267" spans="1:3" x14ac:dyDescent="0.3">
      <c r="A1267" s="61">
        <v>7400</v>
      </c>
      <c r="B1267" s="62" t="s">
        <v>48</v>
      </c>
      <c r="C1267" s="63">
        <v>169441</v>
      </c>
    </row>
    <row r="1268" spans="1:3" x14ac:dyDescent="0.3">
      <c r="A1268" s="61">
        <v>7400</v>
      </c>
      <c r="B1268" s="62" t="s">
        <v>48</v>
      </c>
      <c r="C1268" s="63">
        <v>169441</v>
      </c>
    </row>
    <row r="1269" spans="1:3" x14ac:dyDescent="0.3">
      <c r="A1269" s="61">
        <v>7400</v>
      </c>
      <c r="B1269" s="62" t="s">
        <v>48</v>
      </c>
      <c r="C1269" s="63">
        <v>169441</v>
      </c>
    </row>
    <row r="1270" spans="1:3" x14ac:dyDescent="0.3">
      <c r="A1270" s="61">
        <v>7400</v>
      </c>
      <c r="B1270" s="62" t="s">
        <v>48</v>
      </c>
      <c r="C1270" s="63">
        <v>169441</v>
      </c>
    </row>
    <row r="1271" spans="1:3" x14ac:dyDescent="0.3">
      <c r="A1271" s="61">
        <v>7400</v>
      </c>
      <c r="B1271" s="62" t="s">
        <v>48</v>
      </c>
      <c r="C1271" s="63">
        <v>169441</v>
      </c>
    </row>
    <row r="1272" spans="1:3" x14ac:dyDescent="0.3">
      <c r="A1272" s="61">
        <v>7400</v>
      </c>
      <c r="B1272" s="62" t="s">
        <v>48</v>
      </c>
      <c r="C1272" s="63">
        <v>169441</v>
      </c>
    </row>
    <row r="1273" spans="1:3" x14ac:dyDescent="0.3">
      <c r="A1273" s="61">
        <v>7400</v>
      </c>
      <c r="B1273" s="62" t="s">
        <v>48</v>
      </c>
      <c r="C1273" s="63">
        <v>169441</v>
      </c>
    </row>
    <row r="1274" spans="1:3" x14ac:dyDescent="0.3">
      <c r="A1274" s="61">
        <v>7400</v>
      </c>
      <c r="B1274" s="62" t="s">
        <v>48</v>
      </c>
      <c r="C1274" s="63">
        <v>169441</v>
      </c>
    </row>
    <row r="1275" spans="1:3" x14ac:dyDescent="0.3">
      <c r="A1275" s="61">
        <v>7400</v>
      </c>
      <c r="B1275" s="62" t="s">
        <v>48</v>
      </c>
      <c r="C1275" s="63">
        <v>169441</v>
      </c>
    </row>
    <row r="1276" spans="1:3" x14ac:dyDescent="0.3">
      <c r="A1276" s="61">
        <v>7400</v>
      </c>
      <c r="B1276" s="62" t="s">
        <v>48</v>
      </c>
      <c r="C1276" s="63">
        <v>169441</v>
      </c>
    </row>
    <row r="1277" spans="1:3" x14ac:dyDescent="0.3">
      <c r="A1277" s="61">
        <v>7400</v>
      </c>
      <c r="B1277" s="62" t="s">
        <v>48</v>
      </c>
      <c r="C1277" s="63">
        <v>169441</v>
      </c>
    </row>
    <row r="1278" spans="1:3" x14ac:dyDescent="0.3">
      <c r="A1278" s="61">
        <v>7400</v>
      </c>
      <c r="B1278" s="62" t="s">
        <v>48</v>
      </c>
      <c r="C1278" s="63">
        <v>169441</v>
      </c>
    </row>
    <row r="1279" spans="1:3" x14ac:dyDescent="0.3">
      <c r="A1279" s="61">
        <v>7400</v>
      </c>
      <c r="B1279" s="62" t="s">
        <v>48</v>
      </c>
      <c r="C1279" s="63">
        <v>169441</v>
      </c>
    </row>
    <row r="1280" spans="1:3" x14ac:dyDescent="0.3">
      <c r="A1280" s="61">
        <v>7400</v>
      </c>
      <c r="B1280" s="62" t="s">
        <v>48</v>
      </c>
      <c r="C1280" s="63">
        <v>169441</v>
      </c>
    </row>
    <row r="1281" spans="1:3" x14ac:dyDescent="0.3">
      <c r="A1281" s="61">
        <v>7400</v>
      </c>
      <c r="B1281" s="62" t="s">
        <v>48</v>
      </c>
      <c r="C1281" s="63">
        <v>169441</v>
      </c>
    </row>
    <row r="1282" spans="1:3" x14ac:dyDescent="0.3">
      <c r="A1282" s="61">
        <v>7400</v>
      </c>
      <c r="B1282" s="62" t="s">
        <v>48</v>
      </c>
      <c r="C1282" s="63">
        <v>169441</v>
      </c>
    </row>
    <row r="1283" spans="1:3" x14ac:dyDescent="0.3">
      <c r="A1283" s="61">
        <v>525</v>
      </c>
      <c r="B1283" s="62" t="s">
        <v>2370</v>
      </c>
      <c r="C1283" s="63">
        <v>2661</v>
      </c>
    </row>
    <row r="1284" spans="1:3" x14ac:dyDescent="0.3">
      <c r="A1284" s="61">
        <v>525</v>
      </c>
      <c r="B1284" s="62" t="s">
        <v>2370</v>
      </c>
      <c r="C1284" s="63">
        <v>2661</v>
      </c>
    </row>
    <row r="1285" spans="1:3" x14ac:dyDescent="0.3">
      <c r="A1285" s="61">
        <v>525</v>
      </c>
      <c r="B1285" s="62" t="s">
        <v>2370</v>
      </c>
      <c r="C1285" s="63">
        <v>2661</v>
      </c>
    </row>
    <row r="1286" spans="1:3" x14ac:dyDescent="0.3">
      <c r="A1286" s="61">
        <v>525</v>
      </c>
      <c r="B1286" s="62" t="s">
        <v>2370</v>
      </c>
      <c r="C1286" s="63">
        <v>2661</v>
      </c>
    </row>
    <row r="1287" spans="1:3" x14ac:dyDescent="0.3">
      <c r="A1287" s="61">
        <v>525</v>
      </c>
      <c r="B1287" s="62" t="s">
        <v>2370</v>
      </c>
      <c r="C1287" s="63">
        <v>2661</v>
      </c>
    </row>
    <row r="1288" spans="1:3" x14ac:dyDescent="0.3">
      <c r="A1288" s="61">
        <v>525</v>
      </c>
      <c r="B1288" s="62" t="s">
        <v>2370</v>
      </c>
      <c r="C1288" s="63">
        <v>2661</v>
      </c>
    </row>
    <row r="1289" spans="1:3" x14ac:dyDescent="0.3">
      <c r="A1289" s="61">
        <v>525</v>
      </c>
      <c r="B1289" s="62" t="s">
        <v>2370</v>
      </c>
      <c r="C1289" s="63">
        <v>2661</v>
      </c>
    </row>
    <row r="1290" spans="1:3" x14ac:dyDescent="0.3">
      <c r="A1290" s="61">
        <v>525</v>
      </c>
      <c r="B1290" s="62" t="s">
        <v>2370</v>
      </c>
      <c r="C1290" s="63">
        <v>2661</v>
      </c>
    </row>
    <row r="1291" spans="1:3" x14ac:dyDescent="0.3">
      <c r="A1291" s="61">
        <v>525</v>
      </c>
      <c r="B1291" s="62" t="s">
        <v>2370</v>
      </c>
      <c r="C1291" s="63">
        <v>2661</v>
      </c>
    </row>
    <row r="1292" spans="1:3" x14ac:dyDescent="0.3">
      <c r="A1292" s="61">
        <v>525</v>
      </c>
      <c r="B1292" s="62" t="s">
        <v>2370</v>
      </c>
      <c r="C1292" s="63">
        <v>2661</v>
      </c>
    </row>
    <row r="1293" spans="1:3" x14ac:dyDescent="0.3">
      <c r="A1293" s="61">
        <v>525</v>
      </c>
      <c r="B1293" s="62" t="s">
        <v>2370</v>
      </c>
      <c r="C1293" s="63">
        <v>2661</v>
      </c>
    </row>
    <row r="1294" spans="1:3" x14ac:dyDescent="0.3">
      <c r="A1294" s="61">
        <v>587</v>
      </c>
      <c r="B1294" s="62" t="s">
        <v>2381</v>
      </c>
      <c r="C1294" s="63">
        <v>3567</v>
      </c>
    </row>
    <row r="1295" spans="1:3" x14ac:dyDescent="0.3">
      <c r="A1295" s="61">
        <v>587</v>
      </c>
      <c r="B1295" s="62" t="s">
        <v>2381</v>
      </c>
      <c r="C1295" s="63">
        <v>3567</v>
      </c>
    </row>
    <row r="1296" spans="1:3" x14ac:dyDescent="0.3">
      <c r="A1296" s="61">
        <v>587</v>
      </c>
      <c r="B1296" s="62" t="s">
        <v>2381</v>
      </c>
      <c r="C1296" s="63">
        <v>3567</v>
      </c>
    </row>
    <row r="1297" spans="1:3" x14ac:dyDescent="0.3">
      <c r="A1297" s="61">
        <v>587</v>
      </c>
      <c r="B1297" s="62" t="s">
        <v>2381</v>
      </c>
      <c r="C1297" s="63">
        <v>3567</v>
      </c>
    </row>
    <row r="1298" spans="1:3" x14ac:dyDescent="0.3">
      <c r="A1298" s="61">
        <v>7500</v>
      </c>
      <c r="B1298" s="62" t="s">
        <v>49</v>
      </c>
      <c r="C1298" s="63">
        <v>18564</v>
      </c>
    </row>
    <row r="1299" spans="1:3" x14ac:dyDescent="0.3">
      <c r="A1299" s="61">
        <v>7500</v>
      </c>
      <c r="B1299" s="62" t="s">
        <v>49</v>
      </c>
      <c r="C1299" s="63">
        <v>18564</v>
      </c>
    </row>
    <row r="1300" spans="1:3" x14ac:dyDescent="0.3">
      <c r="A1300" s="61">
        <v>7500</v>
      </c>
      <c r="B1300" s="62" t="s">
        <v>49</v>
      </c>
      <c r="C1300" s="63">
        <v>18564</v>
      </c>
    </row>
    <row r="1301" spans="1:3" x14ac:dyDescent="0.3">
      <c r="A1301" s="61">
        <v>7500</v>
      </c>
      <c r="B1301" s="62" t="s">
        <v>49</v>
      </c>
      <c r="C1301" s="63">
        <v>18564</v>
      </c>
    </row>
    <row r="1302" spans="1:3" x14ac:dyDescent="0.3">
      <c r="A1302" s="61">
        <v>7500</v>
      </c>
      <c r="B1302" s="62" t="s">
        <v>49</v>
      </c>
      <c r="C1302" s="63">
        <v>18564</v>
      </c>
    </row>
    <row r="1303" spans="1:3" x14ac:dyDescent="0.3">
      <c r="A1303" s="61">
        <v>7500</v>
      </c>
      <c r="B1303" s="62" t="s">
        <v>49</v>
      </c>
      <c r="C1303" s="63">
        <v>18564</v>
      </c>
    </row>
    <row r="1304" spans="1:3" x14ac:dyDescent="0.3">
      <c r="A1304" s="61">
        <v>7500</v>
      </c>
      <c r="B1304" s="62" t="s">
        <v>49</v>
      </c>
      <c r="C1304" s="63">
        <v>18564</v>
      </c>
    </row>
    <row r="1305" spans="1:3" x14ac:dyDescent="0.3">
      <c r="A1305" s="61">
        <v>7500</v>
      </c>
      <c r="B1305" s="62" t="s">
        <v>49</v>
      </c>
      <c r="C1305" s="63">
        <v>18564</v>
      </c>
    </row>
    <row r="1306" spans="1:3" x14ac:dyDescent="0.3">
      <c r="A1306" s="61">
        <v>7500</v>
      </c>
      <c r="B1306" s="62" t="s">
        <v>49</v>
      </c>
      <c r="C1306" s="63">
        <v>18564</v>
      </c>
    </row>
    <row r="1307" spans="1:3" x14ac:dyDescent="0.3">
      <c r="A1307" s="61">
        <v>7500</v>
      </c>
      <c r="B1307" s="62" t="s">
        <v>49</v>
      </c>
      <c r="C1307" s="63">
        <v>18564</v>
      </c>
    </row>
    <row r="1308" spans="1:3" x14ac:dyDescent="0.3">
      <c r="A1308" s="61">
        <v>7500</v>
      </c>
      <c r="B1308" s="62" t="s">
        <v>49</v>
      </c>
      <c r="C1308" s="63">
        <v>18564</v>
      </c>
    </row>
    <row r="1309" spans="1:3" x14ac:dyDescent="0.3">
      <c r="A1309" s="61">
        <v>7500</v>
      </c>
      <c r="B1309" s="62" t="s">
        <v>49</v>
      </c>
      <c r="C1309" s="63">
        <v>18564</v>
      </c>
    </row>
    <row r="1310" spans="1:3" x14ac:dyDescent="0.3">
      <c r="A1310" s="61">
        <v>7500</v>
      </c>
      <c r="B1310" s="62" t="s">
        <v>49</v>
      </c>
      <c r="C1310" s="63">
        <v>18564</v>
      </c>
    </row>
    <row r="1311" spans="1:3" x14ac:dyDescent="0.3">
      <c r="A1311" s="61">
        <v>7500</v>
      </c>
      <c r="B1311" s="62" t="s">
        <v>49</v>
      </c>
      <c r="C1311" s="63">
        <v>18564</v>
      </c>
    </row>
    <row r="1312" spans="1:3" x14ac:dyDescent="0.3">
      <c r="A1312" s="61">
        <v>7500</v>
      </c>
      <c r="B1312" s="62" t="s">
        <v>49</v>
      </c>
      <c r="C1312" s="63">
        <v>18564</v>
      </c>
    </row>
    <row r="1313" spans="1:3" x14ac:dyDescent="0.3">
      <c r="A1313" s="61">
        <v>7500</v>
      </c>
      <c r="B1313" s="62" t="s">
        <v>49</v>
      </c>
      <c r="C1313" s="63">
        <v>18564</v>
      </c>
    </row>
    <row r="1314" spans="1:3" x14ac:dyDescent="0.3">
      <c r="A1314" s="61">
        <v>666</v>
      </c>
      <c r="B1314" s="62" t="s">
        <v>2409</v>
      </c>
      <c r="C1314" s="63">
        <v>6314</v>
      </c>
    </row>
    <row r="1315" spans="1:3" x14ac:dyDescent="0.3">
      <c r="A1315" s="61">
        <v>666</v>
      </c>
      <c r="B1315" s="62" t="s">
        <v>2409</v>
      </c>
      <c r="C1315" s="63">
        <v>6314</v>
      </c>
    </row>
    <row r="1316" spans="1:3" x14ac:dyDescent="0.3">
      <c r="A1316" s="61">
        <v>666</v>
      </c>
      <c r="B1316" s="62" t="s">
        <v>2409</v>
      </c>
      <c r="C1316" s="63">
        <v>6314</v>
      </c>
    </row>
    <row r="1317" spans="1:3" x14ac:dyDescent="0.3">
      <c r="A1317" s="61">
        <v>666</v>
      </c>
      <c r="B1317" s="62" t="s">
        <v>2409</v>
      </c>
      <c r="C1317" s="63">
        <v>6314</v>
      </c>
    </row>
    <row r="1318" spans="1:3" x14ac:dyDescent="0.3">
      <c r="A1318" s="61">
        <v>530</v>
      </c>
      <c r="B1318" s="62" t="s">
        <v>2416</v>
      </c>
      <c r="C1318" s="63">
        <v>3781</v>
      </c>
    </row>
    <row r="1319" spans="1:3" x14ac:dyDescent="0.3">
      <c r="A1319" s="61">
        <v>530</v>
      </c>
      <c r="B1319" s="62" t="s">
        <v>2416</v>
      </c>
      <c r="C1319" s="63">
        <v>3781</v>
      </c>
    </row>
    <row r="1320" spans="1:3" x14ac:dyDescent="0.3">
      <c r="A1320" s="61">
        <v>530</v>
      </c>
      <c r="B1320" s="62" t="s">
        <v>2416</v>
      </c>
      <c r="C1320" s="63">
        <v>3781</v>
      </c>
    </row>
    <row r="1321" spans="1:3" x14ac:dyDescent="0.3">
      <c r="A1321" s="61">
        <v>530</v>
      </c>
      <c r="B1321" s="62" t="s">
        <v>2416</v>
      </c>
      <c r="C1321" s="63">
        <v>3781</v>
      </c>
    </row>
    <row r="1322" spans="1:3" x14ac:dyDescent="0.3">
      <c r="A1322" s="61">
        <v>530</v>
      </c>
      <c r="B1322" s="62" t="s">
        <v>2416</v>
      </c>
      <c r="C1322" s="63">
        <v>3781</v>
      </c>
    </row>
    <row r="1323" spans="1:3" x14ac:dyDescent="0.3">
      <c r="A1323" s="61">
        <v>530</v>
      </c>
      <c r="B1323" s="62" t="s">
        <v>2416</v>
      </c>
      <c r="C1323" s="63">
        <v>3781</v>
      </c>
    </row>
    <row r="1324" spans="1:3" x14ac:dyDescent="0.3">
      <c r="A1324" s="61">
        <v>530</v>
      </c>
      <c r="B1324" s="62" t="s">
        <v>2416</v>
      </c>
      <c r="C1324" s="63">
        <v>3781</v>
      </c>
    </row>
    <row r="1325" spans="1:3" x14ac:dyDescent="0.3">
      <c r="A1325" s="61">
        <v>530</v>
      </c>
      <c r="B1325" s="62" t="s">
        <v>2416</v>
      </c>
      <c r="C1325" s="63">
        <v>3781</v>
      </c>
    </row>
    <row r="1326" spans="1:3" x14ac:dyDescent="0.3">
      <c r="A1326" s="61">
        <v>530</v>
      </c>
      <c r="B1326" s="62" t="s">
        <v>2416</v>
      </c>
      <c r="C1326" s="63">
        <v>3781</v>
      </c>
    </row>
    <row r="1327" spans="1:3" x14ac:dyDescent="0.3">
      <c r="A1327" s="61">
        <v>530</v>
      </c>
      <c r="B1327" s="62" t="s">
        <v>2416</v>
      </c>
      <c r="C1327" s="63">
        <v>3781</v>
      </c>
    </row>
    <row r="1328" spans="1:3" x14ac:dyDescent="0.3">
      <c r="A1328" s="61">
        <v>511</v>
      </c>
      <c r="B1328" s="62" t="s">
        <v>2426</v>
      </c>
      <c r="C1328" s="63">
        <v>4452</v>
      </c>
    </row>
    <row r="1329" spans="1:3" x14ac:dyDescent="0.3">
      <c r="A1329" s="61">
        <v>511</v>
      </c>
      <c r="B1329" s="62" t="s">
        <v>2426</v>
      </c>
      <c r="C1329" s="63">
        <v>4452</v>
      </c>
    </row>
    <row r="1330" spans="1:3" x14ac:dyDescent="0.3">
      <c r="A1330" s="61">
        <v>511</v>
      </c>
      <c r="B1330" s="62" t="s">
        <v>2426</v>
      </c>
      <c r="C1330" s="63">
        <v>4452</v>
      </c>
    </row>
    <row r="1331" spans="1:3" x14ac:dyDescent="0.3">
      <c r="A1331" s="61">
        <v>511</v>
      </c>
      <c r="B1331" s="62" t="s">
        <v>2426</v>
      </c>
      <c r="C1331" s="63">
        <v>4452</v>
      </c>
    </row>
    <row r="1332" spans="1:3" x14ac:dyDescent="0.3">
      <c r="A1332" s="61">
        <v>532</v>
      </c>
      <c r="B1332" s="62" t="s">
        <v>2434</v>
      </c>
      <c r="C1332" s="63">
        <v>7700</v>
      </c>
    </row>
    <row r="1333" spans="1:3" x14ac:dyDescent="0.3">
      <c r="A1333" s="61">
        <v>532</v>
      </c>
      <c r="B1333" s="62" t="s">
        <v>2434</v>
      </c>
      <c r="C1333" s="63">
        <v>7700</v>
      </c>
    </row>
    <row r="1334" spans="1:3" x14ac:dyDescent="0.3">
      <c r="A1334" s="61">
        <v>532</v>
      </c>
      <c r="B1334" s="62" t="s">
        <v>2434</v>
      </c>
      <c r="C1334" s="63">
        <v>7700</v>
      </c>
    </row>
    <row r="1335" spans="1:3" x14ac:dyDescent="0.3">
      <c r="A1335" s="61">
        <v>532</v>
      </c>
      <c r="B1335" s="62" t="s">
        <v>2434</v>
      </c>
      <c r="C1335" s="63">
        <v>7700</v>
      </c>
    </row>
    <row r="1336" spans="1:3" x14ac:dyDescent="0.3">
      <c r="A1336" s="61">
        <v>532</v>
      </c>
      <c r="B1336" s="62" t="s">
        <v>2434</v>
      </c>
      <c r="C1336" s="63">
        <v>7700</v>
      </c>
    </row>
    <row r="1337" spans="1:3" x14ac:dyDescent="0.3">
      <c r="A1337" s="61">
        <v>532</v>
      </c>
      <c r="B1337" s="62" t="s">
        <v>2434</v>
      </c>
      <c r="C1337" s="63">
        <v>7700</v>
      </c>
    </row>
    <row r="1338" spans="1:3" x14ac:dyDescent="0.3">
      <c r="A1338" s="61">
        <v>532</v>
      </c>
      <c r="B1338" s="62" t="s">
        <v>2434</v>
      </c>
      <c r="C1338" s="63">
        <v>7700</v>
      </c>
    </row>
    <row r="1339" spans="1:3" x14ac:dyDescent="0.3">
      <c r="A1339" s="61">
        <v>532</v>
      </c>
      <c r="B1339" s="62" t="s">
        <v>2434</v>
      </c>
      <c r="C1339" s="63">
        <v>7700</v>
      </c>
    </row>
    <row r="1340" spans="1:3" x14ac:dyDescent="0.3">
      <c r="A1340" s="61">
        <v>532</v>
      </c>
      <c r="B1340" s="62" t="s">
        <v>2434</v>
      </c>
      <c r="C1340" s="63">
        <v>7700</v>
      </c>
    </row>
    <row r="1341" spans="1:3" x14ac:dyDescent="0.3">
      <c r="A1341" s="61">
        <v>532</v>
      </c>
      <c r="B1341" s="62" t="s">
        <v>2434</v>
      </c>
      <c r="C1341" s="63">
        <v>7700</v>
      </c>
    </row>
    <row r="1342" spans="1:3" x14ac:dyDescent="0.3">
      <c r="A1342" s="61">
        <v>7600</v>
      </c>
      <c r="B1342" s="62" t="s">
        <v>50</v>
      </c>
      <c r="C1342" s="63">
        <v>41149</v>
      </c>
    </row>
    <row r="1343" spans="1:3" x14ac:dyDescent="0.3">
      <c r="A1343" s="61">
        <v>7600</v>
      </c>
      <c r="B1343" s="62" t="s">
        <v>50</v>
      </c>
      <c r="C1343" s="63">
        <v>41149</v>
      </c>
    </row>
    <row r="1344" spans="1:3" x14ac:dyDescent="0.3">
      <c r="A1344" s="61">
        <v>7600</v>
      </c>
      <c r="B1344" s="62" t="s">
        <v>50</v>
      </c>
      <c r="C1344" s="63">
        <v>41149</v>
      </c>
    </row>
    <row r="1345" spans="1:3" x14ac:dyDescent="0.3">
      <c r="A1345" s="61">
        <v>7600</v>
      </c>
      <c r="B1345" s="62" t="s">
        <v>50</v>
      </c>
      <c r="C1345" s="63">
        <v>41149</v>
      </c>
    </row>
    <row r="1346" spans="1:3" x14ac:dyDescent="0.3">
      <c r="A1346" s="61">
        <v>7600</v>
      </c>
      <c r="B1346" s="62" t="s">
        <v>50</v>
      </c>
      <c r="C1346" s="63">
        <v>41149</v>
      </c>
    </row>
    <row r="1347" spans="1:3" x14ac:dyDescent="0.3">
      <c r="A1347" s="61">
        <v>7600</v>
      </c>
      <c r="B1347" s="62" t="s">
        <v>50</v>
      </c>
      <c r="C1347" s="63">
        <v>41149</v>
      </c>
    </row>
    <row r="1348" spans="1:3" x14ac:dyDescent="0.3">
      <c r="A1348" s="61">
        <v>7600</v>
      </c>
      <c r="B1348" s="62" t="s">
        <v>50</v>
      </c>
      <c r="C1348" s="63">
        <v>41149</v>
      </c>
    </row>
    <row r="1349" spans="1:3" x14ac:dyDescent="0.3">
      <c r="A1349" s="61">
        <v>7600</v>
      </c>
      <c r="B1349" s="62" t="s">
        <v>50</v>
      </c>
      <c r="C1349" s="63">
        <v>41149</v>
      </c>
    </row>
    <row r="1350" spans="1:3" x14ac:dyDescent="0.3">
      <c r="A1350" s="61">
        <v>3660</v>
      </c>
      <c r="B1350" s="62" t="s">
        <v>2449</v>
      </c>
      <c r="C1350" s="63">
        <v>1941</v>
      </c>
    </row>
    <row r="1351" spans="1:3" x14ac:dyDescent="0.3">
      <c r="A1351" s="61">
        <v>3660</v>
      </c>
      <c r="B1351" s="62" t="s">
        <v>2449</v>
      </c>
      <c r="C1351" s="63">
        <v>1941</v>
      </c>
    </row>
    <row r="1352" spans="1:3" x14ac:dyDescent="0.3">
      <c r="A1352" s="61">
        <v>3660</v>
      </c>
      <c r="B1352" s="62" t="s">
        <v>2449</v>
      </c>
      <c r="C1352" s="63">
        <v>1941</v>
      </c>
    </row>
    <row r="1353" spans="1:3" x14ac:dyDescent="0.3">
      <c r="A1353" s="61">
        <v>3660</v>
      </c>
      <c r="B1353" s="62" t="s">
        <v>2449</v>
      </c>
      <c r="C1353" s="63">
        <v>1941</v>
      </c>
    </row>
    <row r="1354" spans="1:3" x14ac:dyDescent="0.3">
      <c r="A1354" s="61">
        <v>3660</v>
      </c>
      <c r="B1354" s="62" t="s">
        <v>2449</v>
      </c>
      <c r="C1354" s="63">
        <v>1941</v>
      </c>
    </row>
    <row r="1355" spans="1:3" x14ac:dyDescent="0.3">
      <c r="A1355" s="61">
        <v>3660</v>
      </c>
      <c r="B1355" s="62" t="s">
        <v>2449</v>
      </c>
      <c r="C1355" s="63">
        <v>1941</v>
      </c>
    </row>
    <row r="1356" spans="1:3" x14ac:dyDescent="0.3">
      <c r="A1356" s="61">
        <v>3660</v>
      </c>
      <c r="B1356" s="62" t="s">
        <v>2449</v>
      </c>
      <c r="C1356" s="63">
        <v>1941</v>
      </c>
    </row>
    <row r="1357" spans="1:3" x14ac:dyDescent="0.3">
      <c r="A1357" s="61">
        <v>3660</v>
      </c>
      <c r="B1357" s="62" t="s">
        <v>2449</v>
      </c>
      <c r="C1357" s="63">
        <v>1941</v>
      </c>
    </row>
    <row r="1358" spans="1:3" x14ac:dyDescent="0.3">
      <c r="A1358" s="61">
        <v>534</v>
      </c>
      <c r="B1358" s="62" t="s">
        <v>2460</v>
      </c>
      <c r="C1358" s="63">
        <v>8270</v>
      </c>
    </row>
    <row r="1359" spans="1:3" x14ac:dyDescent="0.3">
      <c r="A1359" s="61">
        <v>534</v>
      </c>
      <c r="B1359" s="62" t="s">
        <v>2460</v>
      </c>
      <c r="C1359" s="63">
        <v>8270</v>
      </c>
    </row>
    <row r="1360" spans="1:3" x14ac:dyDescent="0.3">
      <c r="A1360" s="61">
        <v>534</v>
      </c>
      <c r="B1360" s="62" t="s">
        <v>2460</v>
      </c>
      <c r="C1360" s="63">
        <v>8270</v>
      </c>
    </row>
    <row r="1361" spans="1:3" x14ac:dyDescent="0.3">
      <c r="A1361" s="61">
        <v>534</v>
      </c>
      <c r="B1361" s="62" t="s">
        <v>2460</v>
      </c>
      <c r="C1361" s="63">
        <v>8270</v>
      </c>
    </row>
    <row r="1362" spans="1:3" x14ac:dyDescent="0.3">
      <c r="A1362" s="61">
        <v>534</v>
      </c>
      <c r="B1362" s="62" t="s">
        <v>2460</v>
      </c>
      <c r="C1362" s="63">
        <v>8270</v>
      </c>
    </row>
    <row r="1363" spans="1:3" x14ac:dyDescent="0.3">
      <c r="A1363" s="61">
        <v>534</v>
      </c>
      <c r="B1363" s="62" t="s">
        <v>2460</v>
      </c>
      <c r="C1363" s="63">
        <v>8270</v>
      </c>
    </row>
    <row r="1364" spans="1:3" x14ac:dyDescent="0.3">
      <c r="A1364" s="61">
        <v>534</v>
      </c>
      <c r="B1364" s="62" t="s">
        <v>2460</v>
      </c>
      <c r="C1364" s="63">
        <v>8270</v>
      </c>
    </row>
    <row r="1365" spans="1:3" x14ac:dyDescent="0.3">
      <c r="A1365" s="61">
        <v>534</v>
      </c>
      <c r="B1365" s="62" t="s">
        <v>2460</v>
      </c>
      <c r="C1365" s="63">
        <v>8270</v>
      </c>
    </row>
    <row r="1366" spans="1:3" x14ac:dyDescent="0.3">
      <c r="A1366" s="61">
        <v>534</v>
      </c>
      <c r="B1366" s="62" t="s">
        <v>2460</v>
      </c>
      <c r="C1366" s="63">
        <v>8270</v>
      </c>
    </row>
    <row r="1367" spans="1:3" x14ac:dyDescent="0.3">
      <c r="A1367" s="61">
        <v>534</v>
      </c>
      <c r="B1367" s="62" t="s">
        <v>2460</v>
      </c>
      <c r="C1367" s="63">
        <v>8270</v>
      </c>
    </row>
    <row r="1368" spans="1:3" x14ac:dyDescent="0.3">
      <c r="A1368" s="61">
        <v>534</v>
      </c>
      <c r="B1368" s="62" t="s">
        <v>2460</v>
      </c>
      <c r="C1368" s="63">
        <v>8270</v>
      </c>
    </row>
    <row r="1369" spans="1:3" x14ac:dyDescent="0.3">
      <c r="A1369" s="61">
        <v>534</v>
      </c>
      <c r="B1369" s="62" t="s">
        <v>2460</v>
      </c>
      <c r="C1369" s="63">
        <v>8270</v>
      </c>
    </row>
    <row r="1370" spans="1:3" x14ac:dyDescent="0.3">
      <c r="A1370" s="61">
        <v>534</v>
      </c>
      <c r="B1370" s="62" t="s">
        <v>2460</v>
      </c>
      <c r="C1370" s="63">
        <v>8270</v>
      </c>
    </row>
    <row r="1371" spans="1:3" x14ac:dyDescent="0.3">
      <c r="A1371" s="61">
        <v>534</v>
      </c>
      <c r="B1371" s="62" t="s">
        <v>2460</v>
      </c>
      <c r="C1371" s="63">
        <v>8270</v>
      </c>
    </row>
    <row r="1372" spans="1:3" x14ac:dyDescent="0.3">
      <c r="A1372" s="61">
        <v>7700</v>
      </c>
      <c r="B1372" s="62" t="s">
        <v>51</v>
      </c>
      <c r="C1372" s="63">
        <v>35679</v>
      </c>
    </row>
    <row r="1373" spans="1:3" x14ac:dyDescent="0.3">
      <c r="A1373" s="61">
        <v>7700</v>
      </c>
      <c r="B1373" s="62" t="s">
        <v>51</v>
      </c>
      <c r="C1373" s="63">
        <v>35679</v>
      </c>
    </row>
    <row r="1374" spans="1:3" x14ac:dyDescent="0.3">
      <c r="A1374" s="61">
        <v>7700</v>
      </c>
      <c r="B1374" s="62" t="s">
        <v>51</v>
      </c>
      <c r="C1374" s="63">
        <v>35679</v>
      </c>
    </row>
    <row r="1375" spans="1:3" x14ac:dyDescent="0.3">
      <c r="A1375" s="61">
        <v>7700</v>
      </c>
      <c r="B1375" s="62" t="s">
        <v>51</v>
      </c>
      <c r="C1375" s="63">
        <v>35679</v>
      </c>
    </row>
    <row r="1376" spans="1:3" x14ac:dyDescent="0.3">
      <c r="A1376" s="61">
        <v>7700</v>
      </c>
      <c r="B1376" s="62" t="s">
        <v>51</v>
      </c>
      <c r="C1376" s="63">
        <v>35679</v>
      </c>
    </row>
    <row r="1377" spans="1:3" x14ac:dyDescent="0.3">
      <c r="A1377" s="61">
        <v>7700</v>
      </c>
      <c r="B1377" s="62" t="s">
        <v>51</v>
      </c>
      <c r="C1377" s="63">
        <v>35679</v>
      </c>
    </row>
    <row r="1378" spans="1:3" x14ac:dyDescent="0.3">
      <c r="A1378" s="61">
        <v>7700</v>
      </c>
      <c r="B1378" s="62" t="s">
        <v>51</v>
      </c>
      <c r="C1378" s="63">
        <v>35679</v>
      </c>
    </row>
    <row r="1379" spans="1:3" x14ac:dyDescent="0.3">
      <c r="A1379" s="61">
        <v>7700</v>
      </c>
      <c r="B1379" s="62" t="s">
        <v>51</v>
      </c>
      <c r="C1379" s="63">
        <v>35679</v>
      </c>
    </row>
    <row r="1380" spans="1:3" x14ac:dyDescent="0.3">
      <c r="A1380" s="61">
        <v>7700</v>
      </c>
      <c r="B1380" s="62" t="s">
        <v>51</v>
      </c>
      <c r="C1380" s="63">
        <v>35679</v>
      </c>
    </row>
    <row r="1381" spans="1:3" x14ac:dyDescent="0.3">
      <c r="A1381" s="61">
        <v>7700</v>
      </c>
      <c r="B1381" s="62" t="s">
        <v>51</v>
      </c>
      <c r="C1381" s="63">
        <v>35679</v>
      </c>
    </row>
    <row r="1382" spans="1:3" x14ac:dyDescent="0.3">
      <c r="A1382" s="61">
        <v>7700</v>
      </c>
      <c r="B1382" s="62" t="s">
        <v>51</v>
      </c>
      <c r="C1382" s="63">
        <v>35679</v>
      </c>
    </row>
    <row r="1383" spans="1:3" x14ac:dyDescent="0.3">
      <c r="A1383" s="61">
        <v>7700</v>
      </c>
      <c r="B1383" s="62" t="s">
        <v>51</v>
      </c>
      <c r="C1383" s="63">
        <v>35679</v>
      </c>
    </row>
    <row r="1384" spans="1:3" x14ac:dyDescent="0.3">
      <c r="A1384" s="61">
        <v>7700</v>
      </c>
      <c r="B1384" s="62" t="s">
        <v>51</v>
      </c>
      <c r="C1384" s="63">
        <v>35679</v>
      </c>
    </row>
    <row r="1385" spans="1:3" x14ac:dyDescent="0.3">
      <c r="A1385" s="61">
        <v>531</v>
      </c>
      <c r="B1385" s="62" t="s">
        <v>2492</v>
      </c>
      <c r="C1385" s="63">
        <v>14093</v>
      </c>
    </row>
    <row r="1386" spans="1:3" x14ac:dyDescent="0.3">
      <c r="A1386" s="61">
        <v>531</v>
      </c>
      <c r="B1386" s="62" t="s">
        <v>2492</v>
      </c>
      <c r="C1386" s="63">
        <v>14093</v>
      </c>
    </row>
    <row r="1387" spans="1:3" x14ac:dyDescent="0.3">
      <c r="A1387" s="61">
        <v>531</v>
      </c>
      <c r="B1387" s="62" t="s">
        <v>2492</v>
      </c>
      <c r="C1387" s="63">
        <v>14093</v>
      </c>
    </row>
    <row r="1388" spans="1:3" x14ac:dyDescent="0.3">
      <c r="A1388" s="61">
        <v>531</v>
      </c>
      <c r="B1388" s="62" t="s">
        <v>2492</v>
      </c>
      <c r="C1388" s="63">
        <v>14093</v>
      </c>
    </row>
    <row r="1389" spans="1:3" x14ac:dyDescent="0.3">
      <c r="A1389" s="61">
        <v>531</v>
      </c>
      <c r="B1389" s="62" t="s">
        <v>2492</v>
      </c>
      <c r="C1389" s="63">
        <v>14093</v>
      </c>
    </row>
    <row r="1390" spans="1:3" x14ac:dyDescent="0.3">
      <c r="A1390" s="61">
        <v>531</v>
      </c>
      <c r="B1390" s="62" t="s">
        <v>2492</v>
      </c>
      <c r="C1390" s="63">
        <v>14093</v>
      </c>
    </row>
    <row r="1391" spans="1:3" x14ac:dyDescent="0.3">
      <c r="A1391" s="61">
        <v>531</v>
      </c>
      <c r="B1391" s="62" t="s">
        <v>2492</v>
      </c>
      <c r="C1391" s="63">
        <v>14093</v>
      </c>
    </row>
    <row r="1392" spans="1:3" x14ac:dyDescent="0.3">
      <c r="A1392" s="61">
        <v>531</v>
      </c>
      <c r="B1392" s="62" t="s">
        <v>2492</v>
      </c>
      <c r="C1392" s="63">
        <v>14093</v>
      </c>
    </row>
    <row r="1393" spans="1:3" x14ac:dyDescent="0.3">
      <c r="A1393" s="61">
        <v>531</v>
      </c>
      <c r="B1393" s="62" t="s">
        <v>2492</v>
      </c>
      <c r="C1393" s="63">
        <v>14093</v>
      </c>
    </row>
    <row r="1394" spans="1:3" x14ac:dyDescent="0.3">
      <c r="A1394" s="61">
        <v>531</v>
      </c>
      <c r="B1394" s="62" t="s">
        <v>2492</v>
      </c>
      <c r="C1394" s="63">
        <v>14093</v>
      </c>
    </row>
    <row r="1395" spans="1:3" x14ac:dyDescent="0.3">
      <c r="A1395" s="61">
        <v>531</v>
      </c>
      <c r="B1395" s="62" t="s">
        <v>2492</v>
      </c>
      <c r="C1395" s="63">
        <v>14093</v>
      </c>
    </row>
    <row r="1396" spans="1:3" x14ac:dyDescent="0.3">
      <c r="A1396" s="61">
        <v>531</v>
      </c>
      <c r="B1396" s="62" t="s">
        <v>2492</v>
      </c>
      <c r="C1396" s="63">
        <v>14093</v>
      </c>
    </row>
    <row r="1397" spans="1:3" x14ac:dyDescent="0.3">
      <c r="A1397" s="61">
        <v>531</v>
      </c>
      <c r="B1397" s="62" t="s">
        <v>2492</v>
      </c>
      <c r="C1397" s="63">
        <v>14093</v>
      </c>
    </row>
    <row r="1398" spans="1:3" x14ac:dyDescent="0.3">
      <c r="A1398" s="61">
        <v>531</v>
      </c>
      <c r="B1398" s="62" t="s">
        <v>2492</v>
      </c>
      <c r="C1398" s="63">
        <v>14093</v>
      </c>
    </row>
    <row r="1399" spans="1:3" x14ac:dyDescent="0.3">
      <c r="A1399" s="61">
        <v>637</v>
      </c>
      <c r="B1399" s="62" t="s">
        <v>2508</v>
      </c>
      <c r="C1399" s="63">
        <v>11520</v>
      </c>
    </row>
    <row r="1400" spans="1:3" x14ac:dyDescent="0.3">
      <c r="A1400" s="61">
        <v>637</v>
      </c>
      <c r="B1400" s="62" t="s">
        <v>2508</v>
      </c>
      <c r="C1400" s="63">
        <v>11520</v>
      </c>
    </row>
    <row r="1401" spans="1:3" x14ac:dyDescent="0.3">
      <c r="A1401" s="61">
        <v>637</v>
      </c>
      <c r="B1401" s="62" t="s">
        <v>2508</v>
      </c>
      <c r="C1401" s="63">
        <v>11520</v>
      </c>
    </row>
    <row r="1402" spans="1:3" x14ac:dyDescent="0.3">
      <c r="A1402" s="61">
        <v>637</v>
      </c>
      <c r="B1402" s="62" t="s">
        <v>2508</v>
      </c>
      <c r="C1402" s="63">
        <v>11520</v>
      </c>
    </row>
    <row r="1403" spans="1:3" x14ac:dyDescent="0.3">
      <c r="A1403" s="61">
        <v>637</v>
      </c>
      <c r="B1403" s="62" t="s">
        <v>2508</v>
      </c>
      <c r="C1403" s="63">
        <v>11520</v>
      </c>
    </row>
    <row r="1404" spans="1:3" x14ac:dyDescent="0.3">
      <c r="A1404" s="61">
        <v>637</v>
      </c>
      <c r="B1404" s="62" t="s">
        <v>2508</v>
      </c>
      <c r="C1404" s="63">
        <v>11520</v>
      </c>
    </row>
    <row r="1405" spans="1:3" x14ac:dyDescent="0.3">
      <c r="A1405" s="61">
        <v>637</v>
      </c>
      <c r="B1405" s="62" t="s">
        <v>2508</v>
      </c>
      <c r="C1405" s="63">
        <v>11520</v>
      </c>
    </row>
    <row r="1406" spans="1:3" x14ac:dyDescent="0.3">
      <c r="A1406" s="61">
        <v>637</v>
      </c>
      <c r="B1406" s="62" t="s">
        <v>2508</v>
      </c>
      <c r="C1406" s="63">
        <v>11520</v>
      </c>
    </row>
    <row r="1407" spans="1:3" x14ac:dyDescent="0.3">
      <c r="A1407" s="61">
        <v>637</v>
      </c>
      <c r="B1407" s="62" t="s">
        <v>2508</v>
      </c>
      <c r="C1407" s="63">
        <v>11520</v>
      </c>
    </row>
    <row r="1408" spans="1:3" x14ac:dyDescent="0.3">
      <c r="A1408" s="61">
        <v>637</v>
      </c>
      <c r="B1408" s="62" t="s">
        <v>2508</v>
      </c>
      <c r="C1408" s="63">
        <v>11520</v>
      </c>
    </row>
    <row r="1409" spans="1:3" x14ac:dyDescent="0.3">
      <c r="A1409" s="61">
        <v>637</v>
      </c>
      <c r="B1409" s="62" t="s">
        <v>2508</v>
      </c>
      <c r="C1409" s="63">
        <v>11520</v>
      </c>
    </row>
    <row r="1410" spans="1:3" x14ac:dyDescent="0.3">
      <c r="A1410" s="61">
        <v>637</v>
      </c>
      <c r="B1410" s="62" t="s">
        <v>2508</v>
      </c>
      <c r="C1410" s="63">
        <v>11520</v>
      </c>
    </row>
    <row r="1411" spans="1:3" x14ac:dyDescent="0.3">
      <c r="A1411" s="61">
        <v>637</v>
      </c>
      <c r="B1411" s="62" t="s">
        <v>2508</v>
      </c>
      <c r="C1411" s="63">
        <v>11520</v>
      </c>
    </row>
    <row r="1412" spans="1:3" x14ac:dyDescent="0.3">
      <c r="A1412" s="61">
        <v>637</v>
      </c>
      <c r="B1412" s="62" t="s">
        <v>2508</v>
      </c>
      <c r="C1412" s="63">
        <v>11520</v>
      </c>
    </row>
    <row r="1413" spans="1:3" x14ac:dyDescent="0.3">
      <c r="A1413" s="61">
        <v>637</v>
      </c>
      <c r="B1413" s="62" t="s">
        <v>2508</v>
      </c>
      <c r="C1413" s="63">
        <v>11520</v>
      </c>
    </row>
    <row r="1414" spans="1:3" x14ac:dyDescent="0.3">
      <c r="A1414" s="61">
        <v>1192</v>
      </c>
      <c r="B1414" s="62" t="s">
        <v>2526</v>
      </c>
      <c r="C1414" s="63">
        <v>6617</v>
      </c>
    </row>
    <row r="1415" spans="1:3" x14ac:dyDescent="0.3">
      <c r="A1415" s="61">
        <v>1192</v>
      </c>
      <c r="B1415" s="62" t="s">
        <v>2526</v>
      </c>
      <c r="C1415" s="63">
        <v>6617</v>
      </c>
    </row>
    <row r="1416" spans="1:3" x14ac:dyDescent="0.3">
      <c r="A1416" s="61">
        <v>1192</v>
      </c>
      <c r="B1416" s="62" t="s">
        <v>2526</v>
      </c>
      <c r="C1416" s="63">
        <v>6617</v>
      </c>
    </row>
    <row r="1417" spans="1:3" x14ac:dyDescent="0.3">
      <c r="A1417" s="61">
        <v>1192</v>
      </c>
      <c r="B1417" s="62" t="s">
        <v>2526</v>
      </c>
      <c r="C1417" s="63">
        <v>6617</v>
      </c>
    </row>
    <row r="1418" spans="1:3" x14ac:dyDescent="0.3">
      <c r="A1418" s="61">
        <v>1192</v>
      </c>
      <c r="B1418" s="62" t="s">
        <v>2526</v>
      </c>
      <c r="C1418" s="63">
        <v>6617</v>
      </c>
    </row>
    <row r="1419" spans="1:3" x14ac:dyDescent="0.3">
      <c r="A1419" s="61">
        <v>537</v>
      </c>
      <c r="B1419" s="62" t="s">
        <v>2532</v>
      </c>
      <c r="C1419" s="63">
        <v>7595</v>
      </c>
    </row>
    <row r="1420" spans="1:3" x14ac:dyDescent="0.3">
      <c r="A1420" s="61">
        <v>537</v>
      </c>
      <c r="B1420" s="62" t="s">
        <v>2532</v>
      </c>
      <c r="C1420" s="63">
        <v>7595</v>
      </c>
    </row>
    <row r="1421" spans="1:3" x14ac:dyDescent="0.3">
      <c r="A1421" s="61">
        <v>537</v>
      </c>
      <c r="B1421" s="62" t="s">
        <v>2532</v>
      </c>
      <c r="C1421" s="63">
        <v>7595</v>
      </c>
    </row>
    <row r="1422" spans="1:3" x14ac:dyDescent="0.3">
      <c r="A1422" s="61">
        <v>537</v>
      </c>
      <c r="B1422" s="62" t="s">
        <v>2532</v>
      </c>
      <c r="C1422" s="63">
        <v>7595</v>
      </c>
    </row>
    <row r="1423" spans="1:3" x14ac:dyDescent="0.3">
      <c r="A1423" s="61">
        <v>537</v>
      </c>
      <c r="B1423" s="62" t="s">
        <v>2532</v>
      </c>
      <c r="C1423" s="63">
        <v>7595</v>
      </c>
    </row>
    <row r="1424" spans="1:3" x14ac:dyDescent="0.3">
      <c r="A1424" s="61">
        <v>537</v>
      </c>
      <c r="B1424" s="62" t="s">
        <v>2532</v>
      </c>
      <c r="C1424" s="63">
        <v>7595</v>
      </c>
    </row>
    <row r="1425" spans="1:3" x14ac:dyDescent="0.3">
      <c r="A1425" s="61">
        <v>537</v>
      </c>
      <c r="B1425" s="62" t="s">
        <v>2532</v>
      </c>
      <c r="C1425" s="63">
        <v>7595</v>
      </c>
    </row>
    <row r="1426" spans="1:3" x14ac:dyDescent="0.3">
      <c r="A1426" s="61">
        <v>537</v>
      </c>
      <c r="B1426" s="62" t="s">
        <v>2532</v>
      </c>
      <c r="C1426" s="63">
        <v>7595</v>
      </c>
    </row>
    <row r="1427" spans="1:3" x14ac:dyDescent="0.3">
      <c r="A1427" s="61">
        <v>535</v>
      </c>
      <c r="B1427" s="62" t="s">
        <v>2541</v>
      </c>
      <c r="C1427" s="63">
        <v>2439</v>
      </c>
    </row>
    <row r="1428" spans="1:3" x14ac:dyDescent="0.3">
      <c r="A1428" s="61">
        <v>535</v>
      </c>
      <c r="B1428" s="62" t="s">
        <v>2541</v>
      </c>
      <c r="C1428" s="63">
        <v>2439</v>
      </c>
    </row>
    <row r="1429" spans="1:3" x14ac:dyDescent="0.3">
      <c r="A1429" s="61">
        <v>535</v>
      </c>
      <c r="B1429" s="62" t="s">
        <v>2541</v>
      </c>
      <c r="C1429" s="63">
        <v>2439</v>
      </c>
    </row>
    <row r="1430" spans="1:3" x14ac:dyDescent="0.3">
      <c r="A1430" s="61">
        <v>535</v>
      </c>
      <c r="B1430" s="62" t="s">
        <v>2541</v>
      </c>
      <c r="C1430" s="63">
        <v>2439</v>
      </c>
    </row>
    <row r="1431" spans="1:3" x14ac:dyDescent="0.3">
      <c r="A1431" s="61">
        <v>535</v>
      </c>
      <c r="B1431" s="62" t="s">
        <v>2541</v>
      </c>
      <c r="C1431" s="63">
        <v>2439</v>
      </c>
    </row>
    <row r="1432" spans="1:3" x14ac:dyDescent="0.3">
      <c r="A1432" s="61">
        <v>535</v>
      </c>
      <c r="B1432" s="62" t="s">
        <v>2541</v>
      </c>
      <c r="C1432" s="63">
        <v>2439</v>
      </c>
    </row>
    <row r="1433" spans="1:3" x14ac:dyDescent="0.3">
      <c r="A1433" s="61">
        <v>535</v>
      </c>
      <c r="B1433" s="62" t="s">
        <v>2541</v>
      </c>
      <c r="C1433" s="63">
        <v>2439</v>
      </c>
    </row>
    <row r="1434" spans="1:3" x14ac:dyDescent="0.3">
      <c r="A1434" s="61">
        <v>535</v>
      </c>
      <c r="B1434" s="62" t="s">
        <v>2541</v>
      </c>
      <c r="C1434" s="63">
        <v>2439</v>
      </c>
    </row>
    <row r="1435" spans="1:3" x14ac:dyDescent="0.3">
      <c r="A1435" s="61">
        <v>535</v>
      </c>
      <c r="B1435" s="62" t="s">
        <v>2541</v>
      </c>
      <c r="C1435" s="63">
        <v>2439</v>
      </c>
    </row>
    <row r="1436" spans="1:3" x14ac:dyDescent="0.3">
      <c r="A1436" s="61">
        <v>535</v>
      </c>
      <c r="B1436" s="62" t="s">
        <v>2541</v>
      </c>
      <c r="C1436" s="63">
        <v>2439</v>
      </c>
    </row>
    <row r="1437" spans="1:3" x14ac:dyDescent="0.3">
      <c r="A1437" s="61">
        <v>535</v>
      </c>
      <c r="B1437" s="62" t="s">
        <v>2541</v>
      </c>
      <c r="C1437" s="63">
        <v>2439</v>
      </c>
    </row>
    <row r="1438" spans="1:3" x14ac:dyDescent="0.3">
      <c r="A1438" s="61">
        <v>535</v>
      </c>
      <c r="B1438" s="62" t="s">
        <v>2541</v>
      </c>
      <c r="C1438" s="63">
        <v>2439</v>
      </c>
    </row>
    <row r="1439" spans="1:3" x14ac:dyDescent="0.3">
      <c r="A1439" s="61">
        <v>536</v>
      </c>
      <c r="B1439" s="62" t="s">
        <v>2553</v>
      </c>
      <c r="C1439" s="63">
        <v>3991</v>
      </c>
    </row>
    <row r="1440" spans="1:3" x14ac:dyDescent="0.3">
      <c r="A1440" s="61">
        <v>536</v>
      </c>
      <c r="B1440" s="62" t="s">
        <v>2553</v>
      </c>
      <c r="C1440" s="63">
        <v>3991</v>
      </c>
    </row>
    <row r="1441" spans="1:3" x14ac:dyDescent="0.3">
      <c r="A1441" s="61">
        <v>536</v>
      </c>
      <c r="B1441" s="62" t="s">
        <v>2553</v>
      </c>
      <c r="C1441" s="63">
        <v>3991</v>
      </c>
    </row>
    <row r="1442" spans="1:3" x14ac:dyDescent="0.3">
      <c r="A1442" s="61">
        <v>536</v>
      </c>
      <c r="B1442" s="62" t="s">
        <v>2553</v>
      </c>
      <c r="C1442" s="63">
        <v>3991</v>
      </c>
    </row>
    <row r="1443" spans="1:3" x14ac:dyDescent="0.3">
      <c r="A1443" s="61">
        <v>536</v>
      </c>
      <c r="B1443" s="62" t="s">
        <v>2553</v>
      </c>
      <c r="C1443" s="63">
        <v>3991</v>
      </c>
    </row>
    <row r="1444" spans="1:3" x14ac:dyDescent="0.3">
      <c r="A1444" s="61">
        <v>536</v>
      </c>
      <c r="B1444" s="62" t="s">
        <v>2553</v>
      </c>
      <c r="C1444" s="63">
        <v>3991</v>
      </c>
    </row>
    <row r="1445" spans="1:3" x14ac:dyDescent="0.3">
      <c r="A1445" s="61">
        <v>536</v>
      </c>
      <c r="B1445" s="62" t="s">
        <v>2553</v>
      </c>
      <c r="C1445" s="63">
        <v>3991</v>
      </c>
    </row>
    <row r="1446" spans="1:3" x14ac:dyDescent="0.3">
      <c r="A1446" s="61">
        <v>536</v>
      </c>
      <c r="B1446" s="62" t="s">
        <v>2553</v>
      </c>
      <c r="C1446" s="63">
        <v>3991</v>
      </c>
    </row>
    <row r="1447" spans="1:3" x14ac:dyDescent="0.3">
      <c r="A1447" s="61">
        <v>536</v>
      </c>
      <c r="B1447" s="62" t="s">
        <v>2553</v>
      </c>
      <c r="C1447" s="63">
        <v>3991</v>
      </c>
    </row>
    <row r="1448" spans="1:3" x14ac:dyDescent="0.3">
      <c r="A1448" s="61">
        <v>536</v>
      </c>
      <c r="B1448" s="62" t="s">
        <v>2553</v>
      </c>
      <c r="C1448" s="63">
        <v>3991</v>
      </c>
    </row>
    <row r="1449" spans="1:3" x14ac:dyDescent="0.3">
      <c r="A1449" s="61">
        <v>536</v>
      </c>
      <c r="B1449" s="62" t="s">
        <v>2553</v>
      </c>
      <c r="C1449" s="63">
        <v>3991</v>
      </c>
    </row>
    <row r="1450" spans="1:3" x14ac:dyDescent="0.3">
      <c r="A1450" s="61">
        <v>536</v>
      </c>
      <c r="B1450" s="62" t="s">
        <v>2553</v>
      </c>
      <c r="C1450" s="63">
        <v>3991</v>
      </c>
    </row>
    <row r="1451" spans="1:3" x14ac:dyDescent="0.3">
      <c r="A1451" s="61">
        <v>7800</v>
      </c>
      <c r="B1451" s="62" t="s">
        <v>2564</v>
      </c>
      <c r="C1451" s="63">
        <v>26201</v>
      </c>
    </row>
    <row r="1452" spans="1:3" x14ac:dyDescent="0.3">
      <c r="A1452" s="61">
        <v>7800</v>
      </c>
      <c r="B1452" s="62" t="s">
        <v>2564</v>
      </c>
      <c r="C1452" s="63">
        <v>26201</v>
      </c>
    </row>
    <row r="1453" spans="1:3" x14ac:dyDescent="0.3">
      <c r="A1453" s="61">
        <v>7800</v>
      </c>
      <c r="B1453" s="62" t="s">
        <v>2564</v>
      </c>
      <c r="C1453" s="63">
        <v>26201</v>
      </c>
    </row>
    <row r="1454" spans="1:3" x14ac:dyDescent="0.3">
      <c r="A1454" s="61">
        <v>7800</v>
      </c>
      <c r="B1454" s="62" t="s">
        <v>2564</v>
      </c>
      <c r="C1454" s="63">
        <v>26201</v>
      </c>
    </row>
    <row r="1455" spans="1:3" x14ac:dyDescent="0.3">
      <c r="A1455" s="61">
        <v>7800</v>
      </c>
      <c r="B1455" s="62" t="s">
        <v>2564</v>
      </c>
      <c r="C1455" s="63">
        <v>26201</v>
      </c>
    </row>
    <row r="1456" spans="1:3" x14ac:dyDescent="0.3">
      <c r="A1456" s="61">
        <v>7800</v>
      </c>
      <c r="B1456" s="62" t="s">
        <v>2564</v>
      </c>
      <c r="C1456" s="63">
        <v>26201</v>
      </c>
    </row>
    <row r="1457" spans="1:3" x14ac:dyDescent="0.3">
      <c r="A1457" s="61">
        <v>7800</v>
      </c>
      <c r="B1457" s="62" t="s">
        <v>2564</v>
      </c>
      <c r="C1457" s="63">
        <v>26201</v>
      </c>
    </row>
    <row r="1458" spans="1:3" x14ac:dyDescent="0.3">
      <c r="A1458" s="61">
        <v>7800</v>
      </c>
      <c r="B1458" s="62" t="s">
        <v>2564</v>
      </c>
      <c r="C1458" s="63">
        <v>26201</v>
      </c>
    </row>
    <row r="1459" spans="1:3" x14ac:dyDescent="0.3">
      <c r="A1459" s="61">
        <v>7800</v>
      </c>
      <c r="B1459" s="62" t="s">
        <v>2564</v>
      </c>
      <c r="C1459" s="63">
        <v>26201</v>
      </c>
    </row>
    <row r="1460" spans="1:3" x14ac:dyDescent="0.3">
      <c r="A1460" s="61">
        <v>7800</v>
      </c>
      <c r="B1460" s="62" t="s">
        <v>2564</v>
      </c>
      <c r="C1460" s="63">
        <v>26201</v>
      </c>
    </row>
    <row r="1461" spans="1:3" x14ac:dyDescent="0.3">
      <c r="A1461" s="61">
        <v>7800</v>
      </c>
      <c r="B1461" s="62" t="s">
        <v>2564</v>
      </c>
      <c r="C1461" s="63">
        <v>26201</v>
      </c>
    </row>
    <row r="1462" spans="1:3" x14ac:dyDescent="0.3">
      <c r="A1462" s="61">
        <v>171</v>
      </c>
      <c r="B1462" s="62" t="s">
        <v>2580</v>
      </c>
      <c r="C1462" s="63">
        <v>4841</v>
      </c>
    </row>
    <row r="1463" spans="1:3" x14ac:dyDescent="0.3">
      <c r="A1463" s="61">
        <v>171</v>
      </c>
      <c r="B1463" s="62" t="s">
        <v>2580</v>
      </c>
      <c r="C1463" s="63">
        <v>4841</v>
      </c>
    </row>
    <row r="1464" spans="1:3" x14ac:dyDescent="0.3">
      <c r="A1464" s="61">
        <v>171</v>
      </c>
      <c r="B1464" s="62" t="s">
        <v>2580</v>
      </c>
      <c r="C1464" s="63">
        <v>4841</v>
      </c>
    </row>
    <row r="1465" spans="1:3" x14ac:dyDescent="0.3">
      <c r="A1465" s="61">
        <v>171</v>
      </c>
      <c r="B1465" s="62" t="s">
        <v>2580</v>
      </c>
      <c r="C1465" s="63">
        <v>4841</v>
      </c>
    </row>
    <row r="1466" spans="1:3" x14ac:dyDescent="0.3">
      <c r="A1466" s="61">
        <v>171</v>
      </c>
      <c r="B1466" s="62" t="s">
        <v>2580</v>
      </c>
      <c r="C1466" s="63">
        <v>4841</v>
      </c>
    </row>
    <row r="1467" spans="1:3" x14ac:dyDescent="0.3">
      <c r="A1467" s="61">
        <v>171</v>
      </c>
      <c r="B1467" s="62" t="s">
        <v>2580</v>
      </c>
      <c r="C1467" s="63">
        <v>4841</v>
      </c>
    </row>
    <row r="1468" spans="1:3" x14ac:dyDescent="0.3">
      <c r="A1468" s="61">
        <v>171</v>
      </c>
      <c r="B1468" s="62" t="s">
        <v>2580</v>
      </c>
      <c r="C1468" s="63">
        <v>4841</v>
      </c>
    </row>
    <row r="1469" spans="1:3" x14ac:dyDescent="0.3">
      <c r="A1469" s="61">
        <v>7900</v>
      </c>
      <c r="B1469" s="62" t="s">
        <v>53</v>
      </c>
      <c r="C1469" s="63">
        <v>176439</v>
      </c>
    </row>
    <row r="1470" spans="1:3" x14ac:dyDescent="0.3">
      <c r="A1470" s="61">
        <v>7900</v>
      </c>
      <c r="B1470" s="62" t="s">
        <v>53</v>
      </c>
      <c r="C1470" s="63">
        <v>176439</v>
      </c>
    </row>
    <row r="1471" spans="1:3" x14ac:dyDescent="0.3">
      <c r="A1471" s="61">
        <v>7900</v>
      </c>
      <c r="B1471" s="62" t="s">
        <v>53</v>
      </c>
      <c r="C1471" s="63">
        <v>176439</v>
      </c>
    </row>
    <row r="1472" spans="1:3" x14ac:dyDescent="0.3">
      <c r="A1472" s="61">
        <v>7900</v>
      </c>
      <c r="B1472" s="62" t="s">
        <v>53</v>
      </c>
      <c r="C1472" s="63">
        <v>176439</v>
      </c>
    </row>
    <row r="1473" spans="1:3" x14ac:dyDescent="0.3">
      <c r="A1473" s="61">
        <v>7900</v>
      </c>
      <c r="B1473" s="62" t="s">
        <v>53</v>
      </c>
      <c r="C1473" s="63">
        <v>176439</v>
      </c>
    </row>
    <row r="1474" spans="1:3" x14ac:dyDescent="0.3">
      <c r="A1474" s="61">
        <v>7900</v>
      </c>
      <c r="B1474" s="62" t="s">
        <v>53</v>
      </c>
      <c r="C1474" s="63">
        <v>176439</v>
      </c>
    </row>
    <row r="1475" spans="1:3" x14ac:dyDescent="0.3">
      <c r="A1475" s="61">
        <v>7900</v>
      </c>
      <c r="B1475" s="62" t="s">
        <v>53</v>
      </c>
      <c r="C1475" s="63">
        <v>176439</v>
      </c>
    </row>
    <row r="1476" spans="1:3" x14ac:dyDescent="0.3">
      <c r="A1476" s="61">
        <v>7900</v>
      </c>
      <c r="B1476" s="62" t="s">
        <v>53</v>
      </c>
      <c r="C1476" s="63">
        <v>176439</v>
      </c>
    </row>
    <row r="1477" spans="1:3" x14ac:dyDescent="0.3">
      <c r="A1477" s="61">
        <v>7900</v>
      </c>
      <c r="B1477" s="62" t="s">
        <v>53</v>
      </c>
      <c r="C1477" s="63">
        <v>176439</v>
      </c>
    </row>
    <row r="1478" spans="1:3" x14ac:dyDescent="0.3">
      <c r="A1478" s="61">
        <v>7900</v>
      </c>
      <c r="B1478" s="62" t="s">
        <v>53</v>
      </c>
      <c r="C1478" s="63">
        <v>176439</v>
      </c>
    </row>
    <row r="1479" spans="1:3" x14ac:dyDescent="0.3">
      <c r="A1479" s="61">
        <v>7900</v>
      </c>
      <c r="B1479" s="62" t="s">
        <v>53</v>
      </c>
      <c r="C1479" s="63">
        <v>176439</v>
      </c>
    </row>
    <row r="1480" spans="1:3" x14ac:dyDescent="0.3">
      <c r="A1480" s="61">
        <v>7900</v>
      </c>
      <c r="B1480" s="62" t="s">
        <v>53</v>
      </c>
      <c r="C1480" s="63">
        <v>176439</v>
      </c>
    </row>
    <row r="1481" spans="1:3" x14ac:dyDescent="0.3">
      <c r="A1481" s="61">
        <v>7900</v>
      </c>
      <c r="B1481" s="62" t="s">
        <v>53</v>
      </c>
      <c r="C1481" s="63">
        <v>176439</v>
      </c>
    </row>
    <row r="1482" spans="1:3" x14ac:dyDescent="0.3">
      <c r="A1482" s="61">
        <v>7900</v>
      </c>
      <c r="B1482" s="62" t="s">
        <v>53</v>
      </c>
      <c r="C1482" s="63">
        <v>176439</v>
      </c>
    </row>
    <row r="1483" spans="1:3" x14ac:dyDescent="0.3">
      <c r="A1483" s="61">
        <v>7900</v>
      </c>
      <c r="B1483" s="62" t="s">
        <v>53</v>
      </c>
      <c r="C1483" s="63">
        <v>176439</v>
      </c>
    </row>
    <row r="1484" spans="1:3" x14ac:dyDescent="0.3">
      <c r="A1484" s="61">
        <v>7900</v>
      </c>
      <c r="B1484" s="62" t="s">
        <v>53</v>
      </c>
      <c r="C1484" s="63">
        <v>176439</v>
      </c>
    </row>
    <row r="1485" spans="1:3" x14ac:dyDescent="0.3">
      <c r="A1485" s="61">
        <v>7900</v>
      </c>
      <c r="B1485" s="62" t="s">
        <v>53</v>
      </c>
      <c r="C1485" s="63">
        <v>176439</v>
      </c>
    </row>
    <row r="1486" spans="1:3" x14ac:dyDescent="0.3">
      <c r="A1486" s="61">
        <v>7900</v>
      </c>
      <c r="B1486" s="62" t="s">
        <v>53</v>
      </c>
      <c r="C1486" s="63">
        <v>176439</v>
      </c>
    </row>
    <row r="1487" spans="1:3" x14ac:dyDescent="0.3">
      <c r="A1487" s="61">
        <v>7900</v>
      </c>
      <c r="B1487" s="62" t="s">
        <v>53</v>
      </c>
      <c r="C1487" s="63">
        <v>176439</v>
      </c>
    </row>
    <row r="1488" spans="1:3" x14ac:dyDescent="0.3">
      <c r="A1488" s="61">
        <v>7900</v>
      </c>
      <c r="B1488" s="62" t="s">
        <v>53</v>
      </c>
      <c r="C1488" s="63">
        <v>176439</v>
      </c>
    </row>
    <row r="1489" spans="1:3" x14ac:dyDescent="0.3">
      <c r="A1489" s="61">
        <v>7900</v>
      </c>
      <c r="B1489" s="62" t="s">
        <v>53</v>
      </c>
      <c r="C1489" s="63">
        <v>176439</v>
      </c>
    </row>
    <row r="1490" spans="1:3" x14ac:dyDescent="0.3">
      <c r="A1490" s="61">
        <v>8000</v>
      </c>
      <c r="B1490" s="62" t="s">
        <v>54</v>
      </c>
      <c r="C1490" s="63">
        <v>22507</v>
      </c>
    </row>
    <row r="1491" spans="1:3" x14ac:dyDescent="0.3">
      <c r="A1491" s="61">
        <v>8000</v>
      </c>
      <c r="B1491" s="62" t="s">
        <v>54</v>
      </c>
      <c r="C1491" s="63">
        <v>22507</v>
      </c>
    </row>
    <row r="1492" spans="1:3" x14ac:dyDescent="0.3">
      <c r="A1492" s="61">
        <v>8000</v>
      </c>
      <c r="B1492" s="62" t="s">
        <v>54</v>
      </c>
      <c r="C1492" s="63">
        <v>22507</v>
      </c>
    </row>
    <row r="1493" spans="1:3" x14ac:dyDescent="0.3">
      <c r="A1493" s="61">
        <v>8000</v>
      </c>
      <c r="B1493" s="62" t="s">
        <v>54</v>
      </c>
      <c r="C1493" s="63">
        <v>22507</v>
      </c>
    </row>
    <row r="1494" spans="1:3" x14ac:dyDescent="0.3">
      <c r="A1494" s="61">
        <v>8000</v>
      </c>
      <c r="B1494" s="62" t="s">
        <v>54</v>
      </c>
      <c r="C1494" s="63">
        <v>22507</v>
      </c>
    </row>
    <row r="1495" spans="1:3" x14ac:dyDescent="0.3">
      <c r="A1495" s="61">
        <v>8000</v>
      </c>
      <c r="B1495" s="62" t="s">
        <v>54</v>
      </c>
      <c r="C1495" s="63">
        <v>22507</v>
      </c>
    </row>
    <row r="1496" spans="1:3" x14ac:dyDescent="0.3">
      <c r="A1496" s="61">
        <v>8000</v>
      </c>
      <c r="B1496" s="62" t="s">
        <v>54</v>
      </c>
      <c r="C1496" s="63">
        <v>22507</v>
      </c>
    </row>
    <row r="1497" spans="1:3" x14ac:dyDescent="0.3">
      <c r="A1497" s="61">
        <v>8000</v>
      </c>
      <c r="B1497" s="62" t="s">
        <v>54</v>
      </c>
      <c r="C1497" s="63">
        <v>22507</v>
      </c>
    </row>
    <row r="1498" spans="1:3" x14ac:dyDescent="0.3">
      <c r="A1498" s="61">
        <v>8000</v>
      </c>
      <c r="B1498" s="62" t="s">
        <v>54</v>
      </c>
      <c r="C1498" s="63">
        <v>22507</v>
      </c>
    </row>
    <row r="1499" spans="1:3" x14ac:dyDescent="0.3">
      <c r="A1499" s="61">
        <v>8000</v>
      </c>
      <c r="B1499" s="62" t="s">
        <v>54</v>
      </c>
      <c r="C1499" s="63">
        <v>22507</v>
      </c>
    </row>
    <row r="1500" spans="1:3" x14ac:dyDescent="0.3">
      <c r="A1500" s="61">
        <v>8000</v>
      </c>
      <c r="B1500" s="62" t="s">
        <v>54</v>
      </c>
      <c r="C1500" s="63">
        <v>22507</v>
      </c>
    </row>
    <row r="1501" spans="1:3" x14ac:dyDescent="0.3">
      <c r="A1501" s="61">
        <v>8000</v>
      </c>
      <c r="B1501" s="62" t="s">
        <v>54</v>
      </c>
      <c r="C1501" s="63">
        <v>22507</v>
      </c>
    </row>
    <row r="1502" spans="1:3" x14ac:dyDescent="0.3">
      <c r="A1502" s="61">
        <v>195</v>
      </c>
      <c r="B1502" s="62" t="s">
        <v>2633</v>
      </c>
      <c r="C1502" s="63">
        <v>12576</v>
      </c>
    </row>
    <row r="1503" spans="1:3" x14ac:dyDescent="0.3">
      <c r="A1503" s="61">
        <v>195</v>
      </c>
      <c r="B1503" s="62" t="s">
        <v>2633</v>
      </c>
      <c r="C1503" s="63">
        <v>12576</v>
      </c>
    </row>
    <row r="1504" spans="1:3" x14ac:dyDescent="0.3">
      <c r="A1504" s="61">
        <v>195</v>
      </c>
      <c r="B1504" s="62" t="s">
        <v>2633</v>
      </c>
      <c r="C1504" s="63">
        <v>12576</v>
      </c>
    </row>
    <row r="1505" spans="1:3" x14ac:dyDescent="0.3">
      <c r="A1505" s="61">
        <v>195</v>
      </c>
      <c r="B1505" s="62" t="s">
        <v>2633</v>
      </c>
      <c r="C1505" s="63">
        <v>12576</v>
      </c>
    </row>
    <row r="1506" spans="1:3" x14ac:dyDescent="0.3">
      <c r="A1506" s="61">
        <v>195</v>
      </c>
      <c r="B1506" s="62" t="s">
        <v>2633</v>
      </c>
      <c r="C1506" s="63">
        <v>12576</v>
      </c>
    </row>
    <row r="1507" spans="1:3" x14ac:dyDescent="0.3">
      <c r="A1507" s="61">
        <v>195</v>
      </c>
      <c r="B1507" s="62" t="s">
        <v>2633</v>
      </c>
      <c r="C1507" s="63">
        <v>12576</v>
      </c>
    </row>
    <row r="1508" spans="1:3" x14ac:dyDescent="0.3">
      <c r="A1508" s="61">
        <v>195</v>
      </c>
      <c r="B1508" s="62" t="s">
        <v>2633</v>
      </c>
      <c r="C1508" s="63">
        <v>12576</v>
      </c>
    </row>
    <row r="1509" spans="1:3" x14ac:dyDescent="0.3">
      <c r="A1509" s="61">
        <v>638</v>
      </c>
      <c r="B1509" s="62" t="s">
        <v>55</v>
      </c>
      <c r="C1509" s="63">
        <v>12268</v>
      </c>
    </row>
    <row r="1510" spans="1:3" x14ac:dyDescent="0.3">
      <c r="A1510" s="61">
        <v>638</v>
      </c>
      <c r="B1510" s="62" t="s">
        <v>55</v>
      </c>
      <c r="C1510" s="63">
        <v>12268</v>
      </c>
    </row>
    <row r="1511" spans="1:3" x14ac:dyDescent="0.3">
      <c r="A1511" s="61">
        <v>638</v>
      </c>
      <c r="B1511" s="62" t="s">
        <v>55</v>
      </c>
      <c r="C1511" s="63">
        <v>12268</v>
      </c>
    </row>
    <row r="1512" spans="1:3" x14ac:dyDescent="0.3">
      <c r="A1512" s="61">
        <v>638</v>
      </c>
      <c r="B1512" s="62" t="s">
        <v>55</v>
      </c>
      <c r="C1512" s="63">
        <v>12268</v>
      </c>
    </row>
    <row r="1513" spans="1:3" x14ac:dyDescent="0.3">
      <c r="A1513" s="61">
        <v>638</v>
      </c>
      <c r="B1513" s="62" t="s">
        <v>55</v>
      </c>
      <c r="C1513" s="63">
        <v>12268</v>
      </c>
    </row>
    <row r="1514" spans="1:3" x14ac:dyDescent="0.3">
      <c r="A1514" s="61">
        <v>638</v>
      </c>
      <c r="B1514" s="62" t="s">
        <v>55</v>
      </c>
      <c r="C1514" s="63">
        <v>12268</v>
      </c>
    </row>
    <row r="1515" spans="1:3" x14ac:dyDescent="0.3">
      <c r="A1515" s="61">
        <v>638</v>
      </c>
      <c r="B1515" s="62" t="s">
        <v>55</v>
      </c>
      <c r="C1515" s="63">
        <v>12268</v>
      </c>
    </row>
    <row r="1516" spans="1:3" x14ac:dyDescent="0.3">
      <c r="A1516" s="61">
        <v>638</v>
      </c>
      <c r="B1516" s="62" t="s">
        <v>55</v>
      </c>
      <c r="C1516" s="63">
        <v>12268</v>
      </c>
    </row>
    <row r="1517" spans="1:3" x14ac:dyDescent="0.3">
      <c r="A1517" s="61">
        <v>638</v>
      </c>
      <c r="B1517" s="62" t="s">
        <v>55</v>
      </c>
      <c r="C1517" s="63">
        <v>12268</v>
      </c>
    </row>
    <row r="1518" spans="1:3" x14ac:dyDescent="0.3">
      <c r="A1518" s="61">
        <v>638</v>
      </c>
      <c r="B1518" s="62" t="s">
        <v>55</v>
      </c>
      <c r="C1518" s="63">
        <v>12268</v>
      </c>
    </row>
    <row r="1519" spans="1:3" x14ac:dyDescent="0.3">
      <c r="A1519" s="61">
        <v>638</v>
      </c>
      <c r="B1519" s="62" t="s">
        <v>55</v>
      </c>
      <c r="C1519" s="63">
        <v>12268</v>
      </c>
    </row>
    <row r="1520" spans="1:3" x14ac:dyDescent="0.3">
      <c r="A1520" s="61">
        <v>638</v>
      </c>
      <c r="B1520" s="62" t="s">
        <v>55</v>
      </c>
      <c r="C1520" s="63">
        <v>12268</v>
      </c>
    </row>
    <row r="1521" spans="1:3" x14ac:dyDescent="0.3">
      <c r="A1521" s="61">
        <v>638</v>
      </c>
      <c r="B1521" s="62" t="s">
        <v>55</v>
      </c>
      <c r="C1521" s="63">
        <v>12268</v>
      </c>
    </row>
    <row r="1522" spans="1:3" x14ac:dyDescent="0.3">
      <c r="A1522" s="61">
        <v>638</v>
      </c>
      <c r="B1522" s="62" t="s">
        <v>55</v>
      </c>
      <c r="C1522" s="63">
        <v>12268</v>
      </c>
    </row>
    <row r="1523" spans="1:3" x14ac:dyDescent="0.3">
      <c r="A1523" s="61">
        <v>638</v>
      </c>
      <c r="B1523" s="62" t="s">
        <v>55</v>
      </c>
      <c r="C1523" s="63">
        <v>12268</v>
      </c>
    </row>
    <row r="1524" spans="1:3" x14ac:dyDescent="0.3">
      <c r="A1524" s="61">
        <v>638</v>
      </c>
      <c r="B1524" s="62" t="s">
        <v>55</v>
      </c>
      <c r="C1524" s="63">
        <v>12268</v>
      </c>
    </row>
    <row r="1525" spans="1:3" x14ac:dyDescent="0.3">
      <c r="A1525" s="61">
        <v>4100</v>
      </c>
      <c r="B1525" s="62" t="s">
        <v>2663</v>
      </c>
      <c r="C1525" s="63">
        <v>5831</v>
      </c>
    </row>
    <row r="1526" spans="1:3" x14ac:dyDescent="0.3">
      <c r="A1526" s="61">
        <v>4100</v>
      </c>
      <c r="B1526" s="62" t="s">
        <v>2663</v>
      </c>
      <c r="C1526" s="63">
        <v>5831</v>
      </c>
    </row>
    <row r="1527" spans="1:3" x14ac:dyDescent="0.3">
      <c r="A1527" s="61">
        <v>4100</v>
      </c>
      <c r="B1527" s="62" t="s">
        <v>2663</v>
      </c>
      <c r="C1527" s="63">
        <v>5831</v>
      </c>
    </row>
    <row r="1528" spans="1:3" x14ac:dyDescent="0.3">
      <c r="A1528" s="61">
        <v>4100</v>
      </c>
      <c r="B1528" s="62" t="s">
        <v>2663</v>
      </c>
      <c r="C1528" s="63">
        <v>5831</v>
      </c>
    </row>
    <row r="1529" spans="1:3" x14ac:dyDescent="0.3">
      <c r="A1529" s="61">
        <v>4100</v>
      </c>
      <c r="B1529" s="62" t="s">
        <v>2663</v>
      </c>
      <c r="C1529" s="63">
        <v>5831</v>
      </c>
    </row>
    <row r="1530" spans="1:3" x14ac:dyDescent="0.3">
      <c r="A1530" s="61">
        <v>4100</v>
      </c>
      <c r="B1530" s="62" t="s">
        <v>2663</v>
      </c>
      <c r="C1530" s="63">
        <v>5831</v>
      </c>
    </row>
    <row r="1531" spans="1:3" x14ac:dyDescent="0.3">
      <c r="A1531" s="61">
        <v>4100</v>
      </c>
      <c r="B1531" s="62" t="s">
        <v>2663</v>
      </c>
      <c r="C1531" s="63">
        <v>5831</v>
      </c>
    </row>
    <row r="1532" spans="1:3" x14ac:dyDescent="0.3">
      <c r="A1532" s="61">
        <v>2620</v>
      </c>
      <c r="B1532" s="62" t="s">
        <v>2676</v>
      </c>
      <c r="C1532" s="63">
        <v>26553</v>
      </c>
    </row>
    <row r="1533" spans="1:3" x14ac:dyDescent="0.3">
      <c r="A1533" s="61">
        <v>2620</v>
      </c>
      <c r="B1533" s="62" t="s">
        <v>2676</v>
      </c>
      <c r="C1533" s="63">
        <v>26553</v>
      </c>
    </row>
    <row r="1534" spans="1:3" x14ac:dyDescent="0.3">
      <c r="A1534" s="61">
        <v>2620</v>
      </c>
      <c r="B1534" s="62" t="s">
        <v>2676</v>
      </c>
      <c r="C1534" s="63">
        <v>26553</v>
      </c>
    </row>
    <row r="1535" spans="1:3" x14ac:dyDescent="0.3">
      <c r="A1535" s="61">
        <v>2620</v>
      </c>
      <c r="B1535" s="62" t="s">
        <v>2676</v>
      </c>
      <c r="C1535" s="63">
        <v>26553</v>
      </c>
    </row>
    <row r="1536" spans="1:3" x14ac:dyDescent="0.3">
      <c r="A1536" s="61">
        <v>2620</v>
      </c>
      <c r="B1536" s="62" t="s">
        <v>2676</v>
      </c>
      <c r="C1536" s="63">
        <v>26553</v>
      </c>
    </row>
    <row r="1537" spans="1:3" x14ac:dyDescent="0.3">
      <c r="A1537" s="61">
        <v>2620</v>
      </c>
      <c r="B1537" s="62" t="s">
        <v>2676</v>
      </c>
      <c r="C1537" s="63">
        <v>26553</v>
      </c>
    </row>
    <row r="1538" spans="1:3" x14ac:dyDescent="0.3">
      <c r="A1538" s="61">
        <v>2620</v>
      </c>
      <c r="B1538" s="62" t="s">
        <v>2676</v>
      </c>
      <c r="C1538" s="63">
        <v>26553</v>
      </c>
    </row>
    <row r="1539" spans="1:3" x14ac:dyDescent="0.3">
      <c r="A1539" s="61">
        <v>2620</v>
      </c>
      <c r="B1539" s="62" t="s">
        <v>2676</v>
      </c>
      <c r="C1539" s="63">
        <v>26553</v>
      </c>
    </row>
    <row r="1540" spans="1:3" x14ac:dyDescent="0.3">
      <c r="A1540" s="61">
        <v>2620</v>
      </c>
      <c r="B1540" s="62" t="s">
        <v>2676</v>
      </c>
      <c r="C1540" s="63">
        <v>26553</v>
      </c>
    </row>
    <row r="1541" spans="1:3" x14ac:dyDescent="0.3">
      <c r="A1541" s="61">
        <v>3611</v>
      </c>
      <c r="B1541" s="62" t="s">
        <v>2690</v>
      </c>
      <c r="C1541" s="63">
        <v>4499</v>
      </c>
    </row>
    <row r="1542" spans="1:3" x14ac:dyDescent="0.3">
      <c r="A1542" s="61">
        <v>3611</v>
      </c>
      <c r="B1542" s="62" t="s">
        <v>2690</v>
      </c>
      <c r="C1542" s="63">
        <v>4499</v>
      </c>
    </row>
    <row r="1543" spans="1:3" x14ac:dyDescent="0.3">
      <c r="A1543" s="61">
        <v>3611</v>
      </c>
      <c r="B1543" s="62" t="s">
        <v>2690</v>
      </c>
      <c r="C1543" s="63">
        <v>4499</v>
      </c>
    </row>
    <row r="1544" spans="1:3" x14ac:dyDescent="0.3">
      <c r="A1544" s="61">
        <v>3611</v>
      </c>
      <c r="B1544" s="62" t="s">
        <v>2690</v>
      </c>
      <c r="C1544" s="63">
        <v>4499</v>
      </c>
    </row>
    <row r="1545" spans="1:3" x14ac:dyDescent="0.3">
      <c r="A1545" s="61">
        <v>3611</v>
      </c>
      <c r="B1545" s="62" t="s">
        <v>2690</v>
      </c>
      <c r="C1545" s="63">
        <v>4499</v>
      </c>
    </row>
    <row r="1546" spans="1:3" x14ac:dyDescent="0.3">
      <c r="A1546" s="61">
        <v>6800</v>
      </c>
      <c r="B1546" s="62" t="s">
        <v>2698</v>
      </c>
      <c r="C1546" s="63">
        <v>45056</v>
      </c>
    </row>
    <row r="1547" spans="1:3" x14ac:dyDescent="0.3">
      <c r="A1547" s="61">
        <v>6800</v>
      </c>
      <c r="B1547" s="62" t="s">
        <v>2698</v>
      </c>
      <c r="C1547" s="63">
        <v>45056</v>
      </c>
    </row>
    <row r="1548" spans="1:3" x14ac:dyDescent="0.3">
      <c r="A1548" s="61">
        <v>6800</v>
      </c>
      <c r="B1548" s="62" t="s">
        <v>2698</v>
      </c>
      <c r="C1548" s="63">
        <v>45056</v>
      </c>
    </row>
    <row r="1549" spans="1:3" x14ac:dyDescent="0.3">
      <c r="A1549" s="61">
        <v>6800</v>
      </c>
      <c r="B1549" s="62" t="s">
        <v>2698</v>
      </c>
      <c r="C1549" s="63">
        <v>45056</v>
      </c>
    </row>
    <row r="1550" spans="1:3" x14ac:dyDescent="0.3">
      <c r="A1550" s="61">
        <v>6800</v>
      </c>
      <c r="B1550" s="62" t="s">
        <v>2698</v>
      </c>
      <c r="C1550" s="63">
        <v>45056</v>
      </c>
    </row>
    <row r="1551" spans="1:3" x14ac:dyDescent="0.3">
      <c r="A1551" s="61">
        <v>6800</v>
      </c>
      <c r="B1551" s="62" t="s">
        <v>2698</v>
      </c>
      <c r="C1551" s="63">
        <v>45056</v>
      </c>
    </row>
    <row r="1552" spans="1:3" x14ac:dyDescent="0.3">
      <c r="A1552" s="61">
        <v>6800</v>
      </c>
      <c r="B1552" s="62" t="s">
        <v>2698</v>
      </c>
      <c r="C1552" s="63">
        <v>45056</v>
      </c>
    </row>
    <row r="1553" spans="1:3" x14ac:dyDescent="0.3">
      <c r="A1553" s="61">
        <v>6800</v>
      </c>
      <c r="B1553" s="62" t="s">
        <v>2698</v>
      </c>
      <c r="C1553" s="63">
        <v>45056</v>
      </c>
    </row>
    <row r="1554" spans="1:3" x14ac:dyDescent="0.3">
      <c r="A1554" s="61">
        <v>9500</v>
      </c>
      <c r="B1554" s="62" t="s">
        <v>2707</v>
      </c>
      <c r="C1554" s="63">
        <v>34470</v>
      </c>
    </row>
    <row r="1555" spans="1:3" x14ac:dyDescent="0.3">
      <c r="A1555" s="61">
        <v>9500</v>
      </c>
      <c r="B1555" s="62" t="s">
        <v>2707</v>
      </c>
      <c r="C1555" s="63">
        <v>34470</v>
      </c>
    </row>
    <row r="1556" spans="1:3" x14ac:dyDescent="0.3">
      <c r="A1556" s="61">
        <v>9500</v>
      </c>
      <c r="B1556" s="62" t="s">
        <v>2707</v>
      </c>
      <c r="C1556" s="63">
        <v>34470</v>
      </c>
    </row>
    <row r="1557" spans="1:3" x14ac:dyDescent="0.3">
      <c r="A1557" s="61">
        <v>9500</v>
      </c>
      <c r="B1557" s="62" t="s">
        <v>2707</v>
      </c>
      <c r="C1557" s="63">
        <v>34470</v>
      </c>
    </row>
    <row r="1558" spans="1:3" x14ac:dyDescent="0.3">
      <c r="A1558" s="61">
        <v>9500</v>
      </c>
      <c r="B1558" s="62" t="s">
        <v>2707</v>
      </c>
      <c r="C1558" s="63">
        <v>34470</v>
      </c>
    </row>
    <row r="1559" spans="1:3" x14ac:dyDescent="0.3">
      <c r="A1559" s="61">
        <v>9500</v>
      </c>
      <c r="B1559" s="62" t="s">
        <v>2707</v>
      </c>
      <c r="C1559" s="63">
        <v>34470</v>
      </c>
    </row>
    <row r="1560" spans="1:3" x14ac:dyDescent="0.3">
      <c r="A1560" s="61">
        <v>9500</v>
      </c>
      <c r="B1560" s="62" t="s">
        <v>2707</v>
      </c>
      <c r="C1560" s="63">
        <v>34470</v>
      </c>
    </row>
    <row r="1561" spans="1:3" x14ac:dyDescent="0.3">
      <c r="A1561" s="61">
        <v>9500</v>
      </c>
      <c r="B1561" s="62" t="s">
        <v>2707</v>
      </c>
      <c r="C1561" s="63">
        <v>34470</v>
      </c>
    </row>
    <row r="1562" spans="1:3" x14ac:dyDescent="0.3">
      <c r="A1562" s="61">
        <v>9500</v>
      </c>
      <c r="B1562" s="62" t="s">
        <v>2707</v>
      </c>
      <c r="C1562" s="63">
        <v>34470</v>
      </c>
    </row>
    <row r="1563" spans="1:3" x14ac:dyDescent="0.3">
      <c r="A1563" s="61">
        <v>2630</v>
      </c>
      <c r="B1563" s="62" t="s">
        <v>2719</v>
      </c>
      <c r="C1563" s="63">
        <v>39806</v>
      </c>
    </row>
    <row r="1564" spans="1:3" x14ac:dyDescent="0.3">
      <c r="A1564" s="61">
        <v>2630</v>
      </c>
      <c r="B1564" s="62" t="s">
        <v>2719</v>
      </c>
      <c r="C1564" s="63">
        <v>39806</v>
      </c>
    </row>
    <row r="1565" spans="1:3" x14ac:dyDescent="0.3">
      <c r="A1565" s="61">
        <v>2630</v>
      </c>
      <c r="B1565" s="62" t="s">
        <v>2719</v>
      </c>
      <c r="C1565" s="63">
        <v>39806</v>
      </c>
    </row>
    <row r="1566" spans="1:3" x14ac:dyDescent="0.3">
      <c r="A1566" s="61">
        <v>2630</v>
      </c>
      <c r="B1566" s="62" t="s">
        <v>2719</v>
      </c>
      <c r="C1566" s="63">
        <v>39806</v>
      </c>
    </row>
    <row r="1567" spans="1:3" x14ac:dyDescent="0.3">
      <c r="A1567" s="61">
        <v>2630</v>
      </c>
      <c r="B1567" s="62" t="s">
        <v>2719</v>
      </c>
      <c r="C1567" s="63">
        <v>39806</v>
      </c>
    </row>
    <row r="1568" spans="1:3" x14ac:dyDescent="0.3">
      <c r="A1568" s="61">
        <v>2630</v>
      </c>
      <c r="B1568" s="62" t="s">
        <v>2719</v>
      </c>
      <c r="C1568" s="63">
        <v>39806</v>
      </c>
    </row>
    <row r="1569" spans="1:3" x14ac:dyDescent="0.3">
      <c r="A1569" s="61">
        <v>2630</v>
      </c>
      <c r="B1569" s="62" t="s">
        <v>2719</v>
      </c>
      <c r="C1569" s="63">
        <v>39806</v>
      </c>
    </row>
    <row r="1570" spans="1:3" x14ac:dyDescent="0.3">
      <c r="A1570" s="61">
        <v>2630</v>
      </c>
      <c r="B1570" s="62" t="s">
        <v>2719</v>
      </c>
      <c r="C1570" s="63">
        <v>39806</v>
      </c>
    </row>
    <row r="1571" spans="1:3" x14ac:dyDescent="0.3">
      <c r="A1571" s="61">
        <v>2630</v>
      </c>
      <c r="B1571" s="62" t="s">
        <v>2719</v>
      </c>
      <c r="C1571" s="63">
        <v>39806</v>
      </c>
    </row>
    <row r="1572" spans="1:3" x14ac:dyDescent="0.3">
      <c r="A1572" s="61">
        <v>2630</v>
      </c>
      <c r="B1572" s="62" t="s">
        <v>2719</v>
      </c>
      <c r="C1572" s="63">
        <v>39806</v>
      </c>
    </row>
    <row r="1573" spans="1:3" x14ac:dyDescent="0.3">
      <c r="A1573" s="61">
        <v>2630</v>
      </c>
      <c r="B1573" s="62" t="s">
        <v>2719</v>
      </c>
      <c r="C1573" s="63">
        <v>39806</v>
      </c>
    </row>
    <row r="1574" spans="1:3" x14ac:dyDescent="0.3">
      <c r="A1574" s="61">
        <v>2630</v>
      </c>
      <c r="B1574" s="62" t="s">
        <v>2719</v>
      </c>
      <c r="C1574" s="63">
        <v>39806</v>
      </c>
    </row>
    <row r="1575" spans="1:3" x14ac:dyDescent="0.3">
      <c r="A1575" s="61">
        <v>2300</v>
      </c>
      <c r="B1575" s="62" t="s">
        <v>2735</v>
      </c>
      <c r="C1575" s="63">
        <v>13296</v>
      </c>
    </row>
    <row r="1576" spans="1:3" x14ac:dyDescent="0.3">
      <c r="A1576" s="61">
        <v>2300</v>
      </c>
      <c r="B1576" s="62" t="s">
        <v>2735</v>
      </c>
      <c r="C1576" s="63">
        <v>13296</v>
      </c>
    </row>
    <row r="1577" spans="1:3" x14ac:dyDescent="0.3">
      <c r="A1577" s="61">
        <v>2300</v>
      </c>
      <c r="B1577" s="62" t="s">
        <v>2735</v>
      </c>
      <c r="C1577" s="63">
        <v>13296</v>
      </c>
    </row>
    <row r="1578" spans="1:3" x14ac:dyDescent="0.3">
      <c r="A1578" s="61">
        <v>2300</v>
      </c>
      <c r="B1578" s="62" t="s">
        <v>2735</v>
      </c>
      <c r="C1578" s="63">
        <v>13296</v>
      </c>
    </row>
    <row r="1579" spans="1:3" x14ac:dyDescent="0.3">
      <c r="A1579" s="61">
        <v>2300</v>
      </c>
      <c r="B1579" s="62" t="s">
        <v>2735</v>
      </c>
      <c r="C1579" s="63">
        <v>13296</v>
      </c>
    </row>
    <row r="1580" spans="1:3" x14ac:dyDescent="0.3">
      <c r="A1580" s="61">
        <v>2300</v>
      </c>
      <c r="B1580" s="62" t="s">
        <v>2735</v>
      </c>
      <c r="C1580" s="63">
        <v>13296</v>
      </c>
    </row>
    <row r="1581" spans="1:3" x14ac:dyDescent="0.3">
      <c r="A1581" s="61">
        <v>9600</v>
      </c>
      <c r="B1581" s="62" t="s">
        <v>2747</v>
      </c>
      <c r="C1581" s="63">
        <v>36758</v>
      </c>
    </row>
    <row r="1582" spans="1:3" x14ac:dyDescent="0.3">
      <c r="A1582" s="61">
        <v>9600</v>
      </c>
      <c r="B1582" s="62" t="s">
        <v>2747</v>
      </c>
      <c r="C1582" s="63">
        <v>36758</v>
      </c>
    </row>
    <row r="1583" spans="1:3" x14ac:dyDescent="0.3">
      <c r="A1583" s="61">
        <v>9600</v>
      </c>
      <c r="B1583" s="62" t="s">
        <v>2747</v>
      </c>
      <c r="C1583" s="63">
        <v>36758</v>
      </c>
    </row>
    <row r="1584" spans="1:3" x14ac:dyDescent="0.3">
      <c r="A1584" s="61">
        <v>9600</v>
      </c>
      <c r="B1584" s="62" t="s">
        <v>2747</v>
      </c>
      <c r="C1584" s="63">
        <v>36758</v>
      </c>
    </row>
    <row r="1585" spans="1:3" x14ac:dyDescent="0.3">
      <c r="A1585" s="61">
        <v>9600</v>
      </c>
      <c r="B1585" s="62" t="s">
        <v>2747</v>
      </c>
      <c r="C1585" s="63">
        <v>36758</v>
      </c>
    </row>
    <row r="1586" spans="1:3" x14ac:dyDescent="0.3">
      <c r="A1586" s="61">
        <v>9600</v>
      </c>
      <c r="B1586" s="62" t="s">
        <v>2747</v>
      </c>
      <c r="C1586" s="63">
        <v>36758</v>
      </c>
    </row>
    <row r="1587" spans="1:3" x14ac:dyDescent="0.3">
      <c r="A1587" s="61">
        <v>9600</v>
      </c>
      <c r="B1587" s="62" t="s">
        <v>2747</v>
      </c>
      <c r="C1587" s="63">
        <v>36758</v>
      </c>
    </row>
    <row r="1588" spans="1:3" x14ac:dyDescent="0.3">
      <c r="A1588" s="61">
        <v>1137</v>
      </c>
      <c r="B1588" s="62" t="s">
        <v>2756</v>
      </c>
      <c r="C1588" s="63">
        <v>2465</v>
      </c>
    </row>
    <row r="1589" spans="1:3" x14ac:dyDescent="0.3">
      <c r="A1589" s="61">
        <v>1137</v>
      </c>
      <c r="B1589" s="62" t="s">
        <v>2756</v>
      </c>
      <c r="C1589" s="63">
        <v>2465</v>
      </c>
    </row>
    <row r="1590" spans="1:3" x14ac:dyDescent="0.3">
      <c r="A1590" s="61">
        <v>8200</v>
      </c>
      <c r="B1590" s="62" t="s">
        <v>2762</v>
      </c>
      <c r="C1590" s="63">
        <v>35881</v>
      </c>
    </row>
    <row r="1591" spans="1:3" x14ac:dyDescent="0.3">
      <c r="A1591" s="61">
        <v>8200</v>
      </c>
      <c r="B1591" s="62" t="s">
        <v>2762</v>
      </c>
      <c r="C1591" s="63">
        <v>35881</v>
      </c>
    </row>
    <row r="1592" spans="1:3" x14ac:dyDescent="0.3">
      <c r="A1592" s="61">
        <v>8200</v>
      </c>
      <c r="B1592" s="62" t="s">
        <v>2762</v>
      </c>
      <c r="C1592" s="63">
        <v>35881</v>
      </c>
    </row>
    <row r="1593" spans="1:3" x14ac:dyDescent="0.3">
      <c r="A1593" s="61">
        <v>8200</v>
      </c>
      <c r="B1593" s="62" t="s">
        <v>2762</v>
      </c>
      <c r="C1593" s="63">
        <v>35881</v>
      </c>
    </row>
    <row r="1594" spans="1:3" x14ac:dyDescent="0.3">
      <c r="A1594" s="61">
        <v>8200</v>
      </c>
      <c r="B1594" s="62" t="s">
        <v>2762</v>
      </c>
      <c r="C1594" s="63">
        <v>35881</v>
      </c>
    </row>
    <row r="1595" spans="1:3" x14ac:dyDescent="0.3">
      <c r="A1595" s="61">
        <v>1034</v>
      </c>
      <c r="B1595" s="62" t="s">
        <v>2769</v>
      </c>
      <c r="C1595" s="63">
        <v>16432</v>
      </c>
    </row>
    <row r="1596" spans="1:3" x14ac:dyDescent="0.3">
      <c r="A1596" s="61">
        <v>1034</v>
      </c>
      <c r="B1596" s="62" t="s">
        <v>2769</v>
      </c>
      <c r="C1596" s="63">
        <v>16432</v>
      </c>
    </row>
    <row r="1597" spans="1:3" x14ac:dyDescent="0.3">
      <c r="A1597" s="61">
        <v>1034</v>
      </c>
      <c r="B1597" s="62" t="s">
        <v>2769</v>
      </c>
      <c r="C1597" s="63">
        <v>16432</v>
      </c>
    </row>
    <row r="1598" spans="1:3" x14ac:dyDescent="0.3">
      <c r="A1598" s="61">
        <v>1034</v>
      </c>
      <c r="B1598" s="62" t="s">
        <v>2769</v>
      </c>
      <c r="C1598" s="63">
        <v>16432</v>
      </c>
    </row>
    <row r="1599" spans="1:3" x14ac:dyDescent="0.3">
      <c r="A1599" s="61">
        <v>1034</v>
      </c>
      <c r="B1599" s="62" t="s">
        <v>2769</v>
      </c>
      <c r="C1599" s="63">
        <v>16432</v>
      </c>
    </row>
    <row r="1600" spans="1:3" x14ac:dyDescent="0.3">
      <c r="A1600" s="61">
        <v>1034</v>
      </c>
      <c r="B1600" s="62" t="s">
        <v>2769</v>
      </c>
      <c r="C1600" s="63">
        <v>16432</v>
      </c>
    </row>
    <row r="1601" spans="1:3" x14ac:dyDescent="0.3">
      <c r="A1601" s="61">
        <v>1034</v>
      </c>
      <c r="B1601" s="62" t="s">
        <v>2769</v>
      </c>
      <c r="C1601" s="63">
        <v>16432</v>
      </c>
    </row>
    <row r="1602" spans="1:3" x14ac:dyDescent="0.3">
      <c r="A1602" s="61">
        <v>1034</v>
      </c>
      <c r="B1602" s="62" t="s">
        <v>2769</v>
      </c>
      <c r="C1602" s="63">
        <v>16432</v>
      </c>
    </row>
    <row r="1603" spans="1:3" x14ac:dyDescent="0.3">
      <c r="A1603" s="61">
        <v>1034</v>
      </c>
      <c r="B1603" s="62" t="s">
        <v>2769</v>
      </c>
      <c r="C1603" s="63">
        <v>16432</v>
      </c>
    </row>
    <row r="1604" spans="1:3" x14ac:dyDescent="0.3">
      <c r="A1604" s="61">
        <v>469</v>
      </c>
      <c r="B1604" s="62" t="s">
        <v>2784</v>
      </c>
      <c r="C1604" s="63">
        <v>8225</v>
      </c>
    </row>
    <row r="1605" spans="1:3" x14ac:dyDescent="0.3">
      <c r="A1605" s="61">
        <v>469</v>
      </c>
      <c r="B1605" s="62" t="s">
        <v>2784</v>
      </c>
      <c r="C1605" s="63">
        <v>8225</v>
      </c>
    </row>
    <row r="1606" spans="1:3" x14ac:dyDescent="0.3">
      <c r="A1606" s="61">
        <v>469</v>
      </c>
      <c r="B1606" s="62" t="s">
        <v>2784</v>
      </c>
      <c r="C1606" s="63">
        <v>8225</v>
      </c>
    </row>
    <row r="1607" spans="1:3" x14ac:dyDescent="0.3">
      <c r="A1607" s="61">
        <v>469</v>
      </c>
      <c r="B1607" s="62" t="s">
        <v>2784</v>
      </c>
      <c r="C1607" s="63">
        <v>8225</v>
      </c>
    </row>
    <row r="1608" spans="1:3" x14ac:dyDescent="0.3">
      <c r="A1608" s="61">
        <v>469</v>
      </c>
      <c r="B1608" s="62" t="s">
        <v>2784</v>
      </c>
      <c r="C1608" s="63">
        <v>8225</v>
      </c>
    </row>
    <row r="1609" spans="1:3" x14ac:dyDescent="0.3">
      <c r="A1609" s="61">
        <v>469</v>
      </c>
      <c r="B1609" s="62" t="s">
        <v>2784</v>
      </c>
      <c r="C1609" s="63">
        <v>8225</v>
      </c>
    </row>
    <row r="1610" spans="1:3" x14ac:dyDescent="0.3">
      <c r="A1610" s="61">
        <v>469</v>
      </c>
      <c r="B1610" s="62" t="s">
        <v>2784</v>
      </c>
      <c r="C1610" s="63">
        <v>8225</v>
      </c>
    </row>
    <row r="1611" spans="1:3" x14ac:dyDescent="0.3">
      <c r="A1611" s="61">
        <v>469</v>
      </c>
      <c r="B1611" s="62" t="s">
        <v>2784</v>
      </c>
      <c r="C1611" s="63">
        <v>8225</v>
      </c>
    </row>
    <row r="1612" spans="1:3" x14ac:dyDescent="0.3">
      <c r="A1612" s="61">
        <v>469</v>
      </c>
      <c r="B1612" s="62" t="s">
        <v>2784</v>
      </c>
      <c r="C1612" s="63">
        <v>8225</v>
      </c>
    </row>
    <row r="1613" spans="1:3" x14ac:dyDescent="0.3">
      <c r="A1613" s="61">
        <v>469</v>
      </c>
      <c r="B1613" s="62" t="s">
        <v>2784</v>
      </c>
      <c r="C1613" s="63">
        <v>8225</v>
      </c>
    </row>
    <row r="1614" spans="1:3" x14ac:dyDescent="0.3">
      <c r="A1614" s="61">
        <v>469</v>
      </c>
      <c r="B1614" s="62" t="s">
        <v>2784</v>
      </c>
      <c r="C1614" s="63">
        <v>8225</v>
      </c>
    </row>
    <row r="1615" spans="1:3" x14ac:dyDescent="0.3">
      <c r="A1615" s="61">
        <v>2800</v>
      </c>
      <c r="B1615" s="62" t="s">
        <v>2803</v>
      </c>
      <c r="C1615" s="63">
        <v>18727</v>
      </c>
    </row>
    <row r="1616" spans="1:3" x14ac:dyDescent="0.3">
      <c r="A1616" s="61">
        <v>2800</v>
      </c>
      <c r="B1616" s="62" t="s">
        <v>2803</v>
      </c>
      <c r="C1616" s="63">
        <v>18727</v>
      </c>
    </row>
    <row r="1617" spans="1:3" x14ac:dyDescent="0.3">
      <c r="A1617" s="61">
        <v>2800</v>
      </c>
      <c r="B1617" s="62" t="s">
        <v>2803</v>
      </c>
      <c r="C1617" s="63">
        <v>18727</v>
      </c>
    </row>
    <row r="1618" spans="1:3" x14ac:dyDescent="0.3">
      <c r="A1618" s="61">
        <v>2800</v>
      </c>
      <c r="B1618" s="62" t="s">
        <v>2803</v>
      </c>
      <c r="C1618" s="63">
        <v>18727</v>
      </c>
    </row>
    <row r="1619" spans="1:3" x14ac:dyDescent="0.3">
      <c r="A1619" s="61">
        <v>2800</v>
      </c>
      <c r="B1619" s="62" t="s">
        <v>2803</v>
      </c>
      <c r="C1619" s="63">
        <v>18727</v>
      </c>
    </row>
    <row r="1620" spans="1:3" x14ac:dyDescent="0.3">
      <c r="A1620" s="61">
        <v>2800</v>
      </c>
      <c r="B1620" s="62" t="s">
        <v>2803</v>
      </c>
      <c r="C1620" s="63">
        <v>18727</v>
      </c>
    </row>
    <row r="1621" spans="1:3" x14ac:dyDescent="0.3">
      <c r="A1621" s="61">
        <v>2800</v>
      </c>
      <c r="B1621" s="62" t="s">
        <v>2803</v>
      </c>
      <c r="C1621" s="63">
        <v>18727</v>
      </c>
    </row>
    <row r="1622" spans="1:3" x14ac:dyDescent="0.3">
      <c r="A1622" s="61">
        <v>2800</v>
      </c>
      <c r="B1622" s="62" t="s">
        <v>2803</v>
      </c>
      <c r="C1622" s="63">
        <v>18727</v>
      </c>
    </row>
    <row r="1623" spans="1:3" x14ac:dyDescent="0.3">
      <c r="A1623" s="61">
        <v>2800</v>
      </c>
      <c r="B1623" s="62" t="s">
        <v>2803</v>
      </c>
      <c r="C1623" s="63">
        <v>18727</v>
      </c>
    </row>
    <row r="1624" spans="1:3" x14ac:dyDescent="0.3">
      <c r="A1624" s="61">
        <v>3640</v>
      </c>
      <c r="B1624" s="62" t="s">
        <v>2817</v>
      </c>
      <c r="C1624" s="63">
        <v>4876</v>
      </c>
    </row>
    <row r="1625" spans="1:3" x14ac:dyDescent="0.3">
      <c r="A1625" s="61">
        <v>3640</v>
      </c>
      <c r="B1625" s="62" t="s">
        <v>2817</v>
      </c>
      <c r="C1625" s="63">
        <v>4876</v>
      </c>
    </row>
    <row r="1626" spans="1:3" x14ac:dyDescent="0.3">
      <c r="A1626" s="61">
        <v>3640</v>
      </c>
      <c r="B1626" s="62" t="s">
        <v>2817</v>
      </c>
      <c r="C1626" s="63">
        <v>4876</v>
      </c>
    </row>
    <row r="1627" spans="1:3" x14ac:dyDescent="0.3">
      <c r="A1627" s="61">
        <v>3640</v>
      </c>
      <c r="B1627" s="62" t="s">
        <v>2817</v>
      </c>
      <c r="C1627" s="63">
        <v>4876</v>
      </c>
    </row>
    <row r="1628" spans="1:3" x14ac:dyDescent="0.3">
      <c r="A1628" s="61">
        <v>3640</v>
      </c>
      <c r="B1628" s="62" t="s">
        <v>2817</v>
      </c>
      <c r="C1628" s="63">
        <v>4876</v>
      </c>
    </row>
    <row r="1629" spans="1:3" x14ac:dyDescent="0.3">
      <c r="A1629" s="61">
        <v>543</v>
      </c>
      <c r="B1629" s="62" t="s">
        <v>2825</v>
      </c>
      <c r="C1629" s="63">
        <v>5966</v>
      </c>
    </row>
    <row r="1630" spans="1:3" x14ac:dyDescent="0.3">
      <c r="A1630" s="61">
        <v>543</v>
      </c>
      <c r="B1630" s="62" t="s">
        <v>2825</v>
      </c>
      <c r="C1630" s="63">
        <v>5966</v>
      </c>
    </row>
    <row r="1631" spans="1:3" x14ac:dyDescent="0.3">
      <c r="A1631" s="61">
        <v>543</v>
      </c>
      <c r="B1631" s="62" t="s">
        <v>2825</v>
      </c>
      <c r="C1631" s="63">
        <v>5966</v>
      </c>
    </row>
    <row r="1632" spans="1:3" x14ac:dyDescent="0.3">
      <c r="A1632" s="61">
        <v>543</v>
      </c>
      <c r="B1632" s="62" t="s">
        <v>2825</v>
      </c>
      <c r="C1632" s="63">
        <v>5966</v>
      </c>
    </row>
    <row r="1633" spans="1:3" x14ac:dyDescent="0.3">
      <c r="A1633" s="61">
        <v>543</v>
      </c>
      <c r="B1633" s="62" t="s">
        <v>2825</v>
      </c>
      <c r="C1633" s="63">
        <v>5966</v>
      </c>
    </row>
    <row r="1634" spans="1:3" x14ac:dyDescent="0.3">
      <c r="A1634" s="61">
        <v>543</v>
      </c>
      <c r="B1634" s="62" t="s">
        <v>2825</v>
      </c>
      <c r="C1634" s="63">
        <v>5966</v>
      </c>
    </row>
    <row r="1635" spans="1:3" x14ac:dyDescent="0.3">
      <c r="A1635" s="61">
        <v>543</v>
      </c>
      <c r="B1635" s="62" t="s">
        <v>2825</v>
      </c>
      <c r="C1635" s="63">
        <v>5966</v>
      </c>
    </row>
    <row r="1636" spans="1:3" x14ac:dyDescent="0.3">
      <c r="A1636" s="61">
        <v>543</v>
      </c>
      <c r="B1636" s="62" t="s">
        <v>2825</v>
      </c>
      <c r="C1636" s="63">
        <v>5966</v>
      </c>
    </row>
    <row r="1637" spans="1:3" x14ac:dyDescent="0.3">
      <c r="A1637" s="61">
        <v>543</v>
      </c>
      <c r="B1637" s="62" t="s">
        <v>2825</v>
      </c>
      <c r="C1637" s="63">
        <v>5966</v>
      </c>
    </row>
    <row r="1638" spans="1:3" x14ac:dyDescent="0.3">
      <c r="A1638" s="61">
        <v>2640</v>
      </c>
      <c r="B1638" s="62" t="s">
        <v>64</v>
      </c>
      <c r="C1638" s="63">
        <v>30302</v>
      </c>
    </row>
    <row r="1639" spans="1:3" x14ac:dyDescent="0.3">
      <c r="A1639" s="61">
        <v>2640</v>
      </c>
      <c r="B1639" s="62" t="s">
        <v>64</v>
      </c>
      <c r="C1639" s="63">
        <v>30302</v>
      </c>
    </row>
    <row r="1640" spans="1:3" x14ac:dyDescent="0.3">
      <c r="A1640" s="61">
        <v>2640</v>
      </c>
      <c r="B1640" s="62" t="s">
        <v>64</v>
      </c>
      <c r="C1640" s="63">
        <v>30302</v>
      </c>
    </row>
    <row r="1641" spans="1:3" x14ac:dyDescent="0.3">
      <c r="A1641" s="61">
        <v>2640</v>
      </c>
      <c r="B1641" s="62" t="s">
        <v>64</v>
      </c>
      <c r="C1641" s="63">
        <v>30302</v>
      </c>
    </row>
    <row r="1642" spans="1:3" x14ac:dyDescent="0.3">
      <c r="A1642" s="61">
        <v>2640</v>
      </c>
      <c r="B1642" s="62" t="s">
        <v>64</v>
      </c>
      <c r="C1642" s="63">
        <v>30302</v>
      </c>
    </row>
    <row r="1643" spans="1:3" x14ac:dyDescent="0.3">
      <c r="A1643" s="61">
        <v>2640</v>
      </c>
      <c r="B1643" s="62" t="s">
        <v>64</v>
      </c>
      <c r="C1643" s="63">
        <v>30302</v>
      </c>
    </row>
    <row r="1644" spans="1:3" x14ac:dyDescent="0.3">
      <c r="A1644" s="61">
        <v>2640</v>
      </c>
      <c r="B1644" s="62" t="s">
        <v>64</v>
      </c>
      <c r="C1644" s="63">
        <v>30302</v>
      </c>
    </row>
    <row r="1645" spans="1:3" x14ac:dyDescent="0.3">
      <c r="A1645" s="61">
        <v>2640</v>
      </c>
      <c r="B1645" s="62" t="s">
        <v>64</v>
      </c>
      <c r="C1645" s="63">
        <v>30302</v>
      </c>
    </row>
    <row r="1646" spans="1:3" x14ac:dyDescent="0.3">
      <c r="A1646" s="61">
        <v>2640</v>
      </c>
      <c r="B1646" s="62" t="s">
        <v>64</v>
      </c>
      <c r="C1646" s="63">
        <v>30302</v>
      </c>
    </row>
    <row r="1647" spans="1:3" x14ac:dyDescent="0.3">
      <c r="A1647" s="61">
        <v>2640</v>
      </c>
      <c r="B1647" s="62" t="s">
        <v>64</v>
      </c>
      <c r="C1647" s="63">
        <v>30302</v>
      </c>
    </row>
    <row r="1648" spans="1:3" x14ac:dyDescent="0.3">
      <c r="A1648" s="61">
        <v>2640</v>
      </c>
      <c r="B1648" s="62" t="s">
        <v>64</v>
      </c>
      <c r="C1648" s="63">
        <v>30302</v>
      </c>
    </row>
    <row r="1649" spans="1:3" x14ac:dyDescent="0.3">
      <c r="A1649" s="61">
        <v>2640</v>
      </c>
      <c r="B1649" s="62" t="s">
        <v>64</v>
      </c>
      <c r="C1649" s="63">
        <v>30302</v>
      </c>
    </row>
    <row r="1650" spans="1:3" x14ac:dyDescent="0.3">
      <c r="A1650" s="61">
        <v>2640</v>
      </c>
      <c r="B1650" s="62" t="s">
        <v>64</v>
      </c>
      <c r="C1650" s="63">
        <v>30302</v>
      </c>
    </row>
    <row r="1651" spans="1:3" x14ac:dyDescent="0.3">
      <c r="A1651" s="61">
        <v>2640</v>
      </c>
      <c r="B1651" s="62" t="s">
        <v>64</v>
      </c>
      <c r="C1651" s="63">
        <v>30302</v>
      </c>
    </row>
    <row r="1652" spans="1:3" x14ac:dyDescent="0.3">
      <c r="A1652" s="61">
        <v>26</v>
      </c>
      <c r="B1652" s="62" t="s">
        <v>2854</v>
      </c>
      <c r="C1652" s="63">
        <v>2180</v>
      </c>
    </row>
    <row r="1653" spans="1:3" x14ac:dyDescent="0.3">
      <c r="A1653" s="61">
        <v>26</v>
      </c>
      <c r="B1653" s="62" t="s">
        <v>2854</v>
      </c>
      <c r="C1653" s="63">
        <v>2180</v>
      </c>
    </row>
    <row r="1654" spans="1:3" x14ac:dyDescent="0.3">
      <c r="A1654" s="61">
        <v>26</v>
      </c>
      <c r="B1654" s="62" t="s">
        <v>2854</v>
      </c>
      <c r="C1654" s="63">
        <v>2180</v>
      </c>
    </row>
    <row r="1655" spans="1:3" x14ac:dyDescent="0.3">
      <c r="A1655" s="61">
        <v>26</v>
      </c>
      <c r="B1655" s="62" t="s">
        <v>2854</v>
      </c>
      <c r="C1655" s="63">
        <v>2180</v>
      </c>
    </row>
    <row r="1656" spans="1:3" x14ac:dyDescent="0.3">
      <c r="A1656" s="61">
        <v>8300</v>
      </c>
      <c r="B1656" s="62" t="s">
        <v>65</v>
      </c>
      <c r="C1656" s="63">
        <v>197450</v>
      </c>
    </row>
    <row r="1657" spans="1:3" x14ac:dyDescent="0.3">
      <c r="A1657" s="61">
        <v>8300</v>
      </c>
      <c r="B1657" s="62" t="s">
        <v>65</v>
      </c>
      <c r="C1657" s="63">
        <v>197450</v>
      </c>
    </row>
    <row r="1658" spans="1:3" x14ac:dyDescent="0.3">
      <c r="A1658" s="61">
        <v>8300</v>
      </c>
      <c r="B1658" s="62" t="s">
        <v>65</v>
      </c>
      <c r="C1658" s="63">
        <v>197450</v>
      </c>
    </row>
    <row r="1659" spans="1:3" x14ac:dyDescent="0.3">
      <c r="A1659" s="61">
        <v>8300</v>
      </c>
      <c r="B1659" s="62" t="s">
        <v>65</v>
      </c>
      <c r="C1659" s="63">
        <v>197450</v>
      </c>
    </row>
    <row r="1660" spans="1:3" x14ac:dyDescent="0.3">
      <c r="A1660" s="61">
        <v>8300</v>
      </c>
      <c r="B1660" s="62" t="s">
        <v>65</v>
      </c>
      <c r="C1660" s="63">
        <v>197450</v>
      </c>
    </row>
    <row r="1661" spans="1:3" x14ac:dyDescent="0.3">
      <c r="A1661" s="61">
        <v>8300</v>
      </c>
      <c r="B1661" s="62" t="s">
        <v>65</v>
      </c>
      <c r="C1661" s="63">
        <v>197450</v>
      </c>
    </row>
    <row r="1662" spans="1:3" x14ac:dyDescent="0.3">
      <c r="A1662" s="61">
        <v>8300</v>
      </c>
      <c r="B1662" s="62" t="s">
        <v>65</v>
      </c>
      <c r="C1662" s="63">
        <v>197450</v>
      </c>
    </row>
    <row r="1663" spans="1:3" x14ac:dyDescent="0.3">
      <c r="A1663" s="61">
        <v>8300</v>
      </c>
      <c r="B1663" s="62" t="s">
        <v>65</v>
      </c>
      <c r="C1663" s="63">
        <v>197450</v>
      </c>
    </row>
    <row r="1664" spans="1:3" x14ac:dyDescent="0.3">
      <c r="A1664" s="61">
        <v>8300</v>
      </c>
      <c r="B1664" s="62" t="s">
        <v>65</v>
      </c>
      <c r="C1664" s="63">
        <v>197450</v>
      </c>
    </row>
    <row r="1665" spans="1:3" x14ac:dyDescent="0.3">
      <c r="A1665" s="61">
        <v>8300</v>
      </c>
      <c r="B1665" s="62" t="s">
        <v>65</v>
      </c>
      <c r="C1665" s="63">
        <v>197450</v>
      </c>
    </row>
    <row r="1666" spans="1:3" x14ac:dyDescent="0.3">
      <c r="A1666" s="61">
        <v>8300</v>
      </c>
      <c r="B1666" s="62" t="s">
        <v>65</v>
      </c>
      <c r="C1666" s="63">
        <v>197450</v>
      </c>
    </row>
    <row r="1667" spans="1:3" x14ac:dyDescent="0.3">
      <c r="A1667" s="61">
        <v>8300</v>
      </c>
      <c r="B1667" s="62" t="s">
        <v>65</v>
      </c>
      <c r="C1667" s="63">
        <v>197450</v>
      </c>
    </row>
    <row r="1668" spans="1:3" x14ac:dyDescent="0.3">
      <c r="A1668" s="61">
        <v>8300</v>
      </c>
      <c r="B1668" s="62" t="s">
        <v>65</v>
      </c>
      <c r="C1668" s="63">
        <v>197450</v>
      </c>
    </row>
    <row r="1669" spans="1:3" x14ac:dyDescent="0.3">
      <c r="A1669" s="61">
        <v>8300</v>
      </c>
      <c r="B1669" s="62" t="s">
        <v>65</v>
      </c>
      <c r="C1669" s="63">
        <v>197450</v>
      </c>
    </row>
    <row r="1670" spans="1:3" x14ac:dyDescent="0.3">
      <c r="A1670" s="61">
        <v>8300</v>
      </c>
      <c r="B1670" s="62" t="s">
        <v>65</v>
      </c>
      <c r="C1670" s="63">
        <v>197450</v>
      </c>
    </row>
    <row r="1671" spans="1:3" x14ac:dyDescent="0.3">
      <c r="A1671" s="61">
        <v>8300</v>
      </c>
      <c r="B1671" s="62" t="s">
        <v>65</v>
      </c>
      <c r="C1671" s="63">
        <v>197450</v>
      </c>
    </row>
    <row r="1672" spans="1:3" x14ac:dyDescent="0.3">
      <c r="A1672" s="61">
        <v>8300</v>
      </c>
      <c r="B1672" s="62" t="s">
        <v>65</v>
      </c>
      <c r="C1672" s="63">
        <v>197450</v>
      </c>
    </row>
    <row r="1673" spans="1:3" x14ac:dyDescent="0.3">
      <c r="A1673" s="61">
        <v>8300</v>
      </c>
      <c r="B1673" s="62" t="s">
        <v>65</v>
      </c>
      <c r="C1673" s="63">
        <v>197450</v>
      </c>
    </row>
    <row r="1674" spans="1:3" x14ac:dyDescent="0.3">
      <c r="A1674" s="61">
        <v>8300</v>
      </c>
      <c r="B1674" s="62" t="s">
        <v>65</v>
      </c>
      <c r="C1674" s="63">
        <v>197450</v>
      </c>
    </row>
    <row r="1675" spans="1:3" x14ac:dyDescent="0.3">
      <c r="A1675" s="61">
        <v>8300</v>
      </c>
      <c r="B1675" s="62" t="s">
        <v>65</v>
      </c>
      <c r="C1675" s="63">
        <v>197450</v>
      </c>
    </row>
    <row r="1676" spans="1:3" x14ac:dyDescent="0.3">
      <c r="A1676" s="61">
        <v>8300</v>
      </c>
      <c r="B1676" s="62" t="s">
        <v>65</v>
      </c>
      <c r="C1676" s="63">
        <v>197450</v>
      </c>
    </row>
    <row r="1677" spans="1:3" x14ac:dyDescent="0.3">
      <c r="A1677" s="61">
        <v>8300</v>
      </c>
      <c r="B1677" s="62" t="s">
        <v>65</v>
      </c>
      <c r="C1677" s="63">
        <v>197450</v>
      </c>
    </row>
    <row r="1678" spans="1:3" x14ac:dyDescent="0.3">
      <c r="A1678" s="61">
        <v>8300</v>
      </c>
      <c r="B1678" s="62" t="s">
        <v>65</v>
      </c>
      <c r="C1678" s="63">
        <v>197450</v>
      </c>
    </row>
    <row r="1679" spans="1:3" x14ac:dyDescent="0.3">
      <c r="A1679" s="61">
        <v>1161</v>
      </c>
      <c r="B1679" s="62" t="s">
        <v>66</v>
      </c>
      <c r="C1679" s="63">
        <v>26551</v>
      </c>
    </row>
    <row r="1680" spans="1:3" x14ac:dyDescent="0.3">
      <c r="A1680" s="61">
        <v>1161</v>
      </c>
      <c r="B1680" s="62" t="s">
        <v>66</v>
      </c>
      <c r="C1680" s="63">
        <v>26551</v>
      </c>
    </row>
    <row r="1681" spans="1:3" x14ac:dyDescent="0.3">
      <c r="A1681" s="61">
        <v>1161</v>
      </c>
      <c r="B1681" s="62" t="s">
        <v>66</v>
      </c>
      <c r="C1681" s="63">
        <v>26551</v>
      </c>
    </row>
    <row r="1682" spans="1:3" x14ac:dyDescent="0.3">
      <c r="A1682" s="61">
        <v>1161</v>
      </c>
      <c r="B1682" s="62" t="s">
        <v>66</v>
      </c>
      <c r="C1682" s="63">
        <v>26551</v>
      </c>
    </row>
    <row r="1683" spans="1:3" x14ac:dyDescent="0.3">
      <c r="A1683" s="61">
        <v>1161</v>
      </c>
      <c r="B1683" s="62" t="s">
        <v>66</v>
      </c>
      <c r="C1683" s="63">
        <v>26551</v>
      </c>
    </row>
    <row r="1684" spans="1:3" x14ac:dyDescent="0.3">
      <c r="A1684" s="61">
        <v>1161</v>
      </c>
      <c r="B1684" s="62" t="s">
        <v>66</v>
      </c>
      <c r="C1684" s="63">
        <v>26551</v>
      </c>
    </row>
    <row r="1685" spans="1:3" x14ac:dyDescent="0.3">
      <c r="A1685" s="61">
        <v>1161</v>
      </c>
      <c r="B1685" s="62" t="s">
        <v>66</v>
      </c>
      <c r="C1685" s="63">
        <v>26551</v>
      </c>
    </row>
    <row r="1686" spans="1:3" x14ac:dyDescent="0.3">
      <c r="A1686" s="61">
        <v>1161</v>
      </c>
      <c r="B1686" s="62" t="s">
        <v>66</v>
      </c>
      <c r="C1686" s="63">
        <v>26551</v>
      </c>
    </row>
    <row r="1687" spans="1:3" x14ac:dyDescent="0.3">
      <c r="A1687" s="61">
        <v>1161</v>
      </c>
      <c r="B1687" s="62" t="s">
        <v>66</v>
      </c>
      <c r="C1687" s="63">
        <v>26551</v>
      </c>
    </row>
    <row r="1688" spans="1:3" x14ac:dyDescent="0.3">
      <c r="A1688" s="61">
        <v>1161</v>
      </c>
      <c r="B1688" s="62" t="s">
        <v>66</v>
      </c>
      <c r="C1688" s="63">
        <v>26551</v>
      </c>
    </row>
    <row r="1689" spans="1:3" x14ac:dyDescent="0.3">
      <c r="A1689" s="61">
        <v>1161</v>
      </c>
      <c r="B1689" s="62" t="s">
        <v>66</v>
      </c>
      <c r="C1689" s="63">
        <v>26551</v>
      </c>
    </row>
    <row r="1690" spans="1:3" x14ac:dyDescent="0.3">
      <c r="A1690" s="61">
        <v>8400</v>
      </c>
      <c r="B1690" s="62" t="s">
        <v>67</v>
      </c>
      <c r="C1690" s="63">
        <v>97778</v>
      </c>
    </row>
    <row r="1691" spans="1:3" x14ac:dyDescent="0.3">
      <c r="A1691" s="61">
        <v>8400</v>
      </c>
      <c r="B1691" s="62" t="s">
        <v>67</v>
      </c>
      <c r="C1691" s="63">
        <v>97778</v>
      </c>
    </row>
    <row r="1692" spans="1:3" x14ac:dyDescent="0.3">
      <c r="A1692" s="61">
        <v>8400</v>
      </c>
      <c r="B1692" s="62" t="s">
        <v>67</v>
      </c>
      <c r="C1692" s="63">
        <v>97778</v>
      </c>
    </row>
    <row r="1693" spans="1:3" x14ac:dyDescent="0.3">
      <c r="A1693" s="61">
        <v>8400</v>
      </c>
      <c r="B1693" s="62" t="s">
        <v>67</v>
      </c>
      <c r="C1693" s="63">
        <v>97778</v>
      </c>
    </row>
    <row r="1694" spans="1:3" x14ac:dyDescent="0.3">
      <c r="A1694" s="61">
        <v>8400</v>
      </c>
      <c r="B1694" s="62" t="s">
        <v>67</v>
      </c>
      <c r="C1694" s="63">
        <v>97778</v>
      </c>
    </row>
    <row r="1695" spans="1:3" x14ac:dyDescent="0.3">
      <c r="A1695" s="61">
        <v>8400</v>
      </c>
      <c r="B1695" s="62" t="s">
        <v>67</v>
      </c>
      <c r="C1695" s="63">
        <v>97778</v>
      </c>
    </row>
    <row r="1696" spans="1:3" x14ac:dyDescent="0.3">
      <c r="A1696" s="61">
        <v>8400</v>
      </c>
      <c r="B1696" s="62" t="s">
        <v>67</v>
      </c>
      <c r="C1696" s="63">
        <v>97778</v>
      </c>
    </row>
    <row r="1697" spans="1:3" x14ac:dyDescent="0.3">
      <c r="A1697" s="61">
        <v>8400</v>
      </c>
      <c r="B1697" s="62" t="s">
        <v>67</v>
      </c>
      <c r="C1697" s="63">
        <v>97778</v>
      </c>
    </row>
    <row r="1698" spans="1:3" x14ac:dyDescent="0.3">
      <c r="A1698" s="61">
        <v>8400</v>
      </c>
      <c r="B1698" s="62" t="s">
        <v>67</v>
      </c>
      <c r="C1698" s="63">
        <v>97778</v>
      </c>
    </row>
    <row r="1699" spans="1:3" x14ac:dyDescent="0.3">
      <c r="A1699" s="61">
        <v>8400</v>
      </c>
      <c r="B1699" s="62" t="s">
        <v>67</v>
      </c>
      <c r="C1699" s="63">
        <v>97778</v>
      </c>
    </row>
    <row r="1700" spans="1:3" x14ac:dyDescent="0.3">
      <c r="A1700" s="61">
        <v>8400</v>
      </c>
      <c r="B1700" s="62" t="s">
        <v>67</v>
      </c>
      <c r="C1700" s="63">
        <v>97778</v>
      </c>
    </row>
    <row r="1701" spans="1:3" x14ac:dyDescent="0.3">
      <c r="A1701" s="61">
        <v>8400</v>
      </c>
      <c r="B1701" s="62" t="s">
        <v>67</v>
      </c>
      <c r="C1701" s="63">
        <v>97778</v>
      </c>
    </row>
    <row r="1702" spans="1:3" x14ac:dyDescent="0.3">
      <c r="A1702" s="61">
        <v>8400</v>
      </c>
      <c r="B1702" s="62" t="s">
        <v>67</v>
      </c>
      <c r="C1702" s="63">
        <v>97778</v>
      </c>
    </row>
    <row r="1703" spans="1:3" x14ac:dyDescent="0.3">
      <c r="A1703" s="61">
        <v>8400</v>
      </c>
      <c r="B1703" s="62" t="s">
        <v>67</v>
      </c>
      <c r="C1703" s="63">
        <v>97778</v>
      </c>
    </row>
    <row r="1704" spans="1:3" x14ac:dyDescent="0.3">
      <c r="A1704" s="61">
        <v>8400</v>
      </c>
      <c r="B1704" s="62" t="s">
        <v>67</v>
      </c>
      <c r="C1704" s="63">
        <v>97778</v>
      </c>
    </row>
    <row r="1705" spans="1:3" x14ac:dyDescent="0.3">
      <c r="A1705" s="61">
        <v>542</v>
      </c>
      <c r="B1705" s="62" t="s">
        <v>2925</v>
      </c>
      <c r="C1705" s="63">
        <v>10209</v>
      </c>
    </row>
    <row r="1706" spans="1:3" x14ac:dyDescent="0.3">
      <c r="A1706" s="61">
        <v>542</v>
      </c>
      <c r="B1706" s="62" t="s">
        <v>2925</v>
      </c>
      <c r="C1706" s="63">
        <v>10209</v>
      </c>
    </row>
    <row r="1707" spans="1:3" x14ac:dyDescent="0.3">
      <c r="A1707" s="61">
        <v>542</v>
      </c>
      <c r="B1707" s="62" t="s">
        <v>2925</v>
      </c>
      <c r="C1707" s="63">
        <v>10209</v>
      </c>
    </row>
    <row r="1708" spans="1:3" x14ac:dyDescent="0.3">
      <c r="A1708" s="61">
        <v>542</v>
      </c>
      <c r="B1708" s="62" t="s">
        <v>2925</v>
      </c>
      <c r="C1708" s="63">
        <v>10209</v>
      </c>
    </row>
    <row r="1709" spans="1:3" x14ac:dyDescent="0.3">
      <c r="A1709" s="61">
        <v>542</v>
      </c>
      <c r="B1709" s="62" t="s">
        <v>2925</v>
      </c>
      <c r="C1709" s="63">
        <v>10209</v>
      </c>
    </row>
    <row r="1710" spans="1:3" x14ac:dyDescent="0.3">
      <c r="A1710" s="61">
        <v>542</v>
      </c>
      <c r="B1710" s="62" t="s">
        <v>2925</v>
      </c>
      <c r="C1710" s="63">
        <v>10209</v>
      </c>
    </row>
    <row r="1711" spans="1:3" x14ac:dyDescent="0.3">
      <c r="A1711" s="61">
        <v>542</v>
      </c>
      <c r="B1711" s="62" t="s">
        <v>2925</v>
      </c>
      <c r="C1711" s="63">
        <v>10209</v>
      </c>
    </row>
    <row r="1712" spans="1:3" x14ac:dyDescent="0.3">
      <c r="A1712" s="61">
        <v>542</v>
      </c>
      <c r="B1712" s="62" t="s">
        <v>2925</v>
      </c>
      <c r="C1712" s="63">
        <v>10209</v>
      </c>
    </row>
    <row r="1713" spans="1:3" x14ac:dyDescent="0.3">
      <c r="A1713" s="61">
        <v>542</v>
      </c>
      <c r="B1713" s="62" t="s">
        <v>2925</v>
      </c>
      <c r="C1713" s="63">
        <v>10209</v>
      </c>
    </row>
    <row r="1714" spans="1:3" x14ac:dyDescent="0.3">
      <c r="A1714" s="61">
        <v>542</v>
      </c>
      <c r="B1714" s="62" t="s">
        <v>2925</v>
      </c>
      <c r="C1714" s="63">
        <v>10209</v>
      </c>
    </row>
    <row r="1715" spans="1:3" x14ac:dyDescent="0.3">
      <c r="A1715" s="61">
        <v>542</v>
      </c>
      <c r="B1715" s="62" t="s">
        <v>2925</v>
      </c>
      <c r="C1715" s="63">
        <v>10209</v>
      </c>
    </row>
    <row r="1716" spans="1:3" x14ac:dyDescent="0.3">
      <c r="A1716" s="61">
        <v>542</v>
      </c>
      <c r="B1716" s="62" t="s">
        <v>2925</v>
      </c>
      <c r="C1716" s="63">
        <v>10209</v>
      </c>
    </row>
    <row r="1717" spans="1:3" x14ac:dyDescent="0.3">
      <c r="A1717" s="61">
        <v>922</v>
      </c>
      <c r="B1717" s="62" t="s">
        <v>2943</v>
      </c>
      <c r="C1717" s="63">
        <v>5453</v>
      </c>
    </row>
    <row r="1718" spans="1:3" x14ac:dyDescent="0.3">
      <c r="A1718" s="61">
        <v>922</v>
      </c>
      <c r="B1718" s="62" t="s">
        <v>2943</v>
      </c>
      <c r="C1718" s="63">
        <v>5453</v>
      </c>
    </row>
    <row r="1719" spans="1:3" x14ac:dyDescent="0.3">
      <c r="A1719" s="61">
        <v>922</v>
      </c>
      <c r="B1719" s="62" t="s">
        <v>2943</v>
      </c>
      <c r="C1719" s="63">
        <v>5453</v>
      </c>
    </row>
    <row r="1720" spans="1:3" x14ac:dyDescent="0.3">
      <c r="A1720" s="61">
        <v>8500</v>
      </c>
      <c r="B1720" s="62" t="s">
        <v>68</v>
      </c>
      <c r="C1720" s="63">
        <v>53017</v>
      </c>
    </row>
    <row r="1721" spans="1:3" x14ac:dyDescent="0.3">
      <c r="A1721" s="61">
        <v>8500</v>
      </c>
      <c r="B1721" s="62" t="s">
        <v>68</v>
      </c>
      <c r="C1721" s="63">
        <v>53017</v>
      </c>
    </row>
    <row r="1722" spans="1:3" x14ac:dyDescent="0.3">
      <c r="A1722" s="61">
        <v>8500</v>
      </c>
      <c r="B1722" s="62" t="s">
        <v>68</v>
      </c>
      <c r="C1722" s="63">
        <v>53017</v>
      </c>
    </row>
    <row r="1723" spans="1:3" x14ac:dyDescent="0.3">
      <c r="A1723" s="61">
        <v>8500</v>
      </c>
      <c r="B1723" s="62" t="s">
        <v>68</v>
      </c>
      <c r="C1723" s="63">
        <v>53017</v>
      </c>
    </row>
    <row r="1724" spans="1:3" x14ac:dyDescent="0.3">
      <c r="A1724" s="61">
        <v>8500</v>
      </c>
      <c r="B1724" s="62" t="s">
        <v>68</v>
      </c>
      <c r="C1724" s="63">
        <v>53017</v>
      </c>
    </row>
    <row r="1725" spans="1:3" x14ac:dyDescent="0.3">
      <c r="A1725" s="61">
        <v>8500</v>
      </c>
      <c r="B1725" s="62" t="s">
        <v>68</v>
      </c>
      <c r="C1725" s="63">
        <v>53017</v>
      </c>
    </row>
    <row r="1726" spans="1:3" x14ac:dyDescent="0.3">
      <c r="A1726" s="61">
        <v>8500</v>
      </c>
      <c r="B1726" s="62" t="s">
        <v>68</v>
      </c>
      <c r="C1726" s="63">
        <v>53017</v>
      </c>
    </row>
    <row r="1727" spans="1:3" x14ac:dyDescent="0.3">
      <c r="A1727" s="61">
        <v>8500</v>
      </c>
      <c r="B1727" s="62" t="s">
        <v>68</v>
      </c>
      <c r="C1727" s="63">
        <v>53017</v>
      </c>
    </row>
    <row r="1728" spans="1:3" x14ac:dyDescent="0.3">
      <c r="A1728" s="61">
        <v>8500</v>
      </c>
      <c r="B1728" s="62" t="s">
        <v>68</v>
      </c>
      <c r="C1728" s="63">
        <v>53017</v>
      </c>
    </row>
    <row r="1729" spans="1:3" x14ac:dyDescent="0.3">
      <c r="A1729" s="61">
        <v>8500</v>
      </c>
      <c r="B1729" s="62" t="s">
        <v>68</v>
      </c>
      <c r="C1729" s="63">
        <v>53017</v>
      </c>
    </row>
    <row r="1730" spans="1:3" x14ac:dyDescent="0.3">
      <c r="A1730" s="61">
        <v>8500</v>
      </c>
      <c r="B1730" s="62" t="s">
        <v>68</v>
      </c>
      <c r="C1730" s="63">
        <v>53017</v>
      </c>
    </row>
    <row r="1731" spans="1:3" x14ac:dyDescent="0.3">
      <c r="A1731" s="61">
        <v>8500</v>
      </c>
      <c r="B1731" s="62" t="s">
        <v>68</v>
      </c>
      <c r="C1731" s="63">
        <v>53017</v>
      </c>
    </row>
    <row r="1732" spans="1:3" x14ac:dyDescent="0.3">
      <c r="A1732" s="61">
        <v>8600</v>
      </c>
      <c r="B1732" s="62" t="s">
        <v>69</v>
      </c>
      <c r="C1732" s="63">
        <v>125866</v>
      </c>
    </row>
    <row r="1733" spans="1:3" x14ac:dyDescent="0.3">
      <c r="A1733" s="61">
        <v>8600</v>
      </c>
      <c r="B1733" s="62" t="s">
        <v>69</v>
      </c>
      <c r="C1733" s="63">
        <v>125866</v>
      </c>
    </row>
    <row r="1734" spans="1:3" x14ac:dyDescent="0.3">
      <c r="A1734" s="61">
        <v>8600</v>
      </c>
      <c r="B1734" s="62" t="s">
        <v>69</v>
      </c>
      <c r="C1734" s="63">
        <v>125866</v>
      </c>
    </row>
    <row r="1735" spans="1:3" x14ac:dyDescent="0.3">
      <c r="A1735" s="61">
        <v>8600</v>
      </c>
      <c r="B1735" s="62" t="s">
        <v>69</v>
      </c>
      <c r="C1735" s="63">
        <v>125866</v>
      </c>
    </row>
    <row r="1736" spans="1:3" x14ac:dyDescent="0.3">
      <c r="A1736" s="61">
        <v>8600</v>
      </c>
      <c r="B1736" s="62" t="s">
        <v>69</v>
      </c>
      <c r="C1736" s="63">
        <v>125866</v>
      </c>
    </row>
    <row r="1737" spans="1:3" x14ac:dyDescent="0.3">
      <c r="A1737" s="61">
        <v>8600</v>
      </c>
      <c r="B1737" s="62" t="s">
        <v>69</v>
      </c>
      <c r="C1737" s="63">
        <v>125866</v>
      </c>
    </row>
    <row r="1738" spans="1:3" x14ac:dyDescent="0.3">
      <c r="A1738" s="61">
        <v>8600</v>
      </c>
      <c r="B1738" s="62" t="s">
        <v>69</v>
      </c>
      <c r="C1738" s="63">
        <v>125866</v>
      </c>
    </row>
    <row r="1739" spans="1:3" x14ac:dyDescent="0.3">
      <c r="A1739" s="61">
        <v>8600</v>
      </c>
      <c r="B1739" s="62" t="s">
        <v>69</v>
      </c>
      <c r="C1739" s="63">
        <v>125866</v>
      </c>
    </row>
    <row r="1740" spans="1:3" x14ac:dyDescent="0.3">
      <c r="A1740" s="61">
        <v>8600</v>
      </c>
      <c r="B1740" s="62" t="s">
        <v>69</v>
      </c>
      <c r="C1740" s="63">
        <v>125866</v>
      </c>
    </row>
    <row r="1741" spans="1:3" x14ac:dyDescent="0.3">
      <c r="A1741" s="61">
        <v>8600</v>
      </c>
      <c r="B1741" s="62" t="s">
        <v>69</v>
      </c>
      <c r="C1741" s="63">
        <v>125866</v>
      </c>
    </row>
    <row r="1742" spans="1:3" x14ac:dyDescent="0.3">
      <c r="A1742" s="61">
        <v>8600</v>
      </c>
      <c r="B1742" s="62" t="s">
        <v>69</v>
      </c>
      <c r="C1742" s="63">
        <v>125866</v>
      </c>
    </row>
    <row r="1743" spans="1:3" x14ac:dyDescent="0.3">
      <c r="A1743" s="61">
        <v>8600</v>
      </c>
      <c r="B1743" s="62" t="s">
        <v>69</v>
      </c>
      <c r="C1743" s="63">
        <v>125866</v>
      </c>
    </row>
    <row r="1744" spans="1:3" x14ac:dyDescent="0.3">
      <c r="A1744" s="61">
        <v>8600</v>
      </c>
      <c r="B1744" s="62" t="s">
        <v>69</v>
      </c>
      <c r="C1744" s="63">
        <v>125866</v>
      </c>
    </row>
    <row r="1745" spans="1:3" x14ac:dyDescent="0.3">
      <c r="A1745" s="61">
        <v>8600</v>
      </c>
      <c r="B1745" s="62" t="s">
        <v>69</v>
      </c>
      <c r="C1745" s="63">
        <v>125866</v>
      </c>
    </row>
    <row r="1746" spans="1:3" x14ac:dyDescent="0.3">
      <c r="A1746" s="61">
        <v>8600</v>
      </c>
      <c r="B1746" s="62" t="s">
        <v>69</v>
      </c>
      <c r="C1746" s="63">
        <v>125866</v>
      </c>
    </row>
    <row r="1747" spans="1:3" x14ac:dyDescent="0.3">
      <c r="A1747" s="61">
        <v>8600</v>
      </c>
      <c r="B1747" s="62" t="s">
        <v>69</v>
      </c>
      <c r="C1747" s="63">
        <v>125866</v>
      </c>
    </row>
    <row r="1748" spans="1:3" x14ac:dyDescent="0.3">
      <c r="A1748" s="61">
        <v>8600</v>
      </c>
      <c r="B1748" s="62" t="s">
        <v>69</v>
      </c>
      <c r="C1748" s="63">
        <v>125866</v>
      </c>
    </row>
    <row r="1749" spans="1:3" x14ac:dyDescent="0.3">
      <c r="A1749" s="61">
        <v>8600</v>
      </c>
      <c r="B1749" s="62" t="s">
        <v>69</v>
      </c>
      <c r="C1749" s="63">
        <v>125866</v>
      </c>
    </row>
    <row r="1750" spans="1:3" x14ac:dyDescent="0.3">
      <c r="A1750" s="61">
        <v>8600</v>
      </c>
      <c r="B1750" s="62" t="s">
        <v>69</v>
      </c>
      <c r="C1750" s="63">
        <v>125866</v>
      </c>
    </row>
    <row r="1751" spans="1:3" x14ac:dyDescent="0.3">
      <c r="A1751" s="61">
        <v>2650</v>
      </c>
      <c r="B1751" s="62" t="s">
        <v>70</v>
      </c>
      <c r="C1751" s="63">
        <v>36416</v>
      </c>
    </row>
    <row r="1752" spans="1:3" x14ac:dyDescent="0.3">
      <c r="A1752" s="61">
        <v>2650</v>
      </c>
      <c r="B1752" s="62" t="s">
        <v>70</v>
      </c>
      <c r="C1752" s="63">
        <v>36416</v>
      </c>
    </row>
    <row r="1753" spans="1:3" x14ac:dyDescent="0.3">
      <c r="A1753" s="61">
        <v>2650</v>
      </c>
      <c r="B1753" s="62" t="s">
        <v>70</v>
      </c>
      <c r="C1753" s="63">
        <v>36416</v>
      </c>
    </row>
    <row r="1754" spans="1:3" x14ac:dyDescent="0.3">
      <c r="A1754" s="61">
        <v>2650</v>
      </c>
      <c r="B1754" s="62" t="s">
        <v>70</v>
      </c>
      <c r="C1754" s="63">
        <v>36416</v>
      </c>
    </row>
    <row r="1755" spans="1:3" x14ac:dyDescent="0.3">
      <c r="A1755" s="61">
        <v>2650</v>
      </c>
      <c r="B1755" s="62" t="s">
        <v>70</v>
      </c>
      <c r="C1755" s="63">
        <v>36416</v>
      </c>
    </row>
    <row r="1756" spans="1:3" x14ac:dyDescent="0.3">
      <c r="A1756" s="61">
        <v>2650</v>
      </c>
      <c r="B1756" s="62" t="s">
        <v>70</v>
      </c>
      <c r="C1756" s="63">
        <v>36416</v>
      </c>
    </row>
    <row r="1757" spans="1:3" x14ac:dyDescent="0.3">
      <c r="A1757" s="61">
        <v>2650</v>
      </c>
      <c r="B1757" s="62" t="s">
        <v>70</v>
      </c>
      <c r="C1757" s="63">
        <v>36416</v>
      </c>
    </row>
    <row r="1758" spans="1:3" x14ac:dyDescent="0.3">
      <c r="A1758" s="61">
        <v>2650</v>
      </c>
      <c r="B1758" s="62" t="s">
        <v>70</v>
      </c>
      <c r="C1758" s="63">
        <v>36416</v>
      </c>
    </row>
    <row r="1759" spans="1:3" x14ac:dyDescent="0.3">
      <c r="A1759" s="61">
        <v>2650</v>
      </c>
      <c r="B1759" s="62" t="s">
        <v>70</v>
      </c>
      <c r="C1759" s="63">
        <v>36416</v>
      </c>
    </row>
    <row r="1760" spans="1:3" x14ac:dyDescent="0.3">
      <c r="A1760" s="61">
        <v>2650</v>
      </c>
      <c r="B1760" s="62" t="s">
        <v>70</v>
      </c>
      <c r="C1760" s="63">
        <v>36416</v>
      </c>
    </row>
    <row r="1761" spans="1:3" x14ac:dyDescent="0.3">
      <c r="A1761" s="61">
        <v>2650</v>
      </c>
      <c r="B1761" s="62" t="s">
        <v>70</v>
      </c>
      <c r="C1761" s="63">
        <v>36416</v>
      </c>
    </row>
    <row r="1762" spans="1:3" x14ac:dyDescent="0.3">
      <c r="A1762" s="61">
        <v>2650</v>
      </c>
      <c r="B1762" s="62" t="s">
        <v>70</v>
      </c>
      <c r="C1762" s="63">
        <v>36416</v>
      </c>
    </row>
    <row r="1763" spans="1:3" x14ac:dyDescent="0.3">
      <c r="A1763" s="61">
        <v>122</v>
      </c>
      <c r="B1763" s="62" t="s">
        <v>3004</v>
      </c>
      <c r="C1763" s="63">
        <v>5427</v>
      </c>
    </row>
    <row r="1764" spans="1:3" x14ac:dyDescent="0.3">
      <c r="A1764" s="61">
        <v>122</v>
      </c>
      <c r="B1764" s="62" t="s">
        <v>3004</v>
      </c>
      <c r="C1764" s="63">
        <v>5427</v>
      </c>
    </row>
    <row r="1765" spans="1:3" x14ac:dyDescent="0.3">
      <c r="A1765" s="61">
        <v>122</v>
      </c>
      <c r="B1765" s="62" t="s">
        <v>3004</v>
      </c>
      <c r="C1765" s="63">
        <v>5427</v>
      </c>
    </row>
    <row r="1766" spans="1:3" x14ac:dyDescent="0.3">
      <c r="A1766" s="61">
        <v>122</v>
      </c>
      <c r="B1766" s="62" t="s">
        <v>3004</v>
      </c>
      <c r="C1766" s="63">
        <v>5427</v>
      </c>
    </row>
    <row r="1767" spans="1:3" x14ac:dyDescent="0.3">
      <c r="A1767" s="61">
        <v>8700</v>
      </c>
      <c r="B1767" s="62" t="s">
        <v>71</v>
      </c>
      <c r="C1767" s="63">
        <v>63245</v>
      </c>
    </row>
    <row r="1768" spans="1:3" x14ac:dyDescent="0.3">
      <c r="A1768" s="61">
        <v>8700</v>
      </c>
      <c r="B1768" s="62" t="s">
        <v>71</v>
      </c>
      <c r="C1768" s="63">
        <v>63245</v>
      </c>
    </row>
    <row r="1769" spans="1:3" x14ac:dyDescent="0.3">
      <c r="A1769" s="61">
        <v>8700</v>
      </c>
      <c r="B1769" s="62" t="s">
        <v>71</v>
      </c>
      <c r="C1769" s="63">
        <v>63245</v>
      </c>
    </row>
    <row r="1770" spans="1:3" x14ac:dyDescent="0.3">
      <c r="A1770" s="61">
        <v>8700</v>
      </c>
      <c r="B1770" s="62" t="s">
        <v>71</v>
      </c>
      <c r="C1770" s="63">
        <v>63245</v>
      </c>
    </row>
    <row r="1771" spans="1:3" x14ac:dyDescent="0.3">
      <c r="A1771" s="61">
        <v>8700</v>
      </c>
      <c r="B1771" s="62" t="s">
        <v>71</v>
      </c>
      <c r="C1771" s="63">
        <v>63245</v>
      </c>
    </row>
    <row r="1772" spans="1:3" x14ac:dyDescent="0.3">
      <c r="A1772" s="61">
        <v>8700</v>
      </c>
      <c r="B1772" s="62" t="s">
        <v>71</v>
      </c>
      <c r="C1772" s="63">
        <v>63245</v>
      </c>
    </row>
    <row r="1773" spans="1:3" x14ac:dyDescent="0.3">
      <c r="A1773" s="61">
        <v>8700</v>
      </c>
      <c r="B1773" s="62" t="s">
        <v>71</v>
      </c>
      <c r="C1773" s="63">
        <v>63245</v>
      </c>
    </row>
    <row r="1774" spans="1:3" x14ac:dyDescent="0.3">
      <c r="A1774" s="61">
        <v>8700</v>
      </c>
      <c r="B1774" s="62" t="s">
        <v>71</v>
      </c>
      <c r="C1774" s="63">
        <v>63245</v>
      </c>
    </row>
    <row r="1775" spans="1:3" x14ac:dyDescent="0.3">
      <c r="A1775" s="61">
        <v>8700</v>
      </c>
      <c r="B1775" s="62" t="s">
        <v>71</v>
      </c>
      <c r="C1775" s="63">
        <v>63245</v>
      </c>
    </row>
    <row r="1776" spans="1:3" x14ac:dyDescent="0.3">
      <c r="A1776" s="61">
        <v>8700</v>
      </c>
      <c r="B1776" s="62" t="s">
        <v>71</v>
      </c>
      <c r="C1776" s="63">
        <v>63245</v>
      </c>
    </row>
    <row r="1777" spans="1:3" x14ac:dyDescent="0.3">
      <c r="A1777" s="61">
        <v>913</v>
      </c>
      <c r="B1777" s="62" t="s">
        <v>3028</v>
      </c>
      <c r="C1777" s="63">
        <v>3582</v>
      </c>
    </row>
    <row r="1778" spans="1:3" x14ac:dyDescent="0.3">
      <c r="A1778" s="61">
        <v>913</v>
      </c>
      <c r="B1778" s="62" t="s">
        <v>3028</v>
      </c>
      <c r="C1778" s="63">
        <v>3582</v>
      </c>
    </row>
    <row r="1779" spans="1:3" x14ac:dyDescent="0.3">
      <c r="A1779" s="61">
        <v>913</v>
      </c>
      <c r="B1779" s="62" t="s">
        <v>3028</v>
      </c>
      <c r="C1779" s="63">
        <v>3582</v>
      </c>
    </row>
    <row r="1780" spans="1:3" x14ac:dyDescent="0.3">
      <c r="A1780" s="61">
        <v>913</v>
      </c>
      <c r="B1780" s="62" t="s">
        <v>3028</v>
      </c>
      <c r="C1780" s="63">
        <v>3582</v>
      </c>
    </row>
    <row r="1781" spans="1:3" x14ac:dyDescent="0.3">
      <c r="A1781" s="61">
        <v>913</v>
      </c>
      <c r="B1781" s="62" t="s">
        <v>3028</v>
      </c>
      <c r="C1781" s="63">
        <v>3582</v>
      </c>
    </row>
    <row r="1782" spans="1:3" x14ac:dyDescent="0.3">
      <c r="A1782" s="61">
        <v>913</v>
      </c>
      <c r="B1782" s="62" t="s">
        <v>3028</v>
      </c>
      <c r="C1782" s="63">
        <v>3582</v>
      </c>
    </row>
    <row r="1783" spans="1:3" x14ac:dyDescent="0.3">
      <c r="A1783" s="61">
        <v>913</v>
      </c>
      <c r="B1783" s="62" t="s">
        <v>3028</v>
      </c>
      <c r="C1783" s="63">
        <v>3582</v>
      </c>
    </row>
    <row r="1784" spans="1:3" x14ac:dyDescent="0.3">
      <c r="A1784" s="61">
        <v>913</v>
      </c>
      <c r="B1784" s="62" t="s">
        <v>3028</v>
      </c>
      <c r="C1784" s="63">
        <v>3582</v>
      </c>
    </row>
    <row r="1785" spans="1:3" x14ac:dyDescent="0.3">
      <c r="A1785" s="61">
        <v>1286</v>
      </c>
      <c r="B1785" s="62" t="s">
        <v>3038</v>
      </c>
      <c r="C1785" s="63">
        <v>3945</v>
      </c>
    </row>
    <row r="1786" spans="1:3" x14ac:dyDescent="0.3">
      <c r="A1786" s="61">
        <v>1286</v>
      </c>
      <c r="B1786" s="62" t="s">
        <v>3038</v>
      </c>
      <c r="C1786" s="63">
        <v>3945</v>
      </c>
    </row>
    <row r="1787" spans="1:3" x14ac:dyDescent="0.3">
      <c r="A1787" s="61">
        <v>1286</v>
      </c>
      <c r="B1787" s="62" t="s">
        <v>3038</v>
      </c>
      <c r="C1787" s="63">
        <v>3945</v>
      </c>
    </row>
    <row r="1788" spans="1:3" x14ac:dyDescent="0.3">
      <c r="A1788" s="61">
        <v>1286</v>
      </c>
      <c r="B1788" s="62" t="s">
        <v>3038</v>
      </c>
      <c r="C1788" s="63">
        <v>3945</v>
      </c>
    </row>
    <row r="1789" spans="1:3" x14ac:dyDescent="0.3">
      <c r="A1789" s="61">
        <v>1286</v>
      </c>
      <c r="B1789" s="62" t="s">
        <v>3038</v>
      </c>
      <c r="C1789" s="63">
        <v>3945</v>
      </c>
    </row>
    <row r="1790" spans="1:3" x14ac:dyDescent="0.3">
      <c r="A1790" s="61">
        <v>1286</v>
      </c>
      <c r="B1790" s="62" t="s">
        <v>3038</v>
      </c>
      <c r="C1790" s="63">
        <v>3945</v>
      </c>
    </row>
    <row r="1791" spans="1:3" x14ac:dyDescent="0.3">
      <c r="A1791" s="61">
        <v>1031</v>
      </c>
      <c r="B1791" s="62" t="s">
        <v>72</v>
      </c>
      <c r="C1791" s="63">
        <v>17343</v>
      </c>
    </row>
    <row r="1792" spans="1:3" x14ac:dyDescent="0.3">
      <c r="A1792" s="61">
        <v>1031</v>
      </c>
      <c r="B1792" s="62" t="s">
        <v>72</v>
      </c>
      <c r="C1792" s="63">
        <v>17343</v>
      </c>
    </row>
    <row r="1793" spans="1:3" x14ac:dyDescent="0.3">
      <c r="A1793" s="61">
        <v>1031</v>
      </c>
      <c r="B1793" s="62" t="s">
        <v>72</v>
      </c>
      <c r="C1793" s="63">
        <v>17343</v>
      </c>
    </row>
    <row r="1794" spans="1:3" x14ac:dyDescent="0.3">
      <c r="A1794" s="61">
        <v>1031</v>
      </c>
      <c r="B1794" s="62" t="s">
        <v>72</v>
      </c>
      <c r="C1794" s="63">
        <v>17343</v>
      </c>
    </row>
    <row r="1795" spans="1:3" x14ac:dyDescent="0.3">
      <c r="A1795" s="61">
        <v>1031</v>
      </c>
      <c r="B1795" s="62" t="s">
        <v>72</v>
      </c>
      <c r="C1795" s="63">
        <v>17343</v>
      </c>
    </row>
    <row r="1796" spans="1:3" x14ac:dyDescent="0.3">
      <c r="A1796" s="61">
        <v>1031</v>
      </c>
      <c r="B1796" s="62" t="s">
        <v>72</v>
      </c>
      <c r="C1796" s="63">
        <v>17343</v>
      </c>
    </row>
    <row r="1797" spans="1:3" x14ac:dyDescent="0.3">
      <c r="A1797" s="61">
        <v>1031</v>
      </c>
      <c r="B1797" s="62" t="s">
        <v>72</v>
      </c>
      <c r="C1797" s="63">
        <v>17343</v>
      </c>
    </row>
    <row r="1798" spans="1:3" x14ac:dyDescent="0.3">
      <c r="A1798" s="61">
        <v>1031</v>
      </c>
      <c r="B1798" s="62" t="s">
        <v>72</v>
      </c>
      <c r="C1798" s="63">
        <v>17343</v>
      </c>
    </row>
    <row r="1799" spans="1:3" x14ac:dyDescent="0.3">
      <c r="A1799" s="61">
        <v>1031</v>
      </c>
      <c r="B1799" s="62" t="s">
        <v>72</v>
      </c>
      <c r="C1799" s="63">
        <v>17343</v>
      </c>
    </row>
    <row r="1800" spans="1:3" x14ac:dyDescent="0.3">
      <c r="A1800" s="61">
        <v>1031</v>
      </c>
      <c r="B1800" s="62" t="s">
        <v>72</v>
      </c>
      <c r="C1800" s="63">
        <v>17343</v>
      </c>
    </row>
    <row r="1801" spans="1:3" x14ac:dyDescent="0.3">
      <c r="A1801" s="61">
        <v>1031</v>
      </c>
      <c r="B1801" s="62" t="s">
        <v>72</v>
      </c>
      <c r="C1801" s="63">
        <v>17343</v>
      </c>
    </row>
    <row r="1802" spans="1:3" x14ac:dyDescent="0.3">
      <c r="A1802" s="61">
        <v>1031</v>
      </c>
      <c r="B1802" s="62" t="s">
        <v>72</v>
      </c>
      <c r="C1802" s="63">
        <v>17343</v>
      </c>
    </row>
    <row r="1803" spans="1:3" x14ac:dyDescent="0.3">
      <c r="A1803" s="61">
        <v>1031</v>
      </c>
      <c r="B1803" s="62" t="s">
        <v>72</v>
      </c>
      <c r="C1803" s="63">
        <v>17343</v>
      </c>
    </row>
    <row r="1804" spans="1:3" x14ac:dyDescent="0.3">
      <c r="A1804" s="61">
        <v>1031</v>
      </c>
      <c r="B1804" s="62" t="s">
        <v>72</v>
      </c>
      <c r="C1804" s="63">
        <v>17343</v>
      </c>
    </row>
    <row r="1805" spans="1:3" x14ac:dyDescent="0.3">
      <c r="A1805" s="61">
        <v>1031</v>
      </c>
      <c r="B1805" s="62" t="s">
        <v>72</v>
      </c>
      <c r="C1805" s="63">
        <v>17343</v>
      </c>
    </row>
    <row r="1806" spans="1:3" x14ac:dyDescent="0.3">
      <c r="A1806" s="61">
        <v>1304</v>
      </c>
      <c r="B1806" s="62" t="s">
        <v>3069</v>
      </c>
      <c r="C1806" s="63">
        <v>13785</v>
      </c>
    </row>
    <row r="1807" spans="1:3" x14ac:dyDescent="0.3">
      <c r="A1807" s="61">
        <v>1304</v>
      </c>
      <c r="B1807" s="62" t="s">
        <v>3069</v>
      </c>
      <c r="C1807" s="63">
        <v>13785</v>
      </c>
    </row>
    <row r="1808" spans="1:3" x14ac:dyDescent="0.3">
      <c r="A1808" s="61">
        <v>1304</v>
      </c>
      <c r="B1808" s="62" t="s">
        <v>3069</v>
      </c>
      <c r="C1808" s="63">
        <v>13785</v>
      </c>
    </row>
    <row r="1809" spans="1:3" x14ac:dyDescent="0.3">
      <c r="A1809" s="61">
        <v>1304</v>
      </c>
      <c r="B1809" s="62" t="s">
        <v>3069</v>
      </c>
      <c r="C1809" s="63">
        <v>13785</v>
      </c>
    </row>
    <row r="1810" spans="1:3" x14ac:dyDescent="0.3">
      <c r="A1810" s="61">
        <v>1304</v>
      </c>
      <c r="B1810" s="62" t="s">
        <v>3069</v>
      </c>
      <c r="C1810" s="63">
        <v>13785</v>
      </c>
    </row>
    <row r="1811" spans="1:3" x14ac:dyDescent="0.3">
      <c r="A1811" s="61">
        <v>1304</v>
      </c>
      <c r="B1811" s="62" t="s">
        <v>3069</v>
      </c>
      <c r="C1811" s="63">
        <v>13785</v>
      </c>
    </row>
    <row r="1812" spans="1:3" x14ac:dyDescent="0.3">
      <c r="A1812" s="61">
        <v>1304</v>
      </c>
      <c r="B1812" s="62" t="s">
        <v>3069</v>
      </c>
      <c r="C1812" s="63">
        <v>13785</v>
      </c>
    </row>
    <row r="1813" spans="1:3" x14ac:dyDescent="0.3">
      <c r="A1813" s="61">
        <v>1304</v>
      </c>
      <c r="B1813" s="62" t="s">
        <v>3069</v>
      </c>
      <c r="C1813" s="63">
        <v>13785</v>
      </c>
    </row>
    <row r="1814" spans="1:3" x14ac:dyDescent="0.3">
      <c r="A1814" s="61">
        <v>812</v>
      </c>
      <c r="B1814" s="62" t="s">
        <v>3080</v>
      </c>
      <c r="C1814" s="63">
        <v>4883</v>
      </c>
    </row>
    <row r="1815" spans="1:3" x14ac:dyDescent="0.3">
      <c r="A1815" s="61">
        <v>812</v>
      </c>
      <c r="B1815" s="62" t="s">
        <v>3080</v>
      </c>
      <c r="C1815" s="63">
        <v>4883</v>
      </c>
    </row>
    <row r="1816" spans="1:3" x14ac:dyDescent="0.3">
      <c r="A1816" s="61">
        <v>812</v>
      </c>
      <c r="B1816" s="62" t="s">
        <v>3080</v>
      </c>
      <c r="C1816" s="63">
        <v>4883</v>
      </c>
    </row>
    <row r="1817" spans="1:3" x14ac:dyDescent="0.3">
      <c r="A1817" s="61">
        <v>812</v>
      </c>
      <c r="B1817" s="62" t="s">
        <v>3080</v>
      </c>
      <c r="C1817" s="63">
        <v>4883</v>
      </c>
    </row>
    <row r="1818" spans="1:3" x14ac:dyDescent="0.3">
      <c r="A1818" s="61">
        <v>812</v>
      </c>
      <c r="B1818" s="62" t="s">
        <v>3080</v>
      </c>
      <c r="C1818" s="63">
        <v>4883</v>
      </c>
    </row>
    <row r="1819" spans="1:3" x14ac:dyDescent="0.3">
      <c r="A1819" s="61">
        <v>812</v>
      </c>
      <c r="B1819" s="62" t="s">
        <v>3080</v>
      </c>
      <c r="C1819" s="63">
        <v>4883</v>
      </c>
    </row>
    <row r="1820" spans="1:3" x14ac:dyDescent="0.3">
      <c r="A1820" s="61">
        <v>812</v>
      </c>
      <c r="B1820" s="62" t="s">
        <v>3080</v>
      </c>
      <c r="C1820" s="63">
        <v>4883</v>
      </c>
    </row>
    <row r="1821" spans="1:3" x14ac:dyDescent="0.3">
      <c r="A1821" s="61">
        <v>538</v>
      </c>
      <c r="B1821" s="62" t="s">
        <v>3091</v>
      </c>
      <c r="C1821" s="63">
        <v>4242</v>
      </c>
    </row>
    <row r="1822" spans="1:3" x14ac:dyDescent="0.3">
      <c r="A1822" s="61">
        <v>538</v>
      </c>
      <c r="B1822" s="62" t="s">
        <v>3091</v>
      </c>
      <c r="C1822" s="63">
        <v>4242</v>
      </c>
    </row>
    <row r="1823" spans="1:3" x14ac:dyDescent="0.3">
      <c r="A1823" s="61">
        <v>538</v>
      </c>
      <c r="B1823" s="62" t="s">
        <v>3091</v>
      </c>
      <c r="C1823" s="63">
        <v>4242</v>
      </c>
    </row>
    <row r="1824" spans="1:3" x14ac:dyDescent="0.3">
      <c r="A1824" s="61">
        <v>538</v>
      </c>
      <c r="B1824" s="62" t="s">
        <v>3091</v>
      </c>
      <c r="C1824" s="63">
        <v>4242</v>
      </c>
    </row>
    <row r="1825" spans="1:3" x14ac:dyDescent="0.3">
      <c r="A1825" s="61">
        <v>538</v>
      </c>
      <c r="B1825" s="62" t="s">
        <v>3091</v>
      </c>
      <c r="C1825" s="63">
        <v>4242</v>
      </c>
    </row>
    <row r="1826" spans="1:3" x14ac:dyDescent="0.3">
      <c r="A1826" s="61">
        <v>538</v>
      </c>
      <c r="B1826" s="62" t="s">
        <v>3091</v>
      </c>
      <c r="C1826" s="63">
        <v>4242</v>
      </c>
    </row>
    <row r="1827" spans="1:3" x14ac:dyDescent="0.3">
      <c r="A1827" s="61">
        <v>538</v>
      </c>
      <c r="B1827" s="62" t="s">
        <v>3091</v>
      </c>
      <c r="C1827" s="63">
        <v>4242</v>
      </c>
    </row>
    <row r="1828" spans="1:3" x14ac:dyDescent="0.3">
      <c r="A1828" s="61">
        <v>538</v>
      </c>
      <c r="B1828" s="62" t="s">
        <v>3091</v>
      </c>
      <c r="C1828" s="63">
        <v>4242</v>
      </c>
    </row>
    <row r="1829" spans="1:3" x14ac:dyDescent="0.3">
      <c r="A1829" s="61">
        <v>538</v>
      </c>
      <c r="B1829" s="62" t="s">
        <v>3091</v>
      </c>
      <c r="C1829" s="63">
        <v>4242</v>
      </c>
    </row>
    <row r="1830" spans="1:3" x14ac:dyDescent="0.3">
      <c r="A1830" s="61">
        <v>538</v>
      </c>
      <c r="B1830" s="62" t="s">
        <v>3091</v>
      </c>
      <c r="C1830" s="63">
        <v>4242</v>
      </c>
    </row>
    <row r="1831" spans="1:3" x14ac:dyDescent="0.3">
      <c r="A1831" s="61">
        <v>8800</v>
      </c>
      <c r="B1831" s="62" t="s">
        <v>73</v>
      </c>
      <c r="C1831" s="63">
        <v>25722</v>
      </c>
    </row>
    <row r="1832" spans="1:3" x14ac:dyDescent="0.3">
      <c r="A1832" s="61">
        <v>8800</v>
      </c>
      <c r="B1832" s="62" t="s">
        <v>73</v>
      </c>
      <c r="C1832" s="63">
        <v>25722</v>
      </c>
    </row>
    <row r="1833" spans="1:3" x14ac:dyDescent="0.3">
      <c r="A1833" s="61">
        <v>8800</v>
      </c>
      <c r="B1833" s="62" t="s">
        <v>73</v>
      </c>
      <c r="C1833" s="63">
        <v>25722</v>
      </c>
    </row>
    <row r="1834" spans="1:3" x14ac:dyDescent="0.3">
      <c r="A1834" s="61">
        <v>8800</v>
      </c>
      <c r="B1834" s="62" t="s">
        <v>73</v>
      </c>
      <c r="C1834" s="63">
        <v>25722</v>
      </c>
    </row>
    <row r="1835" spans="1:3" x14ac:dyDescent="0.3">
      <c r="A1835" s="61">
        <v>8800</v>
      </c>
      <c r="B1835" s="62" t="s">
        <v>73</v>
      </c>
      <c r="C1835" s="63">
        <v>25722</v>
      </c>
    </row>
    <row r="1836" spans="1:3" x14ac:dyDescent="0.3">
      <c r="A1836" s="61">
        <v>8800</v>
      </c>
      <c r="B1836" s="62" t="s">
        <v>73</v>
      </c>
      <c r="C1836" s="63">
        <v>25722</v>
      </c>
    </row>
    <row r="1837" spans="1:3" x14ac:dyDescent="0.3">
      <c r="A1837" s="61">
        <v>8800</v>
      </c>
      <c r="B1837" s="62" t="s">
        <v>73</v>
      </c>
      <c r="C1837" s="63">
        <v>25722</v>
      </c>
    </row>
    <row r="1838" spans="1:3" x14ac:dyDescent="0.3">
      <c r="A1838" s="61">
        <v>8800</v>
      </c>
      <c r="B1838" s="62" t="s">
        <v>73</v>
      </c>
      <c r="C1838" s="63">
        <v>25722</v>
      </c>
    </row>
    <row r="1839" spans="1:3" x14ac:dyDescent="0.3">
      <c r="A1839" s="61">
        <v>8800</v>
      </c>
      <c r="B1839" s="62" t="s">
        <v>73</v>
      </c>
      <c r="C1839" s="63">
        <v>25722</v>
      </c>
    </row>
    <row r="1840" spans="1:3" x14ac:dyDescent="0.3">
      <c r="A1840" s="61">
        <v>8800</v>
      </c>
      <c r="B1840" s="62" t="s">
        <v>73</v>
      </c>
      <c r="C1840" s="63">
        <v>25722</v>
      </c>
    </row>
    <row r="1841" spans="1:3" x14ac:dyDescent="0.3">
      <c r="A1841" s="61">
        <v>8800</v>
      </c>
      <c r="B1841" s="62" t="s">
        <v>73</v>
      </c>
      <c r="C1841" s="63">
        <v>25722</v>
      </c>
    </row>
    <row r="1842" spans="1:3" x14ac:dyDescent="0.3">
      <c r="A1842" s="61">
        <v>8800</v>
      </c>
      <c r="B1842" s="62" t="s">
        <v>73</v>
      </c>
      <c r="C1842" s="63">
        <v>25722</v>
      </c>
    </row>
    <row r="1843" spans="1:3" x14ac:dyDescent="0.3">
      <c r="A1843" s="61">
        <v>8800</v>
      </c>
      <c r="B1843" s="62" t="s">
        <v>73</v>
      </c>
      <c r="C1843" s="63">
        <v>25722</v>
      </c>
    </row>
    <row r="1844" spans="1:3" x14ac:dyDescent="0.3">
      <c r="A1844" s="61">
        <v>8800</v>
      </c>
      <c r="B1844" s="62" t="s">
        <v>73</v>
      </c>
      <c r="C1844" s="63">
        <v>25722</v>
      </c>
    </row>
    <row r="1845" spans="1:3" x14ac:dyDescent="0.3">
      <c r="A1845" s="61">
        <v>8800</v>
      </c>
      <c r="B1845" s="62" t="s">
        <v>73</v>
      </c>
      <c r="C1845" s="63">
        <v>25722</v>
      </c>
    </row>
    <row r="1846" spans="1:3" x14ac:dyDescent="0.3">
      <c r="A1846" s="61">
        <v>8800</v>
      </c>
      <c r="B1846" s="62" t="s">
        <v>73</v>
      </c>
      <c r="C1846" s="63">
        <v>25722</v>
      </c>
    </row>
    <row r="1847" spans="1:3" x14ac:dyDescent="0.3">
      <c r="A1847" s="61">
        <v>8800</v>
      </c>
      <c r="B1847" s="62" t="s">
        <v>73</v>
      </c>
      <c r="C1847" s="63">
        <v>25722</v>
      </c>
    </row>
    <row r="1848" spans="1:3" x14ac:dyDescent="0.3">
      <c r="A1848" s="61">
        <v>8800</v>
      </c>
      <c r="B1848" s="62" t="s">
        <v>73</v>
      </c>
      <c r="C1848" s="63">
        <v>25722</v>
      </c>
    </row>
    <row r="1849" spans="1:3" x14ac:dyDescent="0.3">
      <c r="A1849" s="61">
        <v>5000</v>
      </c>
      <c r="B1849" s="62" t="s">
        <v>171</v>
      </c>
      <c r="C1849" s="63">
        <v>411141</v>
      </c>
    </row>
    <row r="1850" spans="1:3" x14ac:dyDescent="0.3">
      <c r="A1850" s="61">
        <v>5000</v>
      </c>
      <c r="B1850" s="62" t="s">
        <v>171</v>
      </c>
      <c r="C1850" s="63">
        <v>411141</v>
      </c>
    </row>
    <row r="1851" spans="1:3" x14ac:dyDescent="0.3">
      <c r="A1851" s="61">
        <v>5000</v>
      </c>
      <c r="B1851" s="62" t="s">
        <v>171</v>
      </c>
      <c r="C1851" s="63">
        <v>411141</v>
      </c>
    </row>
    <row r="1852" spans="1:3" x14ac:dyDescent="0.3">
      <c r="A1852" s="61">
        <v>5000</v>
      </c>
      <c r="B1852" s="62" t="s">
        <v>171</v>
      </c>
      <c r="C1852" s="63">
        <v>411141</v>
      </c>
    </row>
    <row r="1853" spans="1:3" x14ac:dyDescent="0.3">
      <c r="A1853" s="61">
        <v>5000</v>
      </c>
      <c r="B1853" s="62" t="s">
        <v>171</v>
      </c>
      <c r="C1853" s="63">
        <v>411141</v>
      </c>
    </row>
    <row r="1854" spans="1:3" x14ac:dyDescent="0.3">
      <c r="A1854" s="61">
        <v>5000</v>
      </c>
      <c r="B1854" s="62" t="s">
        <v>171</v>
      </c>
      <c r="C1854" s="63">
        <v>411141</v>
      </c>
    </row>
    <row r="1855" spans="1:3" x14ac:dyDescent="0.3">
      <c r="A1855" s="61">
        <v>5000</v>
      </c>
      <c r="B1855" s="62" t="s">
        <v>171</v>
      </c>
      <c r="C1855" s="63">
        <v>411141</v>
      </c>
    </row>
    <row r="1856" spans="1:3" x14ac:dyDescent="0.3">
      <c r="A1856" s="61">
        <v>5000</v>
      </c>
      <c r="B1856" s="62" t="s">
        <v>171</v>
      </c>
      <c r="C1856" s="63">
        <v>411141</v>
      </c>
    </row>
    <row r="1857" spans="1:3" x14ac:dyDescent="0.3">
      <c r="A1857" s="61">
        <v>5000</v>
      </c>
      <c r="B1857" s="62" t="s">
        <v>171</v>
      </c>
      <c r="C1857" s="63">
        <v>411141</v>
      </c>
    </row>
    <row r="1858" spans="1:3" x14ac:dyDescent="0.3">
      <c r="A1858" s="61">
        <v>5000</v>
      </c>
      <c r="B1858" s="62" t="s">
        <v>171</v>
      </c>
      <c r="C1858" s="63">
        <v>411141</v>
      </c>
    </row>
    <row r="1859" spans="1:3" x14ac:dyDescent="0.3">
      <c r="A1859" s="61">
        <v>5000</v>
      </c>
      <c r="B1859" s="62" t="s">
        <v>171</v>
      </c>
      <c r="C1859" s="63">
        <v>411141</v>
      </c>
    </row>
    <row r="1860" spans="1:3" x14ac:dyDescent="0.3">
      <c r="A1860" s="61">
        <v>5000</v>
      </c>
      <c r="B1860" s="62" t="s">
        <v>171</v>
      </c>
      <c r="C1860" s="63">
        <v>411141</v>
      </c>
    </row>
    <row r="1861" spans="1:3" x14ac:dyDescent="0.3">
      <c r="A1861" s="61">
        <v>5000</v>
      </c>
      <c r="B1861" s="62" t="s">
        <v>171</v>
      </c>
      <c r="C1861" s="63">
        <v>411141</v>
      </c>
    </row>
    <row r="1862" spans="1:3" x14ac:dyDescent="0.3">
      <c r="A1862" s="61">
        <v>5000</v>
      </c>
      <c r="B1862" s="62" t="s">
        <v>171</v>
      </c>
      <c r="C1862" s="63">
        <v>411141</v>
      </c>
    </row>
    <row r="1863" spans="1:3" x14ac:dyDescent="0.3">
      <c r="A1863" s="61">
        <v>5000</v>
      </c>
      <c r="B1863" s="62" t="s">
        <v>171</v>
      </c>
      <c r="C1863" s="63">
        <v>411141</v>
      </c>
    </row>
    <row r="1864" spans="1:3" x14ac:dyDescent="0.3">
      <c r="A1864" s="61">
        <v>5000</v>
      </c>
      <c r="B1864" s="62" t="s">
        <v>171</v>
      </c>
      <c r="C1864" s="63">
        <v>411141</v>
      </c>
    </row>
    <row r="1865" spans="1:3" x14ac:dyDescent="0.3">
      <c r="A1865" s="61">
        <v>5000</v>
      </c>
      <c r="B1865" s="62" t="s">
        <v>171</v>
      </c>
      <c r="C1865" s="63">
        <v>411141</v>
      </c>
    </row>
    <row r="1866" spans="1:3" x14ac:dyDescent="0.3">
      <c r="A1866" s="61">
        <v>5000</v>
      </c>
      <c r="B1866" s="62" t="s">
        <v>171</v>
      </c>
      <c r="C1866" s="63">
        <v>411141</v>
      </c>
    </row>
    <row r="1867" spans="1:3" x14ac:dyDescent="0.3">
      <c r="A1867" s="61">
        <v>5000</v>
      </c>
      <c r="B1867" s="62" t="s">
        <v>171</v>
      </c>
      <c r="C1867" s="63">
        <v>411141</v>
      </c>
    </row>
    <row r="1868" spans="1:3" x14ac:dyDescent="0.3">
      <c r="A1868" s="61">
        <v>5000</v>
      </c>
      <c r="B1868" s="62" t="s">
        <v>171</v>
      </c>
      <c r="C1868" s="63">
        <v>411141</v>
      </c>
    </row>
    <row r="1869" spans="1:3" x14ac:dyDescent="0.3">
      <c r="A1869" s="61">
        <v>5000</v>
      </c>
      <c r="B1869" s="62" t="s">
        <v>171</v>
      </c>
      <c r="C1869" s="63">
        <v>411141</v>
      </c>
    </row>
    <row r="1870" spans="1:3" x14ac:dyDescent="0.3">
      <c r="A1870" s="61">
        <v>5000</v>
      </c>
      <c r="B1870" s="62" t="s">
        <v>171</v>
      </c>
      <c r="C1870" s="63">
        <v>411141</v>
      </c>
    </row>
    <row r="1871" spans="1:3" x14ac:dyDescent="0.3">
      <c r="A1871" s="61">
        <v>154</v>
      </c>
      <c r="B1871" s="62" t="s">
        <v>3145</v>
      </c>
      <c r="C1871" s="63">
        <v>7902</v>
      </c>
    </row>
    <row r="1872" spans="1:3" x14ac:dyDescent="0.3">
      <c r="A1872" s="61">
        <v>154</v>
      </c>
      <c r="B1872" s="62" t="s">
        <v>3145</v>
      </c>
      <c r="C1872" s="63">
        <v>7902</v>
      </c>
    </row>
    <row r="1873" spans="1:3" x14ac:dyDescent="0.3">
      <c r="A1873" s="61">
        <v>154</v>
      </c>
      <c r="B1873" s="62" t="s">
        <v>3145</v>
      </c>
      <c r="C1873" s="63">
        <v>7902</v>
      </c>
    </row>
    <row r="1874" spans="1:3" x14ac:dyDescent="0.3">
      <c r="A1874" s="61">
        <v>154</v>
      </c>
      <c r="B1874" s="62" t="s">
        <v>3145</v>
      </c>
      <c r="C1874" s="63">
        <v>7902</v>
      </c>
    </row>
    <row r="1875" spans="1:3" x14ac:dyDescent="0.3">
      <c r="A1875" s="61">
        <v>154</v>
      </c>
      <c r="B1875" s="62" t="s">
        <v>3145</v>
      </c>
      <c r="C1875" s="63">
        <v>7902</v>
      </c>
    </row>
    <row r="1876" spans="1:3" x14ac:dyDescent="0.3">
      <c r="A1876" s="61">
        <v>154</v>
      </c>
      <c r="B1876" s="62" t="s">
        <v>3145</v>
      </c>
      <c r="C1876" s="63">
        <v>7902</v>
      </c>
    </row>
    <row r="1877" spans="1:3" x14ac:dyDescent="0.3">
      <c r="A1877" s="61">
        <v>154</v>
      </c>
      <c r="B1877" s="62" t="s">
        <v>3145</v>
      </c>
      <c r="C1877" s="63">
        <v>7902</v>
      </c>
    </row>
    <row r="1878" spans="1:3" x14ac:dyDescent="0.3">
      <c r="A1878" s="61">
        <v>154</v>
      </c>
      <c r="B1878" s="62" t="s">
        <v>3145</v>
      </c>
      <c r="C1878" s="63">
        <v>7902</v>
      </c>
    </row>
    <row r="1879" spans="1:3" x14ac:dyDescent="0.3">
      <c r="A1879" s="61">
        <v>1054</v>
      </c>
      <c r="B1879" s="62" t="s">
        <v>3158</v>
      </c>
      <c r="C1879" s="63">
        <v>7714</v>
      </c>
    </row>
    <row r="1880" spans="1:3" x14ac:dyDescent="0.3">
      <c r="A1880" s="61">
        <v>1054</v>
      </c>
      <c r="B1880" s="62" t="s">
        <v>3158</v>
      </c>
      <c r="C1880" s="63">
        <v>7714</v>
      </c>
    </row>
    <row r="1881" spans="1:3" x14ac:dyDescent="0.3">
      <c r="A1881" s="61">
        <v>1054</v>
      </c>
      <c r="B1881" s="62" t="s">
        <v>3158</v>
      </c>
      <c r="C1881" s="63">
        <v>7714</v>
      </c>
    </row>
    <row r="1882" spans="1:3" x14ac:dyDescent="0.3">
      <c r="A1882" s="61">
        <v>1054</v>
      </c>
      <c r="B1882" s="62" t="s">
        <v>3158</v>
      </c>
      <c r="C1882" s="63">
        <v>7714</v>
      </c>
    </row>
    <row r="1883" spans="1:3" x14ac:dyDescent="0.3">
      <c r="A1883" s="61">
        <v>1054</v>
      </c>
      <c r="B1883" s="62" t="s">
        <v>3158</v>
      </c>
      <c r="C1883" s="63">
        <v>7714</v>
      </c>
    </row>
    <row r="1884" spans="1:3" x14ac:dyDescent="0.3">
      <c r="A1884" s="61">
        <v>1054</v>
      </c>
      <c r="B1884" s="62" t="s">
        <v>3158</v>
      </c>
      <c r="C1884" s="63">
        <v>7714</v>
      </c>
    </row>
  </sheetData>
  <conditionalFormatting sqref="C1822:C1884 C267:C1820 C3:C265">
    <cfRule type="cellIs" dxfId="4" priority="3" stopIfTrue="1" operator="equal">
      <formula>C2</formula>
    </cfRule>
  </conditionalFormatting>
  <conditionalFormatting sqref="C1">
    <cfRule type="cellIs" dxfId="3" priority="4" stopIfTrue="1" operator="equal">
      <formula>C1821</formula>
    </cfRule>
  </conditionalFormatting>
  <conditionalFormatting sqref="C266">
    <cfRule type="cellIs" dxfId="2" priority="5" stopIfTrue="1" operator="equal">
      <formula>C264</formula>
    </cfRule>
  </conditionalFormatting>
  <conditionalFormatting sqref="C1821">
    <cfRule type="cellIs" dxfId="1" priority="2" stopIfTrue="1" operator="equal">
      <formula>C1048576</formula>
    </cfRule>
  </conditionalFormatting>
  <conditionalFormatting sqref="J1:K1">
    <cfRule type="cellIs" dxfId="0" priority="1" stopIfTrue="1" operator="equal">
      <formula>J1821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1"/>
  <sheetViews>
    <sheetView rightToLeft="1" workbookViewId="0">
      <selection activeCell="A3" sqref="A3:H11"/>
    </sheetView>
  </sheetViews>
  <sheetFormatPr defaultRowHeight="14" x14ac:dyDescent="0.3"/>
  <cols>
    <col min="1" max="1" width="14.1640625" style="22" bestFit="1" customWidth="1"/>
    <col min="2" max="2" width="14.4140625" style="22" bestFit="1" customWidth="1"/>
    <col min="3" max="3" width="23" style="22" bestFit="1" customWidth="1"/>
    <col min="4" max="4" width="15.25" style="22" bestFit="1" customWidth="1"/>
    <col min="5" max="5" width="17.75" style="22" bestFit="1" customWidth="1"/>
    <col min="6" max="6" width="14.75" style="22" bestFit="1" customWidth="1"/>
    <col min="7" max="7" width="12.25" style="22" bestFit="1" customWidth="1"/>
    <col min="8" max="8" width="13.83203125" style="22" bestFit="1" customWidth="1"/>
    <col min="9" max="9" width="11.25" bestFit="1" customWidth="1"/>
    <col min="10" max="10" width="8.58203125" bestFit="1" customWidth="1"/>
    <col min="11" max="11" width="9.4140625" bestFit="1" customWidth="1"/>
    <col min="12" max="12" width="4.75" bestFit="1" customWidth="1"/>
    <col min="13" max="13" width="6.83203125" bestFit="1" customWidth="1"/>
    <col min="14" max="14" width="5.75" bestFit="1" customWidth="1"/>
    <col min="15" max="15" width="6.75" bestFit="1" customWidth="1"/>
    <col min="16" max="16" width="10.1640625" bestFit="1" customWidth="1"/>
    <col min="17" max="17" width="6" bestFit="1" customWidth="1"/>
    <col min="18" max="18" width="6.58203125" bestFit="1" customWidth="1"/>
    <col min="19" max="19" width="7.1640625" bestFit="1" customWidth="1"/>
    <col min="20" max="20" width="11.1640625" bestFit="1" customWidth="1"/>
  </cols>
  <sheetData>
    <row r="3" spans="1:8" ht="17.5" x14ac:dyDescent="0.35">
      <c r="A3" s="128" t="s">
        <v>1</v>
      </c>
      <c r="B3" s="128" t="s">
        <v>3</v>
      </c>
      <c r="C3" s="128" t="s">
        <v>4</v>
      </c>
      <c r="D3" s="128" t="s">
        <v>5</v>
      </c>
      <c r="E3" s="128" t="s">
        <v>6</v>
      </c>
      <c r="F3" s="128" t="s">
        <v>7</v>
      </c>
      <c r="G3" s="128" t="s">
        <v>8</v>
      </c>
      <c r="H3" s="128" t="s">
        <v>9</v>
      </c>
    </row>
    <row r="4" spans="1:8" ht="17.5" x14ac:dyDescent="0.35">
      <c r="A4" s="128" t="s">
        <v>10</v>
      </c>
      <c r="B4" s="128" t="s">
        <v>11</v>
      </c>
      <c r="C4" s="128" t="s">
        <v>12</v>
      </c>
      <c r="D4" s="128" t="s">
        <v>14</v>
      </c>
      <c r="E4" s="128" t="s">
        <v>15</v>
      </c>
      <c r="F4" s="128" t="s">
        <v>16</v>
      </c>
      <c r="G4" s="128" t="s">
        <v>17</v>
      </c>
      <c r="H4" s="128" t="s">
        <v>18</v>
      </c>
    </row>
    <row r="5" spans="1:8" ht="17.5" x14ac:dyDescent="0.35">
      <c r="A5" s="128" t="s">
        <v>19</v>
      </c>
      <c r="B5" s="128" t="s">
        <v>20</v>
      </c>
      <c r="C5" s="128" t="s">
        <v>21</v>
      </c>
      <c r="D5" s="128" t="s">
        <v>22</v>
      </c>
      <c r="E5" s="128" t="s">
        <v>23</v>
      </c>
      <c r="F5" s="128" t="s">
        <v>24</v>
      </c>
      <c r="G5" s="128" t="s">
        <v>26</v>
      </c>
      <c r="H5" s="128" t="s">
        <v>27</v>
      </c>
    </row>
    <row r="6" spans="1:8" ht="17.5" x14ac:dyDescent="0.35">
      <c r="A6" s="128" t="s">
        <v>28</v>
      </c>
      <c r="B6" s="128" t="s">
        <v>29</v>
      </c>
      <c r="C6" s="128" t="s">
        <v>30</v>
      </c>
      <c r="D6" s="128" t="s">
        <v>31</v>
      </c>
      <c r="E6" s="128" t="s">
        <v>32</v>
      </c>
      <c r="F6" s="128" t="s">
        <v>33</v>
      </c>
      <c r="G6" s="128" t="s">
        <v>34</v>
      </c>
      <c r="H6" s="128" t="s">
        <v>35</v>
      </c>
    </row>
    <row r="7" spans="1:8" ht="17.5" x14ac:dyDescent="0.35">
      <c r="A7" s="128" t="s">
        <v>37</v>
      </c>
      <c r="B7" s="128" t="s">
        <v>38</v>
      </c>
      <c r="C7" s="128" t="s">
        <v>39</v>
      </c>
      <c r="D7" s="128" t="s">
        <v>40</v>
      </c>
      <c r="E7" s="128" t="s">
        <v>41</v>
      </c>
      <c r="F7" s="128" t="s">
        <v>42</v>
      </c>
      <c r="G7" s="128" t="s">
        <v>43</v>
      </c>
      <c r="H7" s="128" t="s">
        <v>44</v>
      </c>
    </row>
    <row r="8" spans="1:8" ht="17.5" x14ac:dyDescent="0.35">
      <c r="A8" s="128" t="s">
        <v>45</v>
      </c>
      <c r="B8" s="128" t="s">
        <v>46</v>
      </c>
      <c r="C8" s="128" t="s">
        <v>47</v>
      </c>
      <c r="D8" s="128" t="s">
        <v>48</v>
      </c>
      <c r="E8" s="128" t="s">
        <v>49</v>
      </c>
      <c r="F8" s="128" t="s">
        <v>50</v>
      </c>
      <c r="G8" s="128" t="s">
        <v>51</v>
      </c>
      <c r="H8" s="128" t="s">
        <v>53</v>
      </c>
    </row>
    <row r="9" spans="1:8" ht="17.5" x14ac:dyDescent="0.35">
      <c r="A9" s="128" t="s">
        <v>54</v>
      </c>
      <c r="B9" s="128" t="s">
        <v>55</v>
      </c>
      <c r="C9" s="128" t="s">
        <v>56</v>
      </c>
      <c r="D9" s="128" t="s">
        <v>57</v>
      </c>
      <c r="E9" s="128" t="s">
        <v>58</v>
      </c>
      <c r="F9" s="128" t="s">
        <v>59</v>
      </c>
      <c r="G9" s="128" t="s">
        <v>60</v>
      </c>
      <c r="H9" s="128" t="s">
        <v>61</v>
      </c>
    </row>
    <row r="10" spans="1:8" ht="17.5" x14ac:dyDescent="0.35">
      <c r="A10" s="128" t="s">
        <v>62</v>
      </c>
      <c r="B10" s="128" t="s">
        <v>63</v>
      </c>
      <c r="C10" s="128" t="s">
        <v>64</v>
      </c>
      <c r="D10" s="128" t="s">
        <v>65</v>
      </c>
      <c r="E10" s="128" t="s">
        <v>66</v>
      </c>
      <c r="F10" s="128" t="s">
        <v>67</v>
      </c>
      <c r="G10" s="128" t="s">
        <v>68</v>
      </c>
      <c r="H10" s="128" t="s">
        <v>69</v>
      </c>
    </row>
    <row r="11" spans="1:8" ht="17.5" x14ac:dyDescent="0.35">
      <c r="A11" s="128" t="s">
        <v>70</v>
      </c>
      <c r="B11" s="128" t="s">
        <v>71</v>
      </c>
      <c r="C11" s="128" t="s">
        <v>72</v>
      </c>
      <c r="D11" s="128" t="s">
        <v>73</v>
      </c>
      <c r="E11" s="128" t="s">
        <v>74</v>
      </c>
      <c r="F11" s="128"/>
      <c r="G11" s="128"/>
      <c r="H11" s="128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9</vt:i4>
      </vt:variant>
      <vt:variant>
        <vt:lpstr>Charts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15" baseType="lpstr">
      <vt:lpstr>ריכוז ומחולל גרפים</vt:lpstr>
      <vt:lpstr>נתוני 2008</vt:lpstr>
      <vt:lpstr>מספר חברי מועצה</vt:lpstr>
      <vt:lpstr>חברי מועצה  ללא השטחים 2013</vt:lpstr>
      <vt:lpstr>הצבעות 2008</vt:lpstr>
      <vt:lpstr>נתוני 2011</vt:lpstr>
      <vt:lpstr>תוצאות בחירות 2013</vt:lpstr>
      <vt:lpstr>חישוב בזב</vt:lpstr>
      <vt:lpstr>Sheet1</vt:lpstr>
      <vt:lpstr>פילוח סוציואקונומי</vt:lpstr>
      <vt:lpstr>"לאום" הרשות</vt:lpstr>
      <vt:lpstr>גיל וילדים</vt:lpstr>
      <vt:lpstr>אחוזי עולים</vt:lpstr>
      <vt:lpstr>'חישוב בזב'!Extract</vt:lpstr>
      <vt:lpstr>'הצבעות 2008'!Print_Titles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צייד הפילים</dc:creator>
  <cp:lastModifiedBy>צייד הפילים</cp:lastModifiedBy>
  <dcterms:created xsi:type="dcterms:W3CDTF">2013-10-24T20:30:02Z</dcterms:created>
  <dcterms:modified xsi:type="dcterms:W3CDTF">2013-10-28T21:32:32Z</dcterms:modified>
</cp:coreProperties>
</file>